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25" windowWidth="15480" windowHeight="7515" activeTab="0"/>
  </bookViews>
  <sheets>
    <sheet name="ort" sheetId="1" r:id="rId1"/>
  </sheets>
  <definedNames>
    <definedName name="_xlnm.Print_Area" localSheetId="0">'ort'!$A$1:$K$564</definedName>
  </definedNames>
  <calcPr fullCalcOnLoad="1"/>
</workbook>
</file>

<file path=xl/sharedStrings.xml><?xml version="1.0" encoding="utf-8"?>
<sst xmlns="http://schemas.openxmlformats.org/spreadsheetml/2006/main" count="1126" uniqueCount="467">
  <si>
    <t>3.1</t>
  </si>
  <si>
    <t>Śruby tytanowe o średnicy 6,5mm do zamocowania panewki t. I, II</t>
  </si>
  <si>
    <t>1.1</t>
  </si>
  <si>
    <t>Panewka polietylenowa cementowana do czaszy rewizyjnej</t>
  </si>
  <si>
    <t>1.3</t>
  </si>
  <si>
    <t>Śruby tytanowe o średnicy 6,5mm do zamocowania kosza oraz nadbudowy.</t>
  </si>
  <si>
    <t>Linki bez zacisków</t>
  </si>
  <si>
    <t>Linki wraz z zaciskami</t>
  </si>
  <si>
    <t>Cement chirurgiczny z antybiotykiem 1 x 40 g</t>
  </si>
  <si>
    <t>Cement chirurgiczny z podwójnym antybiotykiem do endoprotezoplastyki rewizyjnej  1  x 40 g</t>
  </si>
  <si>
    <t>Korek kanałowy</t>
  </si>
  <si>
    <t>Dostawca zapewni napęd chirurgiczny (bezprzewodowy lub zasilany z konsoli) odpowiedni do wykonania zabiegu oraz zestaw podciśnieniowy do mieszalnika próżniowego cementu</t>
  </si>
  <si>
    <t>Lp.</t>
  </si>
  <si>
    <t>Nazwa oraz parametry</t>
  </si>
  <si>
    <t>Ilość</t>
  </si>
  <si>
    <t>J.m.</t>
  </si>
  <si>
    <t>Cena jednostkowa netto [PLN]</t>
  </si>
  <si>
    <t>Wartość netto [PLN]</t>
  </si>
  <si>
    <t>Stawka VAT [%]</t>
  </si>
  <si>
    <t>Wartość VAT [PLN]</t>
  </si>
  <si>
    <t>Wartość brutto [PLN]</t>
  </si>
  <si>
    <t>Nr katalogowy producenta</t>
  </si>
  <si>
    <t>Producent i nazwa własna</t>
  </si>
  <si>
    <t>szt.</t>
  </si>
  <si>
    <t>RAZEM</t>
  </si>
  <si>
    <t>1.</t>
  </si>
  <si>
    <t>2.</t>
  </si>
  <si>
    <t>3.</t>
  </si>
  <si>
    <t>4.</t>
  </si>
  <si>
    <t>Głowa metalowa 36mm w minimum 3 długościach</t>
  </si>
  <si>
    <t>Głowa ceramiczna Biolox Delta 28mm, 32mm, 36mm w minimum 3 długościach</t>
  </si>
  <si>
    <t>Ostrza do piły oscylacyjnej</t>
  </si>
  <si>
    <t>Zestaw nr 2 - endoprotezy bezcementowe stawu biodrowego panewki</t>
  </si>
  <si>
    <t>1.1.</t>
  </si>
  <si>
    <t>Wkład polietylenowy do głów 28mm</t>
  </si>
  <si>
    <t>1.2</t>
  </si>
  <si>
    <t>2.1</t>
  </si>
  <si>
    <t>2.2</t>
  </si>
  <si>
    <t>Wkład ceramiczny Biolox Delta</t>
  </si>
  <si>
    <t>3.2</t>
  </si>
  <si>
    <t>Zestaw nr 1 - endoprotezy bezcementowe stawu biodrowego trzpienie</t>
  </si>
  <si>
    <t xml:space="preserve">Trzpień przynasadowy endoprotezy typ I:
Trzpień przynasadowy w części 1/3 bliższej pokryty tytanową okładziną napylaną próżniowo. Zamiennie trzpienie dodatkowo pokryte HA.
Trzpień powinien posiadać opcję tzw. offsetu lateralnego czyli zwiększoną odległość między osią trzpienia i głową endoprotezy
Instrumentarium podstawowe rozszerzone o instrumentarium do techniki małoinwazyjnej
</t>
  </si>
  <si>
    <t xml:space="preserve">Trzpień w dwóch płaszczyznach posiadający kształt klina, nie wymaga centralizatora. Materiał – tytan.
Trzpień w części 1/3 bliższej pokryty tytanową okładziną napylaną próżniowo. Zamiennie trzpienie dodatkowo pokryte HA.
Trzpień powinien posiadać opcję tzw. offsetu lateralnego czyli zwiększoną odległość między osią trzpienia i głową endoproptezy
Instrumentarium podstawowe rozszerzone o instrumentarium do techniki małoinwazyjnej
</t>
  </si>
  <si>
    <t xml:space="preserve">Trzpień przynasadowy endoprotezy typ II:
trzpień przynasadowy uniwersalny krótki tytanowy o eliptyczno oktagonalnym przekroju o powierzchni piaskowanej. Wyposażony w płetwy antyrotacyjne wzdłuż całej długości trzpienia. 
13 rozmiarów trzpieni standardowych (długość od 94mm do 139mm kąt CCD 133 o)
13 rozmiarów trzpieni waryzowanych (długość od 94mm do 139mm kąt CCD 122 o)
Instrumentarium podstawowe rozszerzone o instrumentarium do techniki małoinwazyjnej
</t>
  </si>
  <si>
    <t xml:space="preserve">Trzpień endoprotezy typ III:
Trzpień bezcementowy tytanowy, anatomiczny (osobno dla biodra lewego i prawego) z 6-cio stopniową antewersją, w minimum 9 rozmiarach, napylany na całej długości hydroksyapatytem w wersji standardowej i waryzowanej (zwiększający się kąt szyjkowo-trzonowy wraz ze wzrostem rozmiaru trzpienia). Stożek 12/14
Instrumentarium na życzenie
</t>
  </si>
  <si>
    <t xml:space="preserve">Trzpień endoprotezy typ V:
Trzpień endoprotezy tytanowy, modularny złożony z komponentu krętarza, adaptera oraz trzpienia śródszpikowego. Trzpień z mikroutkaniem umożliwiającym bezcementowe osadzenie endoprotezy. Łączna długość trzpienia od minimum 160 mm do minimum 400 mm. Komponent krętarzowy w minimum 5 rozmiarach. Opcjonalnie komponent krętarzowy z otworami umożliwiającymi doszycie tkanek miękkich. Trzpień śródszpikowy w minimum 5 długościach (każda długość w minimum 5 średnicach). Trzpienie wyposażone w możliwość blokowania śrubami na obwodzie. Trzpienie długie wygięte anatomicznie. Trzpień śródszpikowy typu „Wagner” – stożkowy, z płetwami blokującymi się w kości korowej i stabilizującymi rotacyjnie trzpień. Trzpień „Wagner” w minimum 3 długościach i 3 średnicach. Stożek protezy 12/14. 
Instrumentarium na życzenie
</t>
  </si>
  <si>
    <t xml:space="preserve">Głowa endoprotezy:
Głowa metalowa 28mm, 32mm w minimum 3 długościach
</t>
  </si>
  <si>
    <t xml:space="preserve">Panewka endoprotezy typ I:
Panewka sferyczna typu „pressfit”. 
Ze stopu tytanu z pokryciem z warstwy porowatego tytanu oraz warstwy hydoksyapatytu.  Panewka nieznacznie spłaszczona na biegunie oraz posiadająca zgrubienie na brzegu.Implanty powinny występować w min.                 11 rozmiarach od 44 mm do 62 mm (średnica zewnętrzna panewki).
Czasza panewki lita z zaślepionymi otworami na śruby 6,5 mm. 
Implant musi być dostosowany do stosowania minimum czterech typów artykulacji: polietylen/metal; ceramika / ceramika;  ceramika /polietylen. Wkłady do panewek kompatybilne z typem panewki w trzech rodzajach. Wymagane typy artykulacji: metal/polietylen; metal/metal/; ceramika/ceramika
Instrumentarium podstawowe rozszerzone o instrumentarium do techniki małoinwazyjnej
</t>
  </si>
  <si>
    <t xml:space="preserve">Panewka endoprotezy typ II:
Bezcementowa panewka typu press-fit wykonana ze stopu tytanu o średnicy zewnętrznej  od minimum 46mm do minimum 64mm , pokryta tytanową okładziną porowatą napylaną próżniowo i dodatkowo warstwą hydroksyapatytu. Implant panewki dostępny w dwóch wersjach: hemisferycznej i z 15 stopniową nadbudową zapobiegającą zwichnięciom. Panewka umożliwiająca  dodatkową stabilizację śrubami, z otworami na śruby zaślepionymi fabrycznie.
Instrumentarium podstawowe rozszerzone o instrumentarium do techniki małoinwazyjnej
</t>
  </si>
  <si>
    <t xml:space="preserve">Wkład polietylenowy  do głów 28mm i 32mm
Polietylen wzmocniony, stabilizowany przeciwutleniaczem, o niskiej ścieralności
</t>
  </si>
  <si>
    <t xml:space="preserve">Wkład polietylenowy
Polietylen wzmocniony, stabilizowany przeciwutleniaczem, o niskiej ścieralności
</t>
  </si>
  <si>
    <t xml:space="preserve">Panewka endoprotezy typ III:
Panewka antyluksacyjna tzw. ”podwójnie mobilna”, gdzie implant głowy porusza się swobodnie wewnątrz polietylenowej wkładki, która dodatkowo ma możliwość ruchu wewnątrz wypolerowanej, metalowej czaszy panewki.
Panewka bezcementowa pokryta warstwą hydroksyapatytu w wersji press-fit.
Średnica zewnętrzna od 44 mm do 64 mm. Wkładka wykonana z polietylenu najwyższej jakości. Rozmiary wewnętrzne wkładki:- 28 mm. Panewka również w opcji stabilizowanej 2-ma bolcami lub jako panewka rewizyjna z wbudowanymi płytami do śrub.
Instrumentarium na życzenie
</t>
  </si>
  <si>
    <t xml:space="preserve">Dostawca zapewni bezprzewodowy napęd chirurgiczny odpowiedni do wykonania zabiegu. Dostawca zapewni szkolenie w technikach zakładania implantów.
Wymagane jest rozszerzenie i użyczenie instrumentarium do techniki małoinwazyjnej dla trzpienia typ I, II, III i panewki typ I, II
</t>
  </si>
  <si>
    <t>Zestaw nr 3 - materiały uzupełniające do endoprotezoplastyki rewizyjnej stawu biodrowego</t>
  </si>
  <si>
    <t xml:space="preserve">Czasze rewizyjne do panewki wraz z klinami uzupełniającymi strop panewki
Kosz panewkowy wykonany w całości z drobinek tytanu. Kosz o budowie i strukturze gąbczastej dla pełnego przeniknięcia autogenicznego materiału dla zapewnienia stabilizacji oraz pełnej przebudowy tkanek. Kosz wykonany w co najmniej 12 rozmiarach dla wklejenia panewki w przedziale 44mm – 66mm. Wkładka polietylenowa cementowana w czaszy opcjonalnie bezcementowa zatrzaskująca się w czaszy.
Głowy CoCr 28, 32, 36mm
</t>
  </si>
  <si>
    <t>Nadbudowa panewki odpowiadająca swoją budową materiałowi z którego został wyprodukowany kosz w minimum 12 rozmiarach</t>
  </si>
  <si>
    <t>Wkładka do panewek typu I i II związana z mechanizmem pierścieniowym blokowania zwichnięcia głowy endoprotezy</t>
  </si>
  <si>
    <t xml:space="preserve">Płytki do zespoleń złamań okołoprotezowych
Płytki stalowe posiadające otwory do śrub korowych i zaciski do przeprowadzania kabli  
</t>
  </si>
  <si>
    <t xml:space="preserve">Silikonowa sterylna forma do wypełniania cementem kostnym. Minimum 3 rozmiary komponentu biodrowego: 9x125 mm/ głowa 51 mm; 13x145 mm/ głowa 57 mm; 17x165 mm/ głowa 64 mm. 
Cement po zastygnięciu i wyjęciu z formy zastępuje czasowo brak implantu w stawie biodrowym z naturalną panewką.
</t>
  </si>
  <si>
    <t xml:space="preserve">Silikonowa sterylna forma do wypełniania cementem kostnym. Minimum 4 rozmiary komponentu piszczelowego: 65, 70, 75, 80 mm oraz 4 rozmiary komponentu udowego: 60, 65, 70, 75 mm.
Cement po zastygnięciu i wyjęciu z formy zastępuje czasowo brak implantu w stawie kolanowym.
</t>
  </si>
  <si>
    <t xml:space="preserve">Zestaw nr 4 - endoprotezy cementowe i bipolarne </t>
  </si>
  <si>
    <t xml:space="preserve">Trzpień endoprotezy:
- trzpień tytanowy , prosty ,stożek  12/14  bezkołnierzowy,- nie wymagający   stosowania centralizera, (samocentrujący się w kanale) 
-  trzpień dwustronnie spłaszczony w kształcie klina, o zmatowiałej powierzchni.
-co najmniej 6 rozmiarów trzpienia
</t>
  </si>
  <si>
    <t xml:space="preserve">Panewki bipolarne:
- czasze do endoprotezoplastyki bipolarnej 
  przystosowane do zatrzaśnięcia głów o   średnicy 28 mm
- mechanizm zatrzaskowy wykorzystujący   pierścień zatrzaskowy.
- zewnętrzna powierzchnia czaszy metalowa,
- wewnątrz wykładzina polietylenowa,
- średnica zewnętrzna od 41 mm do 61 mm.
</t>
  </si>
  <si>
    <t xml:space="preserve">Głowa endoprotezy:
- głowa metalowa 28 mm
</t>
  </si>
  <si>
    <t xml:space="preserve">Panewka:
Panewka polietylenowa typu Muller ze znacznikiem rentgenowskim o średnicy zewnętrznej od 44 do 58 i średnicy wewnętrznej 28 mm
</t>
  </si>
  <si>
    <t>Jednorazowy pakiet do próżniowego mieszania i podawania cementu. System zamknięty, niewymagający przelewania cementu z mieszalnika do podajnika- zestaw pojedynczy</t>
  </si>
  <si>
    <t>Jednorazowy zestaw do płukania ciśnieniowego do endoprotezoplastyki biodra (dysza długa kanałowa, dysza prosta panewkowa – zamiennie 2 dysze krótkie )</t>
  </si>
  <si>
    <t>Zestaw nr 1 - endoproteza stawu kolanowego anatomiczna</t>
  </si>
  <si>
    <t xml:space="preserve">Komponent udowy cementowy wykonany ze stopu kobaltowo-chromowego.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System powinien posiadać wersję antyalergiczną (część udowa i piszczelowa)
</t>
  </si>
  <si>
    <t xml:space="preserve">Komponent udowy bezcementowy wykonany ze stopu kobaltowo-chromowego pokryty tytanową okładziną napylaną próżniowo.
 W dwóch wersjach: CR (zachowująca więzadło krzyżowe tylne) i PS (z tylną stabilizacją). 
Komponent udowy CR anatomiczny (lewy i prawy) w minimum 9 rozmiarach
Komponent udowy anatomiczny PS z resekcją PCL (lewy i prawy) z tzw. otwartą klatką Insalla (umożliwiającą wsteczne wprowadzenie gwoździa odkolanowego) w minimum 9 rozmiarach
Zamiennie komponent udowy antyalergiczny
</t>
  </si>
  <si>
    <t>Komponent piszczelowy cementowy polerowany w minimum 7 rozmiarach. Mocowanie wkładki polietylenowej specjalną zawleczką. Opcjonalnie część piszczelowa typu „Mobile Bearing” i wersja Monoblock (wkładka polietylenowa zintegrowana na stałe z metalową tacą piszczelową)</t>
  </si>
  <si>
    <t xml:space="preserve">Komponent piszczelowy bezcementowy polerowany w minimum 7 rozmiarach. Mocowanie wkładki polietylenowej specjalną zawleczką.  
Zamiennie komponent piszczelowy antyalergiczny
</t>
  </si>
  <si>
    <t>Wkładka polietylenowa (3 rodzaje - różne krzywizny powierzchni artykulacji) w 5 grubościach i szerokościach mocowanych do komponentu piszczelowego specjalną zawleczką.</t>
  </si>
  <si>
    <t xml:space="preserve">Wkładka polietylenowa wzmacniane z przeciwutleniaczem
 (3 rodzaje - różne krzywizny powierzchni artykulacji) w 5 grubościach i szerokościach mocowanych do komponentu piszczelowego specjalną zawleczką.
</t>
  </si>
  <si>
    <t>Jednorazowy pakiet do próżniowego mieszania i podawania cementu. System zamknięty, niewymagający przelewania cementu z mieszalnika do podajnika- zestaw podwójny</t>
  </si>
  <si>
    <t>Jednorazowy zestaw do płukania ciśnieniowego do endoprotezoplastyki, osłona na dyszę ochraniająca przed chlapaniem )</t>
  </si>
  <si>
    <t>Ostrze do piły</t>
  </si>
  <si>
    <t>Zestaw nr 2 - endoproteza stawu kolanowego jednoprzedziałowa</t>
  </si>
  <si>
    <t>1.4</t>
  </si>
  <si>
    <t xml:space="preserve">Endoproteza jednoprzedziałowa stawu kolanowego
Komponent udowy i piszczelowy wykonane ze stopu kobaltowo-chromowego. Komponent udowy uniwersalny w 3 rozmiarach.
Wkładka wykonana z polietylenu typu cross linking, niezwiązana z komponentem piszczelowym w minimum 7 grubościach.
Komponent piszczelowy anatomiczny typu „Mobile Bearing” w 6 rozmiarach. System zapewnia zaopatrzenie obu przedziałów przyśrodkowego i bocznego.
</t>
  </si>
  <si>
    <t>Wersja przyśrodkowa cementowa</t>
  </si>
  <si>
    <t>Wersja boczna cementowa</t>
  </si>
  <si>
    <t>Komplet ostrzy do wykonania zabiegu</t>
  </si>
  <si>
    <t>Wersja przyśrodkowa bezcementowa</t>
  </si>
  <si>
    <t>Zestaw nr 3 - endoproteza stawu kolanowego rewizyjna</t>
  </si>
  <si>
    <t xml:space="preserve">Komponent udowy cementowy
Komponent udowy anatomiczny (lewy, prawy) w minimum 10 rozmiarach, z możliwością dołączenia trzpienia i adaptera offsetowego.
</t>
  </si>
  <si>
    <t>Wkładka polietylenowa w 2 opcjach: PS i półzwiązanej w grubościach od 10 do 24mm. Polietylen typu cross linking. Mocowanie wkładki polietylenowej specjalną zawleczką.</t>
  </si>
  <si>
    <t>Trzpień udowy i piszczelowy w minimum 4 długościach i 4 grubościach.</t>
  </si>
  <si>
    <t>Adapter offsetowy z 2,5mm i 5mm i 7,5mm offsetem</t>
  </si>
  <si>
    <t>Podkładka pod komponent udowy dalsza  5mm, 10mm 15mm i tylna 5mm, 10mm</t>
  </si>
  <si>
    <t>Podkładka skrzydełkowa pod tacę piszczelową poprawiająca stabilność rotacyjną w minimum 2 wielkościach.</t>
  </si>
  <si>
    <t>Konikalne uzupełnienie ubytków kostnych wykonane w całości z drobinek tytanu o budowie i strukturze gąbczastej dla pełnego przeniknięcia autogenicznego materiału dla zapewnienia stabilizacji oraz pełnej przebudowy tkanek w 2 wysokościach i 4 szerokościach. Otwór środkowy umożliwiający wprowadzenie trzpienia lub adaptera offsetowego.</t>
  </si>
  <si>
    <t>Podkładka pod komponent piszczelowy 5mm, 10mm, 15mm</t>
  </si>
  <si>
    <r>
      <t>Komponent piszczelowy cementowy w minimum 9 rozmiarach. Mocowanie wkładki polietylenowej specjalną zawleczką. M</t>
    </r>
    <r>
      <rPr>
        <sz val="8"/>
        <color indexed="8"/>
        <rFont val="Arial"/>
        <family val="2"/>
      </rPr>
      <t>ożliwość dołączenia trzpienia i adaptera offsetowego.</t>
    </r>
  </si>
  <si>
    <t xml:space="preserve">Implant typu endobutton – mocowanie udowe: 
Ostro zakończona płytka tytanowa połączona z samozaciskową, bezwęzłową pętlą polietylenową. Oparcie czoła przeszczepu o strop kanału udowego. W zestawie nić prowadząca implant.
</t>
  </si>
  <si>
    <t xml:space="preserve">Śruba interferencyjna biowchłanialna kompozytowa:
Śruba wykonana z 40% polimeru kwasu mlekowego i 60% fosforanu wapnia lub 70% polimeru kwasu mlekowego i 30% fosforanu wapnia. Śruba kaniulowana, gwint półokrągły dla ochrony przeszczepu na całej długości lub zakończony główką. Rozmiary od 7x25mm do 10x30mm.
</t>
  </si>
  <si>
    <t xml:space="preserve">Śruba interferencyjna tytanowa:
Śruba tytanowa średnica 7-11mm, długość 20-30mm. Kaniulowana, gwint na całej długości. Wersja z pełnym gwintem i zakończona główką.
</t>
  </si>
  <si>
    <t>Kaniule artroskopowe (porty): z giętkiego materiału, dostępne w rozmiarach: 5 mm, 7 mm i 8,5 mm średnicy i 75 oraz 85 mm długości</t>
  </si>
  <si>
    <t xml:space="preserve">Kotwica do barku - średnica 1,4mm, ze wzmocnioną nicią, na sterylnym podajniku., w opakowaniu 2 szt. + zestaw instrumentarium :
płaszcz, wiertło i obturator.
</t>
  </si>
  <si>
    <t xml:space="preserve">Śruba barkowa tytanowa 3 mm
 Implant barkowy tytanowy do leczenia niestabilności barku, średnicy 3 mm ze wzmocnioną nicią
</t>
  </si>
  <si>
    <t>Śruba barkowa tytanowa 5 mm i 6,5 mm                                       Implant barkowy tytanowy do leczenia niestabilności barku i uszkodzeń stożka rotatorów, średnicy 5 mm lub 6,5 mm ze wzmocnioną nicią</t>
  </si>
  <si>
    <t>Implant barkowy do rekonstrukcji więzadła obojczykowo-barkowego: płytka tytanowa połączona z samozaciskową bezwęzłową pętlą polietylenową oraz guzikiem.</t>
  </si>
  <si>
    <t>Śzydło do prowadzenia przeszczepu</t>
  </si>
  <si>
    <t>Prowadnica nitinolowa</t>
  </si>
  <si>
    <t>Implant do szycia łąkotki: dwie igły połączone nicią  2.0</t>
  </si>
  <si>
    <t>Miękka kotwica do naprawy stożka rotatorów, wykonana z plecionki poliestrowej,  na sterylnym podajniku. Średnica 2,9mm.Dwie różnokolorowe, wzmocnione nici.</t>
  </si>
  <si>
    <t>Syntetyczny,osteokondukcyjny, biodegradowalny substytut kości, na bazie fosforanu wapnia, w postaci pasty, powstałej po zmieszaniu proszku i płynu (wodorofosforan dwusodowy), sterylny. Krótki czas mieszania - 1min.,czas aplikacji do 4 min.,czas ostatecznego wiązania- 5 min..Wytrzymałość na ściskanie po 6h -ok.15 MPa (jak kości gąbczastej), po 3 dniach do 45 MPa(jak kość korowa), w postaci:</t>
  </si>
  <si>
    <t>Syntetyczny,osteokondukcyjny, biodegradowalny substytut kości, składający się z fosforanu trójwapniowego,wodorofosforanu i węglanu wapnia. Produkt sterylny, gotowy do użycia, w postaci porowatych (wlk.porów 150-550mikrometra) granulek o wielkości 2-4mm, w postaci:</t>
  </si>
  <si>
    <t>granulki 10ml</t>
  </si>
  <si>
    <t>Naturalny osteokonduktywny hydroksyapatytowy materiał ceramiczny przeznaczony w szczególności jako zamiennik przeszczepu kostnego. System łączących się ze sobą porów Endobon® umożliwia tkance kostnej przerastanie przez implant, dzięki czemu zachodzi trwała i stabilna integracja z naturalną kością. Odbudowująca się kość może tworzyć się bezpośrednio na ceramicznej powierzchni. Możliwość mieszania z płytkowymi czynnikami wzrostu i komórkami macierzystymi</t>
  </si>
  <si>
    <t>Gąbka garamycynowa o dwufazowym uwalnianiu antybiotyku: szybkim terapeutycznym i wolnym podtrzymującym</t>
  </si>
  <si>
    <t>Cylinder 9-12mm</t>
  </si>
  <si>
    <t>Dostawca zapewni instrumentarium niezbędne do założenia implantów w ciągu 5 dni roboczych na zamówienie. Dostawca zapewni szkolenie w technikach zakładania implantów</t>
  </si>
  <si>
    <t xml:space="preserve">PZOZ wymaga dostarczenia w ramach ceny dostarczonego sprzętu, jeśli Wykonawca posiada , programu ( procedury ) szybkiego usprawniania pacjenta , skracającego czas hospitalizacji po operacji alloplastyki stawu. </t>
  </si>
  <si>
    <t>Zestaw nr 1 - Osteosynteza</t>
  </si>
  <si>
    <t>Śruba główna ciągnąca tytanowa, kaniulowana, sterylna ø 6.5 mm, dł. śruby 65-130 mm</t>
  </si>
  <si>
    <t>Śruba kompresyjna tytanowa, sterylna ø 8 mm</t>
  </si>
  <si>
    <t>Śruba kompresyjna tytanowa, sterylna ø 6 mm</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</si>
  <si>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</si>
  <si>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</si>
  <si>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</si>
  <si>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</si>
  <si>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</si>
  <si>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Stalowa płyta ukształtowana anatomicznie do bliższej nasady kości ramiennej, prawa/lewa. Ilość otworów w trzonie: 3, 5 i 8. Długości płyty: 86, 112 i 150 mm. W części nasadowej płyty 7 otworów gwintowanych pod śruby blokowane ø 4.0 mm i otwór niegwintowany pod śrubę gąbczastą ø 4.0 mm (możliwość zastosowania techniki śruby ciągnącej).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</si>
  <si>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Tytanowe płytki anatomiczne do zespoleń kości stopy, śródstopia, kości piętowej, grubość płytek 1.0-1.5 mm, kształty: H, prostokątna, szeroka prosta, T, wygięta, L, ukośna T, 3D, piętowa standardowa i siatkowa. Otwory niegwintowane do śrub o średnicy 2.7 mm i 3.5 mm korowych i blokowanych z nagwintowanymi głowami, które blokują się w płycie przez wytworzenie gwintu w trakcie wkręcania, bez konieczności stosowania śrubokrętu dynamometrycznego. Możliwość ustawienia kąta wprowadzenia śruby blokowanej w zakresie +/- 15°</t>
  </si>
  <si>
    <t>Śruba blokowana tytanowa ø 3.5 mm, dł. 10-70 mm</t>
  </si>
  <si>
    <t>Śruba blokowana tytanowa ø 2.7 mm, dł. 8-50 mm</t>
  </si>
  <si>
    <t>Śruba korowa tytanowa ø 3.5 mm, dł. 10-70 mm</t>
  </si>
  <si>
    <t>Śruba korowa tytanowa ø 2.7 mm, dł. 8-50 mm</t>
  </si>
  <si>
    <t>Płytki tytanowe do zespoleń złamań kości dłoni, różnych kształtów, z otworami niegwintowanymi do śrub ø 1.7mm i 2.3 mm korowych i blokowanych z nagwintowanymi głowami, które blokują się w płycie przez wytworzenie gwintu w otworze w trakcie wkręcania, bez konieczności stosowania śrubokrętu dynamometrycznego. Możliwość ustawienia kąta wprowadzenia śruby blokowanej w zakresie +/- 10°</t>
  </si>
  <si>
    <t>Śruby korowe tytanowe, ø 1.7 mm, długość 5-24 mm, skok co 2 mm</t>
  </si>
  <si>
    <t>Śruby blokujące tytanowe, ø 1.7 mm, długość 5-24 mm, skok co 2 mm</t>
  </si>
  <si>
    <t>Śruby korowe tytanowe, ø 2.3 mm, długość 6-26 mm, skok co 2 mm</t>
  </si>
  <si>
    <t>Śruby blokujące tytanowe, ø 2.3 mm, długość 6-26 mm, skok co 2 mm</t>
  </si>
  <si>
    <t>Śruba tytanowa dwugwintowa kaniulowana, kompresyjna (typu Herberta), średnica 3,2mm, kaniulacja ø 1,0mm, długość śruby od 14 do 34mm, skok co 2mm. W skład zestawu wchodzi celownik do dostępu przezskórnego</t>
  </si>
  <si>
    <t>Śruba tytanowa kaniulowana ø2,0mm, kaniulacja ø0,8mm, długość śruby 8-30mm</t>
  </si>
  <si>
    <t>Śruba tytanowa kaniulowana ø3,0mm, kaniulacja ø1,2mm, długość śruby 8-40mm</t>
  </si>
  <si>
    <t>Śruba tytanowa kaniulowana ø 4,0mm, sterylna, kaniulacja ø 1,55 mm, pełny lub częściowy gwint, długość śruby 10-70mm</t>
  </si>
  <si>
    <t>Śruba tytanowa kaniulowana ø 5,0mm, sterylna kaniulacja ø 2.1mm, pełny lub częściowy gwint, długość śruby 20-80mm</t>
  </si>
  <si>
    <t>Śruba tytanowa kaniulowana ø 6,5mm, sterylna, kaniulacja ø 3.3mm, pełny lub częściowy gwint o długości 20mm lub 40mm, długość śruby 30-130mm</t>
  </si>
  <si>
    <t>Śruba tytanowa kaniulowana ø 8,0mm, sterylna, kaniulacja ø 3.3mm, pełny lub częściowy gwint o długości 25mm, długość śruby 40-130mm</t>
  </si>
  <si>
    <t>Stabilizator zewnętrzny typu Monotube na udo: tuba dynamiczna ø25 mm o długości 320-470 mm i zakresie dynamizacji 150 mm z dwiema klamrami multifunkcyjnymi ø25 mm</t>
  </si>
  <si>
    <t>Grotowkręty kostne ( ø5-6 mm, dł. 120-250 mm)</t>
  </si>
  <si>
    <t>Klucz z długim trzonkiem</t>
  </si>
  <si>
    <t>Stabilizator zewnętrzny typu Monotube na ramię i podudzie: tuba dynamiczna ø20 mm o długości 250-350 mm i zakresie dynamizacji 100 mm z dwiema klamrami multifunkcyjnymi ø20 mm</t>
  </si>
  <si>
    <t>Grotowkręty kostne ( ø4-5 mm, dł. 90-250 mm)</t>
  </si>
  <si>
    <t>Stabilizator zewnętrzny typu Monotube na przedramię: tuba dynamiczna ø15 mm o długości 180-250 mm i zakresie dynamizacji 70 mm z dwiema klamrami multifunkcyjnymi ø15 mm</t>
  </si>
  <si>
    <t>Grotowkręty kostne ( ø3-4 mm, dł. 60-180 mm)</t>
  </si>
  <si>
    <t>Dostawca zapewni instrumentarium niezbędne do założenia implantów oraz bank implantów. Dostawca zapewni szkolenie w technikach zakładania implantów</t>
  </si>
  <si>
    <t>5.</t>
  </si>
  <si>
    <t>Wkładka ceramiczna Biolox Delta pod głowę 28, 32, 36, 40. Średnica wewnętrzna wkładu rośnie (od 28 mm do 40 mm) wraz z wzrostem zewnętrznej średnicy panewki</t>
  </si>
  <si>
    <t>6.</t>
  </si>
  <si>
    <t>7.</t>
  </si>
  <si>
    <t>Głowa metalowa o podwyższonej gładkości dostosowanej do artykulacji metal-metal, o średnicy 28, 32, 36, 40mm w minimum 3 rozmiarach długości szyjki</t>
  </si>
  <si>
    <t>Śruby panewkowe W rozmiarach od 15 mm do 65 mm ze skokiem co 5 mm.</t>
  </si>
  <si>
    <t>Ostrza do piły</t>
  </si>
  <si>
    <t>Panewka cementowana PE</t>
  </si>
  <si>
    <t>Wkręty stalowe do kości korowej 3,5 mm, długość 10-60 mm, gniazdo sześciokątne, gwint na całej długości, samogwintujące</t>
  </si>
  <si>
    <t>Wkręty stalowe kostkowe 4,5 mm, długość 25-70 mm, gniazdo sześciokątne, samogwintujące</t>
  </si>
  <si>
    <t>Wkręty stalowe łódkowate 3,5 mm, długość 12-40 mm gniazdo sześciokątne, gwint na całej długości lub częściowy, samogwintujące</t>
  </si>
  <si>
    <t>Drut Kirschnera 0,8 do 1,4 mm długość 150 mm</t>
  </si>
  <si>
    <t>Drut Kirschnera 1,6 do 2,0 mm długość 150 mm</t>
  </si>
  <si>
    <t>Drut Kirschnera 1,6 do 2,0 mm długość 310 mm</t>
  </si>
  <si>
    <t>Drut Kirschnera 2,0 do 2,5 mm długość 310 mm</t>
  </si>
  <si>
    <t>Drut Kirschnera 3,0 mm długość 310 mm</t>
  </si>
  <si>
    <t xml:space="preserve">Drut Kirschnera gwintowane 1,0 do 2,5 mm, długość 150 i 310 mm </t>
  </si>
  <si>
    <t>Drut kostny do cerklażu miękki w zwojach 10m, fi 0,3 do 1,2 mm</t>
  </si>
  <si>
    <t>Grot Steinmanna 3,0 do 5,0 mm, długość 150 do 210 mm</t>
  </si>
  <si>
    <t>Pręty Rusha 2,4 do 3,2 mm długość 150 do 240 mm</t>
  </si>
  <si>
    <t xml:space="preserve">Kotwica do barku - średnica 1,4mm, ze wzmocnioną nicią, na sterylnym podajniku., </t>
  </si>
  <si>
    <t>I.</t>
  </si>
  <si>
    <t>Implanty pod śruby 1,2 i 1,5 mm</t>
  </si>
  <si>
    <t>Implanty pod śruby 1,2 i 1,5 mm nieblokowane</t>
  </si>
  <si>
    <t>Płyty do zespoleń złamań w obrębie kości paliczków, profil 0,6 mm; tytanowe; pod śruby korowe 1,2 oraz 1,5 mm; jednootworowe-haczykowe do złamania awulsyjnego paliczka; proste 4 i 6 otworowe; oraz w kształcie litery L;</t>
  </si>
  <si>
    <t>Płyty do zespoleń złamań w obrębie kości paliczków, profil 0,6 mm; tytanowe; pod śruby korowe 1,2 oraz 1,5 mm; w kształcie litery T-7 i 8 otworowa; Y – 6 otworowe ; prostokątne i trapezowate 4 otworowe</t>
  </si>
  <si>
    <t>Płyty do zespoleń złamań w obrębie kości paliczków, profil 0,6 mm; tytanowe; pod śruby korowe 1,2 oraz 1,5 mm; proste 16 otworowe; w kształcie litery T 10 otworowe</t>
  </si>
  <si>
    <t>Płyty do zespoleń złamań w obrębie kości paliczków, profil 0,6 mm; tytanowe; pod śruby korowe 1,2 oraz 1,5 mm; proste i  dwurzędowe naprzemienne 16 otworowe</t>
  </si>
  <si>
    <t>Płyty do zespoleń złamań w obrębie kości paliczków, profil 0,6 mm; tytanowe; pod śruby korowe 1,2 oraz 1,5 mm; prostokątne, trapezowe  i skośne 6 otworowe</t>
  </si>
  <si>
    <t>Płyty do zespoleń złamań w obrębie kości paliczków, profil 0,6 mm; tytanowe; pod śruby korowe 1,2 oraz 1,5 mm; trapezowe i skośne 8 otworowe</t>
  </si>
  <si>
    <t>Płyty do zespoleń złamań w obrębie kości paliczków, profil 0,6 mm; tytanowe; pod śruby korowe 1,2 oraz 1,5 mm; trapezowe 10 i 12 otworowe</t>
  </si>
  <si>
    <t>Płyty do zespoleń złamań w obrębie kości paliczków, profil 0,8 mm; tytanowe; pod śruby korowe 1,2 oraz 1,5 mm; proste 4 otworowe; zaopatrzone w system trójpunktowego blokowania na docisk, pozwalające na wprowadzenie śruby w zakresie kąta +/- 15 stopni.</t>
  </si>
  <si>
    <t>Płyty do zespoleń złamań w obrębie kości paliczków, profil 0,8 mm; tytanowe; pod śruby korowe 1,2 oraz 1,5 mm; prostokątne 4 otworowe i skośne 6 otworowe; zaopatrzone w system trójpunktowego blokowania na docisk, pozwalające na wprowadzenie śruby w zakresie kąta +/- 15 stopni.</t>
  </si>
  <si>
    <t>Płyty do zespoleń złamań w obrębie kości paliczków, profil 0,8 mm; tytanowe; pod śruby korowe 1,2 oraz 1,5 mm; w kształcie litery Ti z rotacją; zaopatrzone w system trójpunktowego blokowania na docisk, pozwalające na wprowadzenie śruby w zakresie kąta +/- 15 stopni.</t>
  </si>
  <si>
    <t>Płyty do zespoleń złamań w obrębie kości paliczków, profil 0,8 mm; tytanowe; pod śruby korowe 1,2 oraz 1,5 mm; trapezoidalne skośne 8 otworowe; oraz do kości łódeczkowatej; zaopatrzone w system trójpunktowego blokowania na docisk, pozwalające na wprowadzenie śruby w zakresie kąta +/- 15 stopni</t>
  </si>
  <si>
    <t>Płyty do zespoleń złamań w obrębie kości paliczków, profil 0,8 mm; tytanowe; pod śruby korowe 1,2 oraz 1,5 mm; trapezoidalne skośne 80 otworowe; zaopatrzone w system trójpunktowego blokowania na docisk, pozwalające na wprowadzenie śruby w zakresie kąta +/- 15 stopni</t>
  </si>
  <si>
    <t>a</t>
  </si>
  <si>
    <t>Śruby korowe, tytanowe 1,2 mm; dł. 4-20mm, skok co 1 i 2 mm.</t>
  </si>
  <si>
    <t>b</t>
  </si>
  <si>
    <t>Śruby korowe, tytanowe 1,5 mm; dł. 4-24mm, skok co 1 i 2 mm.</t>
  </si>
  <si>
    <t>c</t>
  </si>
  <si>
    <t>Śruby tytanowe 1,5 mm, blokowane – trójpunktowy system blokowania na docisk, długość 4-13 mm</t>
  </si>
  <si>
    <t>II.</t>
  </si>
  <si>
    <t>Implanty pod śruby 2,0 i 2,3 mm</t>
  </si>
  <si>
    <t>Implanty pod śruby 2,0 i 2,3 mm nieblokowane</t>
  </si>
  <si>
    <t>Płyty do zespoleń złamań w obrębie kości paliczków, profil 1,0 mm; tytanowe; pod śruby korowe 2,0 oraz 2,3 mm; proste 4 i 6 otworowe; oraz w kształcie litery L;</t>
  </si>
  <si>
    <t>Płyty do zespoleń złamań w obrębie kości paliczków, profil 1,0 mm; tytanowe; pod śruby korowe 2,0 oraz 2,3 mm; w kształcie litery T-6 i 7 otworowa; Y-7 otworowe ; prostokątne i trapezowate 4 otworowe</t>
  </si>
  <si>
    <t>Płyty do zespoleń złamań w obrębie kości paliczków, profil 1,0 mm; tytanowe; pod śruby korowe 2,0 oraz 2,3 mm; proste 16 otworowe</t>
  </si>
  <si>
    <t>Płyty do zespoleń złamań w obrębie kości paliczków, profil 1,0 mm; tytanowe; pod śruby korowe 2,0 oraz 2,3 mm; proste i  dwurzędowe naprzemienne 16 otworowe</t>
  </si>
  <si>
    <t>Płyty do zespoleń złamań w obrębie kości paliczków, profil 1,0 mm; tytanowe; pod śruby korowe 2,0 oraz 2,3 mm; prostokątne, trapezowe  i skośne 6 otworowe</t>
  </si>
  <si>
    <t>Płyty do zespoleń złamań w obrębie kości paliczków, profil 1,0 mm; tytanowe; pod śruby korowe 2,0 oraz 2,3 mm; trapezowe i skośne 8 otworowe</t>
  </si>
  <si>
    <t>Płyty do zespoleń złamań w obrębie kości paliczków, profil 1,0 mm; tytanowe; pod śruby korowe 2,0 oraz 2,3 mm; trapezowe 10 i 12 otworowe</t>
  </si>
  <si>
    <t>Implanty pod śruby 2,0 i 2,3 mm nieblokowane kompresyjne</t>
  </si>
  <si>
    <t>Płyty do zespoleń złamań w obrębie kości paliczków, profil 1,3 mm; tytanowe; pod śruby korowe 2,0 oraz 2,3 mm; kompresyjne; proste 4,5 i 6 otworowe</t>
  </si>
  <si>
    <t>Płyty do zespoleń złamań w obrębie kości paliczków, profil 1,3 mm; tytanowe; pod śruby korowe 2,0 oraz 2,3 mm; kompresyjne; proste 8 otworowe; w kształcie litery T;L-6 otworowe</t>
  </si>
  <si>
    <t>Płyty do zespoleń złamań w obrębie kości paliczków, profil 1,3 mm; tytanowe; pod śruby korowe 2,0 oraz 2,3 mm; kompresyjne; w kształcie litery L-10 otworowe; T-10 otworowe</t>
  </si>
  <si>
    <t>Implanty pod śruby 2,0 i 2,3 mm blokowane profil 1,0 mm; Płytki z otworami pod śruby korowe oraz śruby blokowane zaopatrzone w system trójpunktowego blokowania na docisk, pozwalające na wprowadzenie śruby w zakresie kąta +/- 15 stopni.</t>
  </si>
  <si>
    <t>Płyty do zespoleń złamań w obrębie kości palców, profil 1,0 mm; tytanowe; pod śruby korowe i blokowane; śruby 2,0 oraz 2,3 mm; proste 6 otworowe.</t>
  </si>
  <si>
    <t>Płyty do zespoleń złamań w obrębie kości palców, profil 1,0 mm; tytanowe; pod śruby korowe i blokowane; śruby 2,0 oraz 2,3 mm; w kształcie litery T,Y,L; prostokątne 4 otworowe.</t>
  </si>
  <si>
    <t>Płyty do zespoleń złamań w obrębie kości palców, profil 1,0 mm; tytanowe; pod śruby korowe i blokowane; śruby 2,0 oraz 2,3 mm; trapezowe 6 otworowe.</t>
  </si>
  <si>
    <t>Płyty do zespoleń złamań w obrębie kości palców, profil 1,0 mm; tytanowe; pod śruby korowe i blokowane; śruby 2,0 oraz 2,3 mm; trapezowe 8 otworowe.</t>
  </si>
  <si>
    <t>Płyty do zespoleń złamań w obrębie kości palców, profil 1,0 mm; tytanowe; pod śruby korowe i blokowane; śruby 2,0 oraz 2,3 mm; trapezowe 12 otworowe.</t>
  </si>
  <si>
    <t>Implanty pod śruby 2,0 i 2,3 mm blokowane profil 1,3 mm. Płytki z otworami pod śruby korowe oraz śruby blokowane zaopatrzone w system trójpunktowego blokowania na docisk, pozwalające na wprowadzenie śruby w zakresie kąta +/- 15 stopni.</t>
  </si>
  <si>
    <t>Płyty do zespoleń złamań w obrębie kości palców i stopy, profil 1,3 mm; tytanowe; pod śruby korowe i blokowane; śruby 2,0 oraz 2,3 mm; proste 4 otworowe</t>
  </si>
  <si>
    <t>Płyty do zespoleń złamań w obrębie kości palców i stopy, profil 1,3 mm; tytanowe; pod śruby korowe i blokowane; śruby 2,0 oraz 2,3 mm; proste 5 otworowe</t>
  </si>
  <si>
    <t>Płyty do zespoleń złamań w obrębie kości palców i stopy, profil 1,3 mm; tytanowe; pod śruby korowe i blokowane; śruby 2,0 oraz 2,3 mm; proste 6 otworowe; w kształcie litery T-6 i 7 otworowe; L-6 otworowe</t>
  </si>
  <si>
    <t>Płyty do zespoleń złamań w obrębie kości palców i stopy, profil 1,3 mm; tytanowe; pod śruby korowe i blokowane; śruby 2,0 oraz 2,3 mm; proste 8 otworowe; w kształcie litery T-9 otworowe; prostokątne 4 otworowe</t>
  </si>
  <si>
    <t>Płyty do zespoleń złamań w obrębie kości palców i stopy, profil 1,3 mm; tytanowe; pod śruby korowe i blokowane; śruby 2,0 oraz 2,3 mm; w kształcie litery T-10 otworowe; L-10 otworowe; trapezowe 6 otworowe</t>
  </si>
  <si>
    <t>Płyty do zespoleń złamań w obrębie kości palców i stopy, profil 1,3 mm; tytanowe; pod śruby korowe i blokowane; śruby 2,0 oraz 2,3 mm; trapezowe 8 otworowe; dwubiegunowe 6 otworowe krótkie</t>
  </si>
  <si>
    <t>Płyty do zespoleń złamań w obrębie kości palców i stopy, profil 1,3 mm; tytanowe; pod śruby korowe i blokowane; śruby 2,0 oraz 2,3 mm; trapezowe 10 otworowe; dwubiegunowe 6 otworowe długie</t>
  </si>
  <si>
    <t>Płyty do głowy kości promieniowej oraz artrodezy nadgarstka. Płytki z otworami pod śruby korowe oraz śruby blokowane zaopatrzone w system trójpunktowego blokowania na docisk, pozwalające na wprowadzenie śruby w zakresie kąta +/- 15 stopni.</t>
  </si>
  <si>
    <t>Płyty do złamań w obrębie głowy kości promieniowej; tytanowe; profil 1,4 mm; anatomiczny kształt; 10 otworowa; obejmująca</t>
  </si>
  <si>
    <t>Płyty do złamań w obrębie głowy kości promieniowej; tytanowe; profil 1,4 mm; anatomiczny kształt; 11 otworowa; podporowa</t>
  </si>
  <si>
    <t>Płyta do artrodezy nadgarstka; tytanowa; profil 1,4 mm; 12 otworowa</t>
  </si>
  <si>
    <t>Śruby korowe, tytanowe, średnica 2,0 mm; dł.4-30mm; skok co 1 i 2 mm; Śruby korowe, tytanowe, średnica 2,3 mm; dł. 5-34mm; skok co 1 i 2 mm;</t>
  </si>
  <si>
    <t>Śruby tytanowe 2,0 mm, blokowane – trójpunktowy system blokowania na docisk, długość 6-30 mm</t>
  </si>
  <si>
    <t>III.</t>
  </si>
  <si>
    <t>Implanty pod śruby 2,8 mm</t>
  </si>
  <si>
    <t>Implanty pod śruby 2,8 mm do złamań w obrębie kości stopy. Płytki z otworami pod śruby korowe oraz śruby blokowane zaopatrzone w system trójpunktowego blokowania na docisk, pozwalające na wprowadzenie śruby w zakresie kąta +/- 15 stopni.</t>
  </si>
  <si>
    <t>Płyty do zespoleń złamań w obrębie kości stopy, profil 1,6 mm; tytanowe; pod śruby korowe i blokowane; śruby 2,8 mm; proste 4 otworowe.</t>
  </si>
  <si>
    <t>Płyty do zespoleń złamań w obrębie kości stopy, profil 1,6 mm; tytanowe; pod śruby korowe i blokowane; śruby 2,8 mm; proste 6 otworowe; w kształcie litery T-7 otworowe.</t>
  </si>
  <si>
    <t>Płyty do zespoleń złamań w obrębie kości stopy, profil 1,6 mm; tytanowe; pod śruby korowe i blokowane; śruby 2,8 mm; proste 8 otworowe; w kształcie litery T-9 otworowe.</t>
  </si>
  <si>
    <t>Płyty do zespoleń złamań w obrębie kości stopy, profil 1,6 mm; tytanowe; pod śruby korowe i blokowane; śruby 2,8 mm; dwubiegunowe, 6 otworowe; krótkie</t>
  </si>
  <si>
    <t>Płyty do zespoleń złamań w obrębie kości stopy, profil 1,6 mm; tytanowe; pod śruby korowe i blokowane; śruby 2,8 mm; dwubiegunowe, 6 otworowe; długie</t>
  </si>
  <si>
    <t>Płyty do zespoleń złamań w obrębie kości stopy, profil 1,6 mm; tytanowe; pod śruby korowe i blokowane; śruby 2,8 mm; wielootworowe 11 i 12 otworowe</t>
  </si>
  <si>
    <t>Śruby tytanowe 2,8 mm, blokowane – trójpunktowy system blokowania; z otworem promienistym, długość 8-45 mm.</t>
  </si>
  <si>
    <t>Śruby korowe 2,8 mm, tytanowe, z otworem promienistym, długość 8-45 mm</t>
  </si>
  <si>
    <r>
      <t>·</t>
    </r>
    <r>
      <rPr>
        <sz val="7"/>
        <rFont val="Times New Roman"/>
        <family val="1"/>
      </rPr>
      <t xml:space="preserve">         </t>
    </r>
    <r>
      <rPr>
        <sz val="9"/>
        <rFont val="Arial"/>
        <family val="2"/>
      </rPr>
      <t>endoprotezy całkowite bezcementowe stawu biodrowego przynasadowe, anatomiczne i rewizyjne trzpienie</t>
    </r>
  </si>
  <si>
    <r>
      <t>·</t>
    </r>
    <r>
      <rPr>
        <sz val="7"/>
        <rFont val="Times New Roman"/>
        <family val="1"/>
      </rPr>
      <t xml:space="preserve">         </t>
    </r>
    <r>
      <rPr>
        <sz val="9"/>
        <rFont val="Arial"/>
        <family val="2"/>
      </rPr>
      <t>endoprotezy całkowite bezcementowe stawu biodrowego przynasadowe, anatomiczne i rewizyjne panewki</t>
    </r>
  </si>
  <si>
    <r>
      <t>·</t>
    </r>
    <r>
      <rPr>
        <sz val="7"/>
        <rFont val="Times New Roman"/>
        <family val="1"/>
      </rPr>
      <t xml:space="preserve">         </t>
    </r>
    <r>
      <rPr>
        <sz val="9"/>
        <rFont val="Arial"/>
        <family val="2"/>
      </rPr>
      <t>materiały uzupełniające do endoprotezoplastyki rewizyjnej stawu biodrowego</t>
    </r>
  </si>
  <si>
    <r>
      <t>·</t>
    </r>
    <r>
      <rPr>
        <sz val="7"/>
        <rFont val="Times New Roman"/>
        <family val="1"/>
      </rPr>
      <t xml:space="preserve">         </t>
    </r>
    <r>
      <rPr>
        <sz val="9"/>
        <rFont val="Arial"/>
        <family val="2"/>
      </rPr>
      <t>endoprotezy stawu biodrowego cementowe i bipolarne</t>
    </r>
  </si>
  <si>
    <r>
      <t>·</t>
    </r>
    <r>
      <rPr>
        <sz val="7"/>
        <rFont val="Times New Roman"/>
        <family val="1"/>
      </rPr>
      <t xml:space="preserve">         </t>
    </r>
    <r>
      <rPr>
        <sz val="9"/>
        <rFont val="Arial"/>
        <family val="2"/>
      </rPr>
      <t>Endoproteza stawu kolanowego anatomiczna</t>
    </r>
  </si>
  <si>
    <r>
      <t>·</t>
    </r>
    <r>
      <rPr>
        <sz val="7"/>
        <rFont val="Times New Roman"/>
        <family val="1"/>
      </rPr>
      <t xml:space="preserve">         </t>
    </r>
    <r>
      <rPr>
        <sz val="9"/>
        <rFont val="Arial"/>
        <family val="2"/>
      </rPr>
      <t>Endoproteza stawu kolanowego jednoprzedziałowa</t>
    </r>
  </si>
  <si>
    <r>
      <t>·</t>
    </r>
    <r>
      <rPr>
        <sz val="7"/>
        <rFont val="Times New Roman"/>
        <family val="1"/>
      </rPr>
      <t xml:space="preserve">         </t>
    </r>
    <r>
      <rPr>
        <sz val="9"/>
        <rFont val="Arial"/>
        <family val="2"/>
      </rPr>
      <t>Endoproteza stawu kolanowego rewizyjna</t>
    </r>
  </si>
  <si>
    <t>Sterylny zestaw do szycia łąkotki z trzema implantami. Implanty wykonane z PEEKu załadowane na jednorazowy aplikator z końcem uniesionym pod katem 15 stopni, połączone mocną nitką w rozmiarze "#0". Zestaw umożliwiający wykonanie dwóch ciągłych szwów bez wychodzenia ze stawu.</t>
  </si>
  <si>
    <t>Sterylny zestaw do szycia łąkotki z czterema implantami. Implanty wykonane z PEEKu załadowane na jednorazowy aplikator z końcem uniesionym pod katem 15 stopni, połączone mocną nitką w rozmiarze "#0". Zestaw umożliwiający wykonanie trzech ciągłych szwów bez wychodzenia ze stawu.</t>
  </si>
  <si>
    <t>Sterylny zestaw do szycia łąkotki z siedmioma implantami. Implanty wykonane z PEEKu załadowane na jednorazowy aplikator z końcem uniesionym pod katem 15 stopni, połączone mocną nitką w rozmiarze "#0". Zestaw umożliwiający wykonanie sześciu ciagłych szwów bez wychodzenia ze stawu.</t>
  </si>
  <si>
    <r>
      <t>·</t>
    </r>
    <r>
      <rPr>
        <sz val="7"/>
        <rFont val="Times New Roman"/>
        <family val="1"/>
      </rPr>
      <t xml:space="preserve">         </t>
    </r>
    <r>
      <rPr>
        <sz val="9"/>
        <rFont val="Arial"/>
        <family val="2"/>
      </rPr>
      <t xml:space="preserve">endoprotezy stawu biodrowego </t>
    </r>
  </si>
  <si>
    <t xml:space="preserve">Zestaw nr 5 - endoprotezy stawu biodrowego </t>
  </si>
  <si>
    <t>System rewizyjny panewki stawu biodrowego oparty na tantalowych uzupełnieniach ubytków kostnych. Panewka sferyczna w rozmiarach od 48 mm do 80 mm ze skokiem co 2 mm.</t>
  </si>
  <si>
    <t>Wkładka polietylenowa wykonana z PE crosslinking standardowa oraz z 10 stopniowym okapem, przystosowana do głów 28, 32, 36 mm</t>
  </si>
  <si>
    <t>Elementy uzupełniające ubytki stropu w 6 średnicach (50, 54, 58, 62, 66 i 70mm) i 4 wysokościach/grubościach (10, 15, 20 i 30mm).</t>
  </si>
  <si>
    <t>Elementy uzupełniające ubytki dna w 3 średnicach (26, 32 i 38mm).</t>
  </si>
  <si>
    <t>Protezy kolumny miednicy w 4 rozmiarach 54 i 58 mm prawe i lewe.</t>
  </si>
  <si>
    <t>Klinowate podkładki w 3 wysokościach 5°, 10° i 15°.</t>
  </si>
  <si>
    <t>Śruby do mocowania elementów Ø 6,5 mm o długościach 20-60 mm.</t>
  </si>
  <si>
    <t>Koszyki rekonstrukcyjne anatomiczne (prawy, lewy) po 10 rozmiarów każdy 48-68 mm.</t>
  </si>
  <si>
    <t>Głowa metalowa 28, 32 lub 36 mm</t>
  </si>
  <si>
    <t xml:space="preserve">Trzpień bezcementowy, tytanowy,  w przekroju cylindryczny , posiadający 8 płetw antyrotacyjnych. W wersji standardowej trzpień o średnicy od min ø13 mm do min ø24 mm ze skokiem co 1 mm. Kąt szyjkowo trzonowy 135 stopni oraz 125 stopni w wersji high offset. W wersji rewizyjnej trzpień w rozmiarach 190, 225, 265, 305 oraz 345 i 385 mm i średnicy od min ø14mm do min ø25 mm.Dla obu trzpieni wymagane jedno instrumentarium. </t>
  </si>
  <si>
    <t>Tytanowa panewka typu press fit, z insertem z polietylenu nowej generacji o podwyższonej gęstości możliwość użycia śrub do dodatkowej stabilizacji. Panewki pokryte włóknami czystego tytanu, włókna połączone są dyfuzyjnie ze stopem Tivanium Ti-6Al-4V. Inserty panewkowe występują w wersji symetrycznej i z nawisem antyluksacyjnym 10° i 20°. Panewki w rozmiarach o średnicy zewnętrznej od 36 mm do 80 mm: wielootworowe, trójotworowe lub bezotworowe. Panewki posiadają mechanizm antyrotacyjny i blokujący, którego konstrukcja umożliwia śródoperacyjną wymianę wkładek. Panewka przeznaczona jest do operacji pierwotnych i rewizyjnych.</t>
  </si>
  <si>
    <t>Tytanowa stożkowa panewka wkręcana wykonana z wysoko biozgodnego stopu z domieszką niobu z samonarzynającym gwintem na całej wysokości; 11 (od 46 do 76 mm) rozmiarów; insert z polietylenu o podwyższonej gęstości dostępny w wersji neutralnej i z kapą antyluksacyjną 10˚; otwory w dnie panewki umożliwiają kontrolę prawidłowości osadzenia; dno wkładki zabezpieczone tytanową płytką zapobiegającą kontaktowi polietylenu z kością</t>
  </si>
  <si>
    <t>Wkładka polietylenowa</t>
  </si>
  <si>
    <t xml:space="preserve">Koszyk Burch-Schneider do endoprotezoplastyk rewizyjnych stawu biodrowego przy dużych ubytkach panewki; Tytanowy implant panewkowy w rozmiarach 46, 50, 56, 62 mm; Sztywna konstrukcja; Anatomiczny (prawy, lewy); Flansze umożliwiające zamocowanie implantu poza panewką i liczne otwory dla śrub Ø 6,5 mm; jedna z flansz zaostrzona – Możliwość ufiksowania implantu przez wbicie w kość kulszową; Instrumentarium zawierające komplet wierteł, gwintownik i zginarkę </t>
  </si>
  <si>
    <t>Koszyk z hakiem do endoprotezoplastyk rewizyjnych stawu biodrowego przy dużych ubytkach panewki; Tytanowy implant panewkowy w rozmiarach od 36 do 64 mm; Sztywna konstrukcja; Haczyk umożliwiający centralną stabilizację implantu; Liczne   otwory dla śrub Ø 6,5 mm; Instrumentarium zawierające komplet wierteł, gwintownik i zginarkę;</t>
  </si>
  <si>
    <t>Trzpień w kształcie klina o przekroju prostokątnym o strukturze gąbczastej, wykonany ze stopu tytanowego z domieszką niobu wzmagającego biozgodność; 14 rozmiarów – długości 130-197 mm; część dystalna  zwężona, stożek 12/14.</t>
  </si>
  <si>
    <t>Trzpień w kształcie klina o przekroju prostokątnym ; 8  rozmiarów o długościach od 178 do 221 mm; Trzpień wykonany ze stopu tytanowego  z domieszką niobu wzmagającego    biozgodność ; Powierzchnia trzpienia ma strukturę gąbczastą ; Część dystalna zwężona; Stożek 12/14.</t>
  </si>
  <si>
    <t>Głowa metalowa 28, 32, 36mm; w min. 4 długościach</t>
  </si>
  <si>
    <t>Implanty pod śruby 1,2 i 1,5 mm blokowane</t>
  </si>
  <si>
    <t>Zestaw nr 1 - Implanty do stopy</t>
  </si>
  <si>
    <t xml:space="preserve">System do korekcji palucha koślawego oraz innych osteotomii i artrodez w obrębie przodostopia oraz stawu skokowego.
Implanty tytanowe,  w opakowaniach sterylnych. Śruby o różnych wielkościach gwintu dla uzyskania stabilnej kompresji odłamów.
</t>
  </si>
  <si>
    <t xml:space="preserve">Śruby kaniulowane do zabiegów przodostopia, występujące w rozmiarach od 10 do 34 mm ,skok co 2mm.  Śruby autokompresyjne i samonawiercające. Średnica śruby 2,5 i 3mm.
Opcjonalnie wersja niekaniulowanych śrub łamanych,które po wprowadzeniu dokości mają odłamywany,kompatybilny ze śrubą podajnik.
</t>
  </si>
  <si>
    <t>Śruby niekompresyjne do zabiegów przezskórnych od 10 do   32 mm w rozmiarze 3mm oraz od 10 do30 w rozmiarze  2,5 mm.Gwint występuje na całej długości śruby</t>
  </si>
  <si>
    <t>Śruby niekaniulowane do osteotomii Weila w rozmiarach 9,11,13,15 mm. Śruby łamana. Po wprowadzeniu śruby do kości podajnik jest odłamywany.</t>
  </si>
  <si>
    <t>Śruby do artrodezy palucha występujące w rozmiarach od 28 do 40mm ze skokiem co 2 mm.  Śruba w wersji kaniulowanej z głową śruby o średnicy 5,6mm oraz w wersji łamanej z głową o średnicy 5mm.Gwint w części dystalnej śruby o średnicy 4 mm.</t>
  </si>
  <si>
    <t>W zestawach narzędziowych druty Kirchnera dostosowane do średnic śrub kaniulowanych.</t>
  </si>
  <si>
    <t xml:space="preserve">Zestaw nr 2 - Endoproteza barku </t>
  </si>
  <si>
    <t>Trzpień ramienny- korundowany w górnej części, wykonany z tytanu, kąt szyjkowo- trzonowy 135º, możliwość zastosowania z cementem lub bez cementu, cztery średnice i cztery długości trzpienia.</t>
  </si>
  <si>
    <t>Panewka cementowa w rozmiarach od 44 do 48 mm, z czterema gwintownikami, wykonana z polietylenu o bardzo wysokiej gęstości, odpornego na ścieranie.</t>
  </si>
  <si>
    <t>Panewka bezcementowa, w rozmiarach - od 44 do 48 mm, pokryta hydroksyapatytem, z otworami do śrub gąbczastych o średnicy 5,5 mm lub korowych o średnicy 4,5 mm.</t>
  </si>
  <si>
    <t>Insert polietylenowy w rozmiarach kompatybilnych do panewki bezcementowej 44,46,48</t>
  </si>
  <si>
    <t>Główka ramienna- wykonana z inoxu, symetryczna o średnicach od 40 do 54 , w różnych wysokościach i niesymetryczna o średnicach od 44 do 50 , w różnych wysokościach.</t>
  </si>
  <si>
    <t>Miseczka ramienna/GLENOSFERA o rozmiarze 36 i 39- mocowana panewki do bezcementowej za pomocą śruby.</t>
  </si>
  <si>
    <t>Insert ramienny METAL BACK: Ø 36  i Ø 39 mm.- wysokość 00, 05,10- wykonany z polietylenu o ultrawysokiej masie cząsteczkowej +metalowa podkładka,  wciskany do trzpienia.</t>
  </si>
  <si>
    <t>Śruby gąbczaste Ø 5,5 długość- 32, 36, 40,45,50</t>
  </si>
  <si>
    <t>Śruby korowe Ø 4,5 długość- 32, 34, 36,38,40</t>
  </si>
  <si>
    <t>System  pozwalający na wszczepienie  protezy anatomicznej i odwróconej. Przy ewentualnej rewizji  możliwość wymiany tylko niektórych elementów endoprotezy.</t>
  </si>
  <si>
    <t xml:space="preserve">Zestaw nr 3 - Gwóźdź odpiętowy </t>
  </si>
  <si>
    <t>Gwóźdź odpiętowy kaniulowany, posiadający 2  lub 3 otwory na śruby, wykonany ze stopu tytanu występujący w wersji do złamań kości piętowej jak i do artrodezy. Gwóźdź o średnicy 10mm  w rozmiarach 45, 50 i 55 mm w wersji urazowej oraz 12mm średnicy i długości 65,75 i 85 mm w wersji do artrodezy. Instrumentarium umożliwiające dystrakcję odłamów kostnych. W zestawie śruby kaniulowane 5mm w długościach min. Od 24  do 40mm rosnąco co 2mm.</t>
  </si>
  <si>
    <t>Każdy implant sterylny i pakowany osobno. Komplet zawiera: 1 gwóźdź, 2 śruby blokujące kaniulowane oraz 1 zaślepka gwoździa. Każdy implant sterylny i pakowany osobno.</t>
  </si>
  <si>
    <t>Gwóźdź</t>
  </si>
  <si>
    <t xml:space="preserve">Śruby </t>
  </si>
  <si>
    <t xml:space="preserve">PAKIET NR 1 </t>
  </si>
  <si>
    <t xml:space="preserve">PAKIET NR 3 </t>
  </si>
  <si>
    <t>PAKIET NR 5</t>
  </si>
  <si>
    <t>Zestaw nr 1 - implanty stawu biodrowego, stawu barkowego, stawu kolanowego oraz stawu skokowego</t>
  </si>
  <si>
    <t>Trzpień szyjkowo-przynasadowy
Trzepień bezcementowy, przynasadowy, szyjkowy,  bezkołnierzowy, o przekroju owalnym z 4-ma wypustkami antyrotacyjnymi po bokach. Koślawość, szpotawość korygowana wysokością przycięcia szyjki. Trzpień umożliwiający wysokie, podgłowowe przycięcie szyjki kości udowej z zachowaniem jej fragmentu. Pokrycie zewnętrzne w formie porowatej warstwy tytanowej pokrytej cienką, bioaktywną warstwą hydroksyapatytu. Część dystalna i proksymalna trzpienia polerowana. Szyjka przewężona, redukująca możliwość konfliktu szyjkowo-panewkowego. Trzpień w minimum 9 rozmiarach. Stożek trzpienia 12/14.Trzpień szyjkowy</t>
  </si>
  <si>
    <t xml:space="preserve">Trzpień przynasadowy
Trzpień bezcementowy, prosty, przynasadowy, bezkołnierzowy, pokryty w części bliższej porowatą okładziną tytanową i dodatkowo cienką (max 20m), bioaktywną (osteoindukcyjną), szybko-resorbującą (do 6ciu miesięcy) warstwą fosforanowo-wapniową (tzw. BONIT). Kształt trzpienia stożkowy w dwóch płaszczyznach. Kąt szyjkowo-trzonowy zredukowany do 127° ułatwiający odtworzenie naturalnej anatomii pacjenta. Trzpień dostępny w minimum 10 rozmiarach standardowych i 10 rozmiarach lateralizowanych. Część dystalna i proksymalna trzpienia polerowane. Stożek 12/14. </t>
  </si>
  <si>
    <t>Trzpień prosty.                                                                                                    Trzpień bezcementowy, standardowy w minimum 10 rozmiarach i 3 wersjach: standardowej, lateralizowanej i CoxaVara. Trzpień prosty, stożkowy w jednej płaszczyźnie pokryty warstwą HA na całej długości. Część proksymalna polerowana. Szyjka przewężona redukująca możliwość konfliktu szyjkowo-panewkowego. Stożek trzpienia 12/14</t>
  </si>
  <si>
    <t xml:space="preserve">Trzpień typu Muller, prosty metalowy, stożkowy w dwóch płaszczyznach, polerowany i matowiony
(opcjonalnie do wyboru) w 8 rozmiarach.    </t>
  </si>
  <si>
    <t xml:space="preserve">Panewka:
Panewka, bezcementowa, tytanowa, sferyczna typu press-fit w minimum 13 rozmiarach. Czasza z otworami na śruby zaślepionymi fabrycznie. Rant czaszy obły, polerowany, redukujący możliwość konfliktu szyjkowo-panewkowego. Pokrycie zewnętrzne napyloną warstwą porowatego tytanu pokrytą bioaktywną warstwą fosforanowo-wapniową. Możliwość zastosowania wkładu polietylenowego lub ceramicznego, przystosowanego do rosnących rozmiarów głów: 28, 32, 36, 40mm. </t>
  </si>
  <si>
    <t>Wkładka  polietylenowa  wykonana  z polietylenu HXLPE pod głowę 28, 32 
Średnica wewnętrzna wkładu rośnie (od 28 mm do 32 mm) wraz z wzrostem zewnętrznej średnicy panewki</t>
  </si>
  <si>
    <t>Wkładka  polietylenowa  wykonana  z polietylenu HXLPE, stabilizowanego witaminą E, pod głowę 28, 32, 36, 40, . Średnica wewnętrzna wkładu rośnie (od 28 mm do 40 mm) wraz z wzrostem zewnętrznej średnicy panewki</t>
  </si>
  <si>
    <t>Głowa ceramiczna Biolox Delta o średnicy 28 mm, 32 mm, 36, 40mm w min. 3 rozmiarach długości szyjki</t>
  </si>
  <si>
    <t>Głowa endoprotezy: - głowa metalowa 22,2 oraz 28 mm</t>
  </si>
  <si>
    <t>Metalowa czasza bipolarna w rozmiarach od 42mm do 62mm ze skokiem co 1mm. Wkładka. polietylenowa umożliwiająca zatrzaśnięcie głów 22.2mm i 28mm w 5 rozmiarach. Dostępne czasze  i wkładki umożliwiające założenie do małych rozmiarów 42mm-44mm głów 28mm. System umożliwiający bezpieczne rozmontowanie złożonej głowy za pomocą instrumentu z pętlą stalową i następnie ponowne użycie.</t>
  </si>
  <si>
    <t>Implant zatępujący chrząstkę stawową po stronie panewkowej. Wykonany z polimeru poliuretanowo-węglowego. Stosowany samodzielnie lub jako wkladka do panewki bezcementowej.</t>
  </si>
  <si>
    <t>Czasza panewkowa pokryta napyleniem tytanowym i dodatkowo HA przystosowana do poliuretanowo-węglowych wkładek.</t>
  </si>
  <si>
    <t>Głowy metalowe CoCr, dwuelementowe (czasza + wkładka) przystosowane do współpracy z poliuretanowymi wkładkami panewkowymi.</t>
  </si>
  <si>
    <t>Implant przygotowywany in-situ w formie żelu poli-N-acetylo-D-glukozaminy służący do wypełniania i naprawy ubytków chrząstki. Podawany poprzez strzykawkę, w procedurze artroskopowej, bezpośrednio do w uszkodzony obszar wypełnia go przywierając do podłoża dzięki właściwościom bio-adhezyjnym i następnie błyskawicznie twardnieje. Stosowany jako samodzielna procedura lub w połączeniu z mikrozłamaniami. Zmniejsza ból i sztywność poprawiając funkcję stawu. Możliwy do zastosowania w różnych schorzeniach stawów w tym również w zaawansowanym stadium choroby zwyrodnieniowej do wypełniania rozległych ubytków.</t>
  </si>
  <si>
    <t>Syntetyczne implanty do rekonstrukcji więzadła stawów kolanowego złożone z części tkanej (umieszczanej w tunelu kostnym) i części z wolnymi włóknami (umieszczanej wewnątrz stawu). Dostępne implanty przystosowane do stosowania łacznie z przeszczepami i bez przeszczepów. Możliwość rekonstrukcji ACL, PCL oraz innych więzadeł w stawie kolanowym,. Implanty do ACL w wersji do prawego i do lewego kolana oraz innych stawów. Rózne średnice implantów umożliwiające dostosowanie do anatomii pacjenta. </t>
  </si>
  <si>
    <t>Tytanowe śruby interferencyjne o tępym gwincie dostosowane do mocowania syntetycznych więzadeł</t>
  </si>
  <si>
    <t>Tytanowe skoble przystosowane do mocowania syntetycznych więzadeł</t>
  </si>
  <si>
    <t>Staw barkowy Komponent nasady ramiennej pokryty warstwą napylanego plazmowo hydroksyapatytu ceramicznego HA-C, z otworami do do szycia tkanek po stronie bocznej i przyśrodkowej i odwrotnym stożkiem Morse’a do mocowania komponentu głowy.</t>
  </si>
  <si>
    <t>Trzpienie ramienne w wersji bezcementowej, przykręcane do komponentu nasady, pokryte warstwą napylanego plazmowo hydroksyapatytu ceramicznego HA-C, w minimum czterech średnicach.</t>
  </si>
  <si>
    <t>Głowy anatomiczne, mocowane do komponentu nasady na stożku Morse’a w minimum czterech średnicach, niecentryczne w minimum dwóch offsetach.</t>
  </si>
  <si>
    <t>Taca panewkowa mocowana na 4 śruby z możliwością umocowania polietylenowej wkładki lub metalowej głowy odwrotnej. Taca pokryta warstwą napylanego plazmowo hydroksyapatytu ceramicznego HA-C.</t>
  </si>
  <si>
    <t>Śruby korowe do mocowania tacy panewkowej.</t>
  </si>
  <si>
    <t>Zaślepki zabezpieczające do śrub korowych.</t>
  </si>
  <si>
    <t>Polietylenowa wkładka panewkowa do tacy bezcementowej w minimum w 2 rozmiarach,  w minimum 5 grubościach każdy.</t>
  </si>
  <si>
    <t>Taca do mocowania wkładki odwrotnej mocowana na śrubę i stożek Morse’a do komponentu nasady ramiennej.</t>
  </si>
  <si>
    <t>Polietylenowy komponent wkładki odwrotnej zatrzaskiwany w tacy, w minimum 3 grubościach.</t>
  </si>
  <si>
    <t>Metalowy komponent głowy odwrotnej mocowany do tacy panewkowej.</t>
  </si>
  <si>
    <t>Śruba do mocowania głowy odwrotnej.</t>
  </si>
  <si>
    <t>Śruba do mocowania tacy wkładki odwrotnej.</t>
  </si>
  <si>
    <t>Kable o średnicy 2mm. i długości 750mm. wykonane z plecionki 7 drutów stalowych</t>
  </si>
  <si>
    <t>Zacisk stalowy pozwalający na umocowanie naprężonego kabla</t>
  </si>
  <si>
    <t xml:space="preserve">Płyty stalowe z otworami do przeprowadzaniu śrub korowych i z zaciskami do przeprowadzania kabli o długości od 110-310mm., 3, 5, 7, 9, 11 otworowa stopniowane co 50 mm.           </t>
  </si>
  <si>
    <t>Płyta stalowa, kętarzowa z 3, 5, 7, 9 zaciskami</t>
  </si>
  <si>
    <t>Ceramiczna nano-pasta o właściwościach osteo-stymulujących zawierająca 38% cząsteczek syntetycznego HA o rozmiarach od 30 nm do 50 nm oraz 62% wody oczyszczonej w procesie odwrotnej osomozy. Powierzchnia zwiększona o 50 do 100 razy w stosunku do standardowych sybstytutów ceramicznych (powierzchnia 100 m2/gram). Produkt w formie gotowej do użytku, dostępny w opakowaniach (strzykawkach) o ojemnościach: 5.0, cm3. HA Resorbowalna Nano-Pasta</t>
  </si>
  <si>
    <t>Ceramiczny, resorbowalny substytut kości złożny w 60% z syntetycznego HA i 40% z ß-TCP o porowatości powyżej 80% i wytrzymałości mechanicznej od 5.5 do 7.5 Mpa. Produkt sterylny, gotowy do użytku, dostępny w formie: granulek (7 objętości od 2.5cc do 30cc), bloczków (prostopadłościany 14 rozmiarów) , cylindrów (16 rozmiarów) i klinów (27 rozmiarów). Materiał odporny na kruszenie umozliwiający łatwą obróbkę i kształtowanie. 5.0, cm; 10.0, cm; 20.0, cm3 HA/TCP Resorbowalny Substytut Kości Granulat</t>
  </si>
  <si>
    <t xml:space="preserve">41a     o pojemności  5,0 cm3 </t>
  </si>
  <si>
    <t xml:space="preserve">41b     o pojemności 10,0 cm3 </t>
  </si>
  <si>
    <t xml:space="preserve">41c     o pojemności 20,0 cm3 </t>
  </si>
  <si>
    <t xml:space="preserve">Kotwica tytanowa, Ø 2 mm, 1 nitka, 2 igły 
Kotwica tytanowa, Ø 3 mm, 1 nitka, 2 igły
Kotwica tytanowa, Ø 4 mm , 1 nitka, 2 igły 
Kotwica tytanowa, Ø 5 mm , 1 nitka, 2 igły </t>
  </si>
  <si>
    <t>Implanty wykonane w formie tuby I i III przeznaczone do rekonstrukcji i regeneracji nerwów. Możliwość uzupełnienia ubytków nerwu do 30 mm</t>
  </si>
  <si>
    <t xml:space="preserve">43a   Ø 2 mm,  dł. 30 mm </t>
  </si>
  <si>
    <t>43b   Ø 4 mm,  dł. 30 mm</t>
  </si>
  <si>
    <t>43c   Ø 6 mm,  dł. 30 mm</t>
  </si>
  <si>
    <t xml:space="preserve">PAKIET NR 6 </t>
  </si>
  <si>
    <t xml:space="preserve">PAKIET NR 7 </t>
  </si>
  <si>
    <t>PAKIET NR 8</t>
  </si>
  <si>
    <t>Śruby kotwicowe do rekonstrukcji obrąbka stawowego barku. Śruby kotwicowe tytanowe, stożkowe osadzone na jednorazowym wprowadzaczu, zakończonym rekojeścią, zaopatrzone w nić o grubości nr 2, średnica zewnętrzna gwintu 3mm. Instrumentarium zapewnione przez oferującego.</t>
  </si>
  <si>
    <t>Śruby kotwicowe tytanowe do leczenia stożka rotatorów, stożkowe osadzone na jednorazowym wprowadzaczu, zakończonym rekojeścią, zaopatrzone w dwie nici o grubości nr 2; nici w dwóch kolorach, poprowadzone w 2 niezależnych oczkach śruby kotwicowej, średnica zewnętrzna gwintu 5mm. Instrumentarium zapewnione przez oferującego.</t>
  </si>
  <si>
    <t>Kotwica niciowa do zaopatrywania niestabilności, wykonana z polyestru, średnica 1,4mm, na sterylnym podajniku kodowanym kolorem białym, zaopatrzona w jedną nić typu #2 FORCE FIBER, stosowana przy użyciu celowników prostych lub kątowych z końcówką typu FISH MOUTH zabezpieczająca przed niekontrolowanym przesunięciem się celownika, kodowanych kolorem białym. Szerokość kotwicy po implantacji w kanale minimum 3,0mm. Głębokość kanału uzyskiwana za pomocą wiertła z ogranicznikiem głębokości, kodowanego kolorem białym, głębokość kanału na poziomie 21mm+/-0,5mm. Wiertło wielorazowe i celowniki proste i kątowe, obturator  zapewnia oferujący.</t>
  </si>
  <si>
    <t>Kotwica niciowa do zaopatrywania stożka rotatorów i niestabilności, wykonana z polyestru, średnica 2,3mm, na sterylnym podajniku kodowanym kolorem czarnym, zaopatrzona w dwie różnokolorowe nici typu #2 FORCE FIBER, stosowana przy użyciu celowników prostych lub kątowych z końcówką typu FISH MOUTH zabezpieczająca przed niekontrolowanym przesunięciem się celownika, kodowanych kolorem czarnym. Szerokość kotwicy po implantacji w kanale minimum 4,0mm. Głębokość kanału uzyskiwana za pomocą wiertła kodowanego kolorem czarnym lub startera z ogranicznikiem głębokości, głębokość kanału na poziomie 21mm+/-0,5mm. Wiertło wielorazowe i celowniki proste i kątowe, obturator oraz starter do przygotowania kanału zapewnia oferujący.</t>
  </si>
  <si>
    <t>Śruby kotwicowe typu PEEK, średnica 5,5 mm, kaniulowana, stożkowa osadzona na jednorazowym podajniku zakończonym rękojeścią,  zaopatrzone w dwie nici o grubości #2 Force Fiber, nici w 2 kolorach, poprowadzone w 2 zewnętrznych i niezależnych oczkach śruby kotwicowej.</t>
  </si>
  <si>
    <t xml:space="preserve">Jednorazowa igła do przeciągaczy nici chirurgicznych </t>
  </si>
  <si>
    <t>Kaniula barkowa 8.0mm 75mm</t>
  </si>
  <si>
    <t>Uwaga: Na czas trwania umowy oferujący zapewnia przeciągacz nici chirurgicznych, kompatybilny z jednorazowymi igłami.</t>
  </si>
  <si>
    <t>Wymagania dodatkowe:</t>
  </si>
  <si>
    <t xml:space="preserve">Okres przydatności co najmniej 14 miesięcy </t>
  </si>
  <si>
    <t xml:space="preserve">Każdy implant pakowany osobno </t>
  </si>
  <si>
    <t xml:space="preserve">Sposoby zaopatrywania magazynu bloku operacyjnego </t>
  </si>
  <si>
    <t>poz. 1-15: depozyt instrumentarium i implantów na czas zawarcia umowy</t>
  </si>
  <si>
    <t xml:space="preserve">poz. 16-39: dostawa kompletnego zestawu do 48 h od wezwania </t>
  </si>
  <si>
    <t>poz. 40-43: depozyt implantów na czas zawarcia umowy</t>
  </si>
  <si>
    <t>d</t>
  </si>
  <si>
    <t xml:space="preserve">Wykonawca zapewni narzędzia do A.S.I.  w zakresie implantów z poz. 1,2,3,5 </t>
  </si>
  <si>
    <t>e</t>
  </si>
  <si>
    <t xml:space="preserve">Użyczenie 2 kompletnych napędów na czas obowiązywania umowy  </t>
  </si>
  <si>
    <t>f</t>
  </si>
  <si>
    <t xml:space="preserve">Wymiana narzędzi zużytych lub takich które uległy awarii w ciągu 48 ha koszt Wykonawcy   </t>
  </si>
  <si>
    <t>Oferent zapewni (nieodpłatnie): szkolenie w stosowaniu zaproponowanych implantów dla całości zespołu operacyjnego na miejscu w siedzibie zamawiającego w okresie do 7 tygodni od zawarcia umów oraz dodatkowo zapewni szkolenia dla 2 osób w innym ośrodku na terenie kraju lub za granicą (w ośrodku zagranicznym jeśli będzie zachodzić tak potrzeba na wniosek Zamawiającego). Dotyczy to również konferencji i sympozjów naukowych na których będą omawiane, analizowane produkty Oferenta co mogły by się walnie przyczynić do podniesienia wiedzy z zakresu ich stosowania</t>
  </si>
  <si>
    <r>
      <t xml:space="preserve">PAKIET NR 2 </t>
    </r>
    <r>
      <rPr>
        <b/>
        <sz val="12"/>
        <rFont val="Calibri"/>
        <family val="2"/>
      </rPr>
      <t>Kotwice chirurgiczne</t>
    </r>
  </si>
  <si>
    <t>Drut Kirschnera 1,6 do 2,0 mm długość 310 mm Zgoda Zamawiającego Drut Kirschnera 1,6 do 2,0 mm długość 300 mm</t>
  </si>
  <si>
    <t>Drut Kirschnera 2,0 do 2,5 mm długość 310 mm Zgoda Zamawiającego Drut Kirschnera 2,0 do 2,5 mm długość 300 mm</t>
  </si>
  <si>
    <t>Drut Kirschnera 3,0 mm długość 310 mm Zgoda Zamawiającego Drut Kirschnera 3,0 mm długość 300 mm</t>
  </si>
  <si>
    <t>Drut Kirschnera gwintowane 1,0 do 2,5 mm, długość 150 i 310 mm Zgoda Zamawiającego Drut Kirschnera gwintowane 1,5 do 2,5 mm, długość 150 i 225 mm</t>
  </si>
  <si>
    <t>Drut kostny do cerklażu miękki w zwojach 10m, fi 0,3 do 1,2 mm Zgoda Zamawiającego Drut kostny do cerklażu miękki w zwojach 10m, fi 0,3 do 1,25 mm</t>
  </si>
  <si>
    <t xml:space="preserve">Grot Steinmanna 4,0 do 5,0 mm, długość 150 do 210 mm Zgoda Zamawiającego Grot Steinmanna 4,0 do 5,0 mm, długość 150 do 200 lub 225  mm   </t>
  </si>
  <si>
    <t>Pręty Rusha 2,4 do 3,2 mm długość 150 do 240 mm Zgoda Zamawiającego Pręty Rusha 2,5 do 3,5 mm długość 150 do 240 mm</t>
  </si>
  <si>
    <t>Tytanowy gwóźdź śródszpikowy udowy, kaniulowany, sterylny. Długość gwoździa od 140-480 mm ze skokiem co 20 mm, średnica gwoździa 9-15 mm. Możliwość wprowadzenia gwoździa antegrade i retrograde. Możliwość zastosowania kompresji w zakresie do 10 mm. Ostatni otwór w cześci dalszej w odległości 15 mm od końca gwoździa. Możliwość użycia śrub kondylarnych o średnicy 5 mm.</t>
  </si>
  <si>
    <t>Śruba blokująca tytanowa, sterylna, ø 5 mm, dł. 25-60 mm ze skokiem co 2.5 mm i 60-120 mm ze skokiem co 5 mm</t>
  </si>
  <si>
    <t>Śruba kondylarna tytanowa z nakładką, sterylna, ø 5 mm i dł. 40-120 mm</t>
  </si>
  <si>
    <t>Tytanowy gwóźdź śródszpikowy rekonstrukcyjny udowy, kaniulowany, sterylny. Długość gwoździa od 280-480 mm ze skokiem co 20 mm, średnica 9, 11, 13 i 15 mm. Kąt szyjkowo-trzonowy 125°. Wygięcie gwoździa w części bliższej o wartości 4° na valgus. Promień wygięcia gwoździa 2000 mm.</t>
  </si>
  <si>
    <t>Śruba blokująca tytanowa, sterylna, ø 5 mm, dł. 25-120 mm ze skokiem co 5 mm</t>
  </si>
  <si>
    <t>Zaślepka tytanowa sterylna, ø 8 mm standardowa oraz ø 13 mm i dł. 5-15 mm</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</si>
  <si>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cześci dalszej w odległości 5, 15 i 25 mm od końca gwoździa. Możliwość zastosowania celownika z dostępu nadrzepkowego.</t>
  </si>
  <si>
    <t>Śruba blokująca tytanowa, sterylna, pełny gwint, ø 4 mm o długości 20-60 mm ze skokiem co 5 mm i ø 5 mm o długości 25-60 mm ze skokiem co 2.5 mm i 60-120 mm ze skokiem co 5 mm</t>
  </si>
  <si>
    <t>Śruba kompresyjna tytanowa, sterylna, ø 8 mm</t>
  </si>
  <si>
    <t>Zaślepka tytanowa sterylna, ø 7 mm w pełni gwintowana, ø 8 mm standardowa oraz ø 11.5 mm i dł. 5-35 mm</t>
  </si>
  <si>
    <t>Tytanowy gwóźdź śródszpikowy ramienny kaniulowany, sterylny. Długość gwoździa 140-320 mm ze skokiem co 20 mm, średnica gwoździa 7-9 mm. Wygięcie gwoździa w części bliższej o wartości 6° a w części dalszej o wartości 4°. Możliwość kompresji w zakresie 6 mm. Ostatni otwór w cześci dalszej w odległości 10 mm od końca gwoździa.</t>
  </si>
  <si>
    <t>Śruba blokująca tytanowa, sterylna ø 4 mm, dł. 20-60 mm</t>
  </si>
  <si>
    <t>Zaślepka tytanowa sterylna ø 6 mm, dł. 0-25 mm</t>
  </si>
  <si>
    <t>Tytanowy gwóźdź śródszpikowy ramienny proksymalny,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Możliwość dynamizacji w części dalszej gwoździa. Gwoździe prawe/lewe</t>
  </si>
  <si>
    <t>Śruba blokująca tytanowa, sterylna ø 4 i ø 5 mm, dł. 25-60 mm</t>
  </si>
  <si>
    <t>Zaślepka tytanowa sterylna ø 6 mm standardowa i ø 10 mm o dł. 2-4 mm</t>
  </si>
  <si>
    <t>Tytanowy gwóźdź śródszpikowy do artrodezy stawu kolanowego, kaniulowany, sterylny. Długość gwoździa 540-780 mm ze skokiem co 40 mm, średnica gwoździa 11.5 i 13 mm. Możliwość zastosowania kompresji w zakresie do 10 mm. Gwoździe prawe/lewe.</t>
  </si>
  <si>
    <t>Śruba kompresyjna tytanowa, sterylna</t>
  </si>
  <si>
    <t>Zaślepka tytanowa, sterylna ø 8 mm standardowa (o dł. 4 mm) oraz ø 12 mm i o dł. 5-15 mm</t>
  </si>
  <si>
    <t>Tytanowy gwóźdź śródszpikowy do złamań przezkrętarzowych kości udowej, kaniulowany, sterylny. Długość gwoździa 180 mm, średnica części bliższej gwoździa 15.5 mm, średnica części dalszej gwoździa 11 mm. Kąt szyjkowo-trzonowy 120°,125° i 130°. Wygięcie gwoździa w części bliższej o wartości 4° na valgus. Śruba antyrotacyjna kompresyjna ø 8 mm</t>
  </si>
  <si>
    <t>Tytanowy gwóźdź śródszpikowy do złamań przezkrętarzowych kości udowej, kaniulowany, sterylny. Długość gwoździa 280-460 mm ze skokiem co 20 mm, średnica części bliższej gwoździa 15.5 mm, średnica części dalszej gwoździa 11 mm. Kąt szyjkowo-trzonowy 120°,125° i 130°. Wygięcie gwoździa w części bliższej o wartości 4° na valgus. Śruba antyrotacyjna kompresyjna ø 8 mm. Gwoździe prawe/lewe.</t>
  </si>
  <si>
    <t>Śruba główna (ciągnąca) tytanowa sterylna ø 10.5 mm, dł. 70-120 mm</t>
  </si>
  <si>
    <t>Śruba blokująca tytanowa, sterylna, ø 5 mm, dł. 25-45 mm ze skokiem co 2.5 mm i 45-90 mm ze skokiem co 5 mm</t>
  </si>
  <si>
    <t>Zaślepka tytanowa sterylna, ø 11 mm standardowa i ø 15.5 mm o dł. 5-10 mm</t>
  </si>
  <si>
    <r>
      <t xml:space="preserve">Stalowa płyta ukształtowana anatomicznie do dalszej nasady kości udowej, boczna, prawa/lewa. Ilość otworów w trzonie: od 4 do 16. Długość płyty: od 130 do 343 mm. W części nasadowej płyty 5 otworów gwintowanych pod śruby blokowane ø 5.0 mm i 3 otwory niegwintowane pod śruby gąbczaste ø 6.5 mm. W trzonie płyty naprzemiennie otwory standardowe pod śruby korowe </t>
    </r>
    <r>
      <rPr>
        <sz val="8"/>
        <rFont val="Arial"/>
        <family val="2"/>
      </rPr>
      <t>ø</t>
    </r>
    <r>
      <rPr>
        <sz val="8"/>
        <rFont val="Arial CE"/>
        <family val="0"/>
      </rPr>
      <t xml:space="preserve"> 4.5 mm (z możliwością nagwintowania poprzez wkładki gwintowane pod śruby blokowane </t>
    </r>
    <r>
      <rPr>
        <sz val="8"/>
        <rFont val="Arial"/>
        <family val="2"/>
      </rPr>
      <t>ø</t>
    </r>
    <r>
      <rPr>
        <sz val="8"/>
        <rFont val="Arial CE"/>
        <family val="0"/>
      </rPr>
      <t xml:space="preserve"> 5.0 mm) oraz otwory gwintowane na całym obwodzie pod śruby blokowane </t>
    </r>
    <r>
      <rPr>
        <sz val="8"/>
        <rFont val="Arial"/>
        <family val="2"/>
      </rPr>
      <t>ø</t>
    </r>
    <r>
      <rPr>
        <sz val="8"/>
        <rFont val="Arial CE"/>
        <family val="0"/>
      </rPr>
      <t xml:space="preserve"> 5.0 mm. Na całej długości płyty otwory do wprowadzenia drutów Kirschnera. Możliwość zastosowania przeziernego celownika</t>
    </r>
  </si>
  <si>
    <r>
      <t xml:space="preserve">Stalowa śruba blokująca </t>
    </r>
    <r>
      <rPr>
        <sz val="8"/>
        <rFont val="Arial"/>
        <family val="2"/>
      </rPr>
      <t>ø</t>
    </r>
    <r>
      <rPr>
        <sz val="8"/>
        <rFont val="Arial CE"/>
        <family val="2"/>
      </rPr>
      <t xml:space="preserve"> 5.0 mm, dł. 14-95 mm, gniazdo śrubokręta T20</t>
    </r>
  </si>
  <si>
    <t>Stalowa śruba korowa ø 4.5 mm, dł. 14-95 mm, gniazdo śrubokręta 3.5 mm heksagonalne</t>
  </si>
  <si>
    <r>
      <t xml:space="preserve">Stalowa śruba gąbczasta </t>
    </r>
    <r>
      <rPr>
        <sz val="8"/>
        <rFont val="Arial"/>
        <family val="2"/>
      </rPr>
      <t xml:space="preserve">ø </t>
    </r>
    <r>
      <rPr>
        <sz val="8"/>
        <rFont val="Arial CE"/>
        <family val="2"/>
      </rPr>
      <t>6.5 mm (dł. gwintu 16 mm, 32 mm lub pełny), dł. śruby 60-95 mm, gniazdo śrubokręta 3.5 mm heksagonalne</t>
    </r>
  </si>
  <si>
    <r>
      <t xml:space="preserve">Stalowa płyta ukształtowana anatomicznie do bliższej nasady kości piszczelowej, boczna, prawa/lewa. Ilość otworów w trzonie: od 2 do 14. Długości płyty: od 95 do 251 mm. W części nasadowej płyty 4 otwory gwintowane pod śruby blokowane ø 4.0 mm i 2 otwory niegwintowane pod śruby gąbczaste ø 4.0 mm oraz otwór podpórkowy pod śrubę blokowaną ø 4.0 mm skierowaną we fragment tylno-przyśrodkowy. W trzonie płyty naprzemiennie otwory standardowe pod śruby korowe ø 3.5 mm (z możliwością nagwintowania poprzez wkładki gwintowane pod śruby blokowane </t>
    </r>
    <r>
      <rPr>
        <sz val="8"/>
        <rFont val="Arial"/>
        <family val="2"/>
      </rPr>
      <t>ø</t>
    </r>
    <r>
      <rPr>
        <sz val="8"/>
        <rFont val="Arial CE"/>
        <family val="0"/>
      </rPr>
      <t xml:space="preserve"> 4.0 mm) oraz otwory gwintowane na całym obwodzie pod śruby blokowane </t>
    </r>
    <r>
      <rPr>
        <sz val="8"/>
        <rFont val="Arial"/>
        <family val="2"/>
      </rPr>
      <t>ø</t>
    </r>
    <r>
      <rPr>
        <sz val="8"/>
        <rFont val="Arial CE"/>
        <family val="0"/>
      </rPr>
      <t xml:space="preserve"> 4.0 mm. Na całej długości płyty otwory do wprowadzenia drutów Kirschnera. Możliwość zastosowania przeziernego celownika</t>
    </r>
  </si>
  <si>
    <t>Stalowa płyta ukształtowana anatomicznie do dalszej nasady kości piszczelowej, przednioboczna, prawa/lewa. Ilość otworów w trzonie: od 4 do 16. Długość płyty: od 97 do 253 mm. W części nasadowej płyty 3 otwory gwintowane pod śruby blokowane ø 4.0 mm i otwory niegwintowane pod śruby gąbczaste ø 4.0 mm oraz otwór podpórkowy pod śrubę blokowaną ø 4.0 mm skierowaną we fragment przyśrodkowy.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</si>
  <si>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ukształtowana anatomicznie do dalszej nasady kości piszczelowej, przyśrodkowa, prawa/lewa. Ilość otworów w trzonie: 4, 6, 8, 10, 12, 14 i 16. Długość płyty: od 94 do 250 mm. W części nasadowej płyty 4 otwory gwintowane pod śruby blokowane ø 4.0 mm i otwory niegwintowane pod śruby gąbczaste ø 4.0 mm oraz otwór podpórkowy pod śrubę blokowaną ø 4.0 mm skierowaną we fragment boczny. W trzonie płyty naprzemiennie otwory standardowe pod śruby korowe ø 3.5 mm (z możliwością nagwintowania poprzez wkładki gwintowane pod śruby blokowane ø 4.0 mm) oraz otwory gwintowane na całym obwodzie pod śruby blokowane ø 4.0 mm. Na całej długości płyty otwory do wprowadzenia drutów Kirschnera</t>
  </si>
  <si>
    <t>Stalowa płyta prosta blokująca rekonstrukcyjna 4 mm. Otwory pod śruby blokujące ø 4.0 mm. Ilość otworów: od 4 do 22. Długości płyt: od 48 do 264 mm. Na płycie otwory do wprowadzenia drutów Kirschnera</t>
  </si>
  <si>
    <t>Stalowa płyta prosta blokująco-kompresyjna 4 mm. Otwory pod śruby korowe ø 3.5 mm, śruby gąbczaste ø 4.0 mm oraz otwory blokowane poprzez wkładki gwintujące pod śruby blokowane ø 4.0 mm. Ilość otworów: od 2 do 20. Długości płyt: od 32 do 266 mm. Na płycie otwory do wprowadzenia drutów Kirschnera</t>
  </si>
  <si>
    <t>Stalowa płyta prosta tubularna 1/3 koła. Otwory pod śruby korowe ø 3.5 mm. Ilość otworów: od 2 do 14. Długości płyt: od 25 do 181 mm. Na płycie otwory do wprowadzenia drutów Kirschnera</t>
  </si>
  <si>
    <t>Stalowa śruba blokująca ø 4.0 mm, dł. 14-95 mm, gniazdo śrubokręta T15</t>
  </si>
  <si>
    <t>Stalowa śruba korowa ø 3.5 mm, dł. 14-95 mm, gniazdo śrubokręta 2.5 mm heksagonalne</t>
  </si>
  <si>
    <t>Stalowa śruba gąbczasta ø 4.0 mm (częściowo lub w pełni gwintowana), dł. 14-95 mm, gniazdo śrubokręta 2.5 mm heksagonalne</t>
  </si>
  <si>
    <r>
      <t xml:space="preserve">Wkładka do gwintowania otworu płytki pod śrubę blokującą </t>
    </r>
    <r>
      <rPr>
        <sz val="8"/>
        <rFont val="Arial"/>
        <family val="2"/>
      </rPr>
      <t>ø</t>
    </r>
    <r>
      <rPr>
        <sz val="8"/>
        <rFont val="Arial CE"/>
        <family val="2"/>
      </rPr>
      <t xml:space="preserve"> 4.0 mm</t>
    </r>
  </si>
  <si>
    <r>
      <t xml:space="preserve">Tytanowa płyta ukształtowana anatomicznie do dalszej nasady kości udowej, boczna, prawa lub lewa. Ilość otworów w trzonie od 4 do 20. Długość płyty od 130 mm do 415 mm. Promień wygięcia płyty 1.8 m. W części nasadowej płyty 6 otworów gwintowanych pod śruby blokowane ø 5.0 mm ustawione pod kątem 97 stopni w stosunku do trzonu płyty oraz 2 otwory niegwintowane. W trzonie płyty otwory uniwersalne pod śruby korowe </t>
    </r>
    <r>
      <rPr>
        <sz val="8"/>
        <rFont val="Arial"/>
        <family val="2"/>
      </rPr>
      <t>ø</t>
    </r>
    <r>
      <rPr>
        <sz val="8"/>
        <rFont val="Arial CE"/>
        <family val="0"/>
      </rPr>
      <t xml:space="preserve"> 4.5 mm, śruby gąbczaste ø 6.0 mm lub śruby blokowane </t>
    </r>
    <r>
      <rPr>
        <sz val="8"/>
        <rFont val="Arial"/>
        <family val="2"/>
      </rPr>
      <t>ø</t>
    </r>
    <r>
      <rPr>
        <sz val="8"/>
        <rFont val="Arial CE"/>
        <family val="0"/>
      </rPr>
      <t xml:space="preserve"> 5.0 mm. Grubość płyty w części trzonowej 5.3 mm a w części nasadowej 3.7 mm. W trzonie płyty otwory do wprowadzenia drutów Kirschnera. Możliwość zastosowania przeziernego celownika</t>
    </r>
  </si>
  <si>
    <r>
      <t xml:space="preserve">Tytanowa śruba blokująca </t>
    </r>
    <r>
      <rPr>
        <sz val="8"/>
        <rFont val="Arial"/>
        <family val="2"/>
      </rPr>
      <t>ø</t>
    </r>
    <r>
      <rPr>
        <sz val="8"/>
        <rFont val="Arial CE"/>
        <family val="2"/>
      </rPr>
      <t xml:space="preserve"> 5.0 mm, dł. 14-95 mm, gniazdo śrubokręta T20</t>
    </r>
  </si>
  <si>
    <t>Tytanowa śruba korowa ø 4.5 mm, dł. 14-150 mm, gniazdo śrubokręta T20</t>
  </si>
  <si>
    <r>
      <t xml:space="preserve">Tytanowa śruba gąbczasta </t>
    </r>
    <r>
      <rPr>
        <sz val="8"/>
        <rFont val="Arial"/>
        <family val="2"/>
      </rPr>
      <t xml:space="preserve">ø </t>
    </r>
    <r>
      <rPr>
        <sz val="8"/>
        <rFont val="Arial CE"/>
        <family val="2"/>
      </rPr>
      <t>6.0 mm (dł. gwintu 16 mm, 32 mm lub pełny), dł. śruby 20-150 mm, gniazdo śrubokręta T20</t>
    </r>
  </si>
  <si>
    <t>Tytanowa płyta ukształtowana anatomicznie do bliższej nasady kości ramiennej, boczna, prawa lub lewa. Ilość otworów w trzonie od 3 do 20. Długość płyty od 86 mm do 306 mm. W części nasadowej płyty 7 otworów gwintowanych pod śruby blokowane ø 4.0 mm i jeden otwór niegwintowany. W trzonie płyty otwory uniwersalne pod śruby korowe ø 3.5 mm, śruby gąbczaste ø 4.0 mm lub pod śruby blokowane ø 4.0 mm. W trzonie płyty dwa otwory do wprowadzenia drutów Kirschnera</t>
  </si>
  <si>
    <t>Tytanowa płyta ukształtowana anatomicznie do bliższej nasady kości piszczelowej, boczna, prawa i lewa. Ilość otworów w trzonie: od 2 do 22. Długości płyty: od 95 do 355 mm. W części nasadowej płyty 5 otworów gwintowanych pod śruby blokowane ø 4.0 mm (w tym otwór podpórkowy pod śrubę blokowaną ø 4.0 mm skierowaną we fragment tylno-przyśrodkowy) oraz dwa otwory niegwintowane. W trzonie płyty otwory uniwersalne pod śruby korowe ø 3.5 mm, śruby gąbczaste ø 4.0 mm lub pod śruby blokowane ø 4.0 mm. Grubość płyty 3.3 mm. W trzonie płyty otwory do wprowadzenia drutów Kirschnera. Możliwość zastosowania przeziernego celownika</t>
  </si>
  <si>
    <t>Tytanowa płyta ukształtowana anatomicznie do bliższej nasady kości piszczelowej, przyśrodkowa (może być również umieszczona tylno-przyśrodkowo), prawa i lewa. Ilość otworów w trzonie: od 4 do 22. Długości płyty: od 71 do 305 mm. W części nasadowej płyty 4 otwory gwintowane pod śruby blokowane ø 4.0 mm i 1 otwór niegwintowany. W trzonie płyty otwory uniwersalne pod śruby korowe ø 3.5 mm, śruby gąbczaste ø 4.0 mm lub pod śruby blokowane ø 4.0 mm. Grubość płyty w części trzonowej 3.3 mm a w części nasadowej 2.4 mm. W nasadzie i trzonie płyty otwory do wprowadzenia drutów Kirschnera</t>
  </si>
  <si>
    <t>Tytanowa płyta ukształtowana anatomicznie do dalszej nasady kości piszczelowej, przyśrodkowa, prawa i lewa. Ilość otworów w trzonie: od 4 do 22. Długość płyty: od 97 do 331 mm. W części nasadowej płyty 7 otworów gwintowanych pod śruby blokowane ø 4.0 mm i 1 otwór niegwintowany.  W trzonie płyty otwory uniwersalne pod śruby korowe ø 3.5 mm, śruby gąbczaste ø 4.0 mm lub pod śruby blokowane ø 4.0 mm. Grubość płyty w części trzonowej 3.0 mm, w części nasadowej 2.3 mm a na końcu części nasadowej 1.3 mm.  W trzonie płyty otwory do wprowadzenia drutów Kirschnera.</t>
  </si>
  <si>
    <t>Tytanowa płyta ukształtowana anatomicznie do dalszej nasady kości piszczelowej, przednioboczna, prawa lub lewa. Ilość otworów w trzonie: od 4 do 20. Długość płyty: od 102 do 305 mm. W części nasadowej płyty 7 otworów gwintowanych pod śruby blokowane ø 4.0 mm (w tym otwór podpórkowy pod śrubę blokowaną ø 4.0 mm skierowaną w kostkę przyśrodkową) i 3 otwory niegwintowane z możliwością zastosowania śrub korowych ø 3.5 mm oraz ø 2.7 mm. W trzonie płyty otwory uniwersalne pod śruby korowe ø 3.5 mm, śruby gąbczaste ø 4.0 mm lub pod śruby blokowane ø 4.0 mm. Grubość płyty w części trzonowej 3.3 mm, w części nasadowej 2.3 mm a na końcu części nasadowej 1.3 mm. W trzonie płyty otwory do wprowadzenia drutów Kirschnera.</t>
  </si>
  <si>
    <t>Tytanowa śruba blokująca ø 4.0 mm, dł. 14-95 mm, gniazdo śrubokręta T15</t>
  </si>
  <si>
    <t>Tytanowa śruba korowa ø 3.5 mm, dł. 14-95 mm, gniazdo śrubokręta T15</t>
  </si>
  <si>
    <t>Tytanowa śruba gąbczasta ø 4.0 mm (częściowo lub w pełni gwintowana), dł. 14-70 mm, gniazdo śrubokręta T15</t>
  </si>
  <si>
    <t>Tytanowe płytki do zespoleń złamań nasady dalszej kości promieniowej, anatomiczne i uniwersalne dłoniowe, grzbietowe oraz kolumnowe promieniowe i łokciowe, z otworami niegwintowanymi do śrub i kołków o średnicy 2.0 mm, 2.3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</si>
  <si>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2.7 mm, dł. 10-26 mm</t>
  </si>
  <si>
    <t>Śruba blokowana tytanowa, ø 2.3 mm, dł. 10-38 mm</t>
  </si>
  <si>
    <t>Śruba korowa tytanowa (pełny lub częściowy gwint), ø 2.7 mm, dł. 10-26 mm</t>
  </si>
  <si>
    <t>Śruba korowa tytanowa, ø 2.3 mm, dł. 10-38 mm</t>
  </si>
  <si>
    <t>Tytanowe płytki anatomiczne do zespoleń złamań nasady dalszej kości ramiennej i wyrostka łokciowego. W skład systemu wchodzą a) płytki blokowane od strony przyśrodkowej (standardowe i wydłużone - uniwersalne do obu kończyn) b) płytki blokowane od strony bocznej (prawe i lewe) c) płytki blokowane od strony tylno-przyśrodkowej (prawe i lewe) d) płytki blokowane od strony tylno-bocznej (prawe i lewe) i e) płytki blokowane na wyrostek łokciowy (prawe i lewe). Ilość otworów: od 4 do 12.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</si>
  <si>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kości obojczykowej. W skład systemu wchodzą a) płytki blokowane od góry na trzon (o zmniejszonej i zwiększonej krzywiźnie) b) płytki blokowane od przodu na trzon c) płytki blokowane od góry na część boczną d) płytki blokowane od przodu na część boczną e) płytki hakowe boczne.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 W części trzonowej płytki otwory blokująco-kompresyjne</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</si>
  <si>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</si>
  <si>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</si>
  <si>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wąskie. Ilość otworów: od 3 do 10. Długość płyt: od 42 mm do 126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</si>
  <si>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szerokie. Ilość otworów: od 3 do 8. Długość płyt: od 43 mm do 103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</si>
  <si>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wygięte szerokie do złamań trzonu kości promieniowej. Ilość otworów: od 9 do 20. Długość płyt: od 115 mm do 246 mm. Otwory niegwintowane do śrub o średnicy 2.7 mm i 3.5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</si>
  <si>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Tytanowe płytki proste 1/3 koła. Ilość otworów: od 2 do 16. Długość płyt: od 23 mm do 191 mm. Otwory niegwintowane do śrub o średnicy 2.4 mm i 2.7 mm korowych i blokowanych z nagwintowanymi głowami, które blokują się w płycie przez plastyczne wytworzenie gwintu w otworze w trakcie wkręcania, bez konieczności stosowania śrubokrętu dynamometrycznego. Możliwość ustawienia kąta wprowadzenia śruby blokowanej w zakresie +/- 15°.</t>
  </si>
  <si>
    <t>Śruba blokowana tytanowa ø 2.7 mm, T10, dł. 8-70 mm</t>
  </si>
  <si>
    <t>Śruba korowa tytanowa ø 2.7 mm, T10, dł. 8-70 mm</t>
  </si>
  <si>
    <t>Śruba blokowana tytanowa ø 3.5 mm, T10, dł. 8-70 mm</t>
  </si>
  <si>
    <t>Śruba korowa tytanowa ø 3.5 mm, T10, dł. 8-70 mm</t>
  </si>
  <si>
    <t xml:space="preserve"> Wykaz asortymentowo-cenowy</t>
  </si>
  <si>
    <t xml:space="preserve">                                    Załącznik nr 5 do SIWZ</t>
  </si>
  <si>
    <r>
      <t xml:space="preserve">pasta 5g (4ml) </t>
    </r>
    <r>
      <rPr>
        <b/>
        <sz val="8"/>
        <color indexed="10"/>
        <rFont val="Arial"/>
        <family val="2"/>
      </rPr>
      <t>*</t>
    </r>
  </si>
  <si>
    <r>
      <t xml:space="preserve">pasta 10g (8ml) </t>
    </r>
    <r>
      <rPr>
        <b/>
        <sz val="8"/>
        <color indexed="10"/>
        <rFont val="Arial"/>
        <family val="2"/>
      </rPr>
      <t>*</t>
    </r>
  </si>
  <si>
    <r>
      <t>pasta 20g (16ml)</t>
    </r>
    <r>
      <rPr>
        <b/>
        <sz val="8"/>
        <color indexed="10"/>
        <rFont val="Arial"/>
        <family val="2"/>
      </rPr>
      <t xml:space="preserve"> *</t>
    </r>
  </si>
  <si>
    <t>Śruba blokowana tytanowa ø3.5mm dł.8-70mm</t>
  </si>
  <si>
    <t>Śruba blokowana tytanowa ø2.7mm dł.8-70mm</t>
  </si>
  <si>
    <t>Śruba korowa tytanowa  ø3.5mm dł.8-70mm</t>
  </si>
  <si>
    <t>Śruba korowa tytanowa  ø2.7mm dł.8-70mm</t>
  </si>
  <si>
    <t xml:space="preserve">                  </t>
  </si>
  <si>
    <t xml:space="preserve">granulki 20ml </t>
  </si>
  <si>
    <t xml:space="preserve">granulki 50ml </t>
  </si>
  <si>
    <r>
      <t xml:space="preserve">granulki 20ml </t>
    </r>
    <r>
      <rPr>
        <b/>
        <sz val="8"/>
        <rFont val="Arial"/>
        <family val="2"/>
      </rPr>
      <t xml:space="preserve">  </t>
    </r>
  </si>
  <si>
    <t xml:space="preserve">granulki 50ml  </t>
  </si>
  <si>
    <t xml:space="preserve">4x5 cm </t>
  </si>
  <si>
    <t xml:space="preserve">5x8 cm </t>
  </si>
  <si>
    <r>
      <t xml:space="preserve">PAKIET NR 9 </t>
    </r>
    <r>
      <rPr>
        <b/>
        <sz val="12"/>
        <color indexed="8"/>
        <rFont val="Calibri"/>
        <family val="2"/>
      </rPr>
      <t xml:space="preserve"> - Płytki do zespoleń kości drobnych </t>
    </r>
  </si>
  <si>
    <r>
      <t>PAKIET NR 10</t>
    </r>
    <r>
      <rPr>
        <b/>
        <sz val="12"/>
        <color indexed="10"/>
        <rFont val="Calibri"/>
        <family val="2"/>
      </rPr>
      <t xml:space="preserve"> </t>
    </r>
    <r>
      <rPr>
        <b/>
        <sz val="12"/>
        <color indexed="8"/>
        <rFont val="Calibri"/>
        <family val="2"/>
      </rPr>
      <t xml:space="preserve">- Osteosynteza </t>
    </r>
  </si>
  <si>
    <r>
      <t xml:space="preserve">Pakiet nr 11 </t>
    </r>
    <r>
      <rPr>
        <b/>
        <sz val="12"/>
        <rFont val="Calibri"/>
        <family val="2"/>
      </rPr>
      <t>- Sterylne zestawy do szycia łąkotki.</t>
    </r>
  </si>
  <si>
    <r>
      <t>PAKIET NR 12</t>
    </r>
    <r>
      <rPr>
        <b/>
        <sz val="12"/>
        <rFont val="Calibri"/>
        <family val="2"/>
      </rPr>
      <t xml:space="preserve"> Osteosynteza stopy i proteza barku</t>
    </r>
  </si>
  <si>
    <t>v</t>
  </si>
  <si>
    <r>
      <t>PAKIET NR 13</t>
    </r>
    <r>
      <rPr>
        <b/>
        <sz val="12"/>
        <rFont val="Calibri"/>
        <family val="2"/>
      </rPr>
      <t xml:space="preserve">  Produkty do operacji stopy</t>
    </r>
  </si>
  <si>
    <t xml:space="preserve">Płyta tytanowa do osteotomii nasady bliższej pierwszej kości śródstopia, płytka w kształcie litery L z klinem od 2 mm do 7 mm, płytka niskoprofilowa - wysokość 0,5 mm, lewa lub prawa 
</t>
  </si>
  <si>
    <t xml:space="preserve">Śruba typu LPS z pełnym gwintem o średnicy 2,3 mm w długości od 10 do 30 mm          ( skok co 2 mm ) </t>
  </si>
  <si>
    <r>
      <t>PAKIET NR 14</t>
    </r>
    <r>
      <rPr>
        <b/>
        <sz val="12"/>
        <rFont val="Calibri"/>
        <family val="2"/>
      </rPr>
      <t xml:space="preserve">   - Zestaw do rekonstrukcji wiązadła krzyżowego przedniego </t>
    </r>
  </si>
  <si>
    <t>Mocowanie w części udowej systemem rozpierająco-wiszącym, za pomocą 2 biowchłanialnych lub niewchłanialnych pinów o średnicy 3,3 mm wykonanych z PLLA lub PEEK zapewniający 360ş powierzchnię styku przeszczepu z kością, mocowanie blisko linii stawu 8-13 mm, wchłanianie 2-4 lata lub niewchłanialne siła mocowania ponad 704 N. Umożliwia wykonanie rekonstrukcji ACL z dostępów Transtibia i Anteromedial.</t>
  </si>
  <si>
    <t>Mocowanie przeszczepu za pomocą śruby interferencyjnej zdefiniowanej na nowo o gładkim gwincie w różnych rozmiarach (od 7x23mm, 7x30mm do 10x23mm, 10x30mm). Pełne wkręcenie śruby poniżej 7 obrotów śrubokręta, siła wyrwania 900 N. Śruba jest biowymienna, wykonana z osteokonduktywnego TCP i PLGA metodą mikrodyspersji, wchłanianie 2-4 lata, zapewnia mocowanie blisko linii stawu, silny press fit oraz przerastanie implantu kością</t>
  </si>
  <si>
    <t>Podłużna płytka wykonana ze stopu tytanu, długość implantu tytanowego: 12,0 mm, szer. 3,75 mm, wys. 1,5 mm. Implant pozwala na rekonstrukcje ACL i PCL poprzez zawieszenie przeszczepu w kanale udowym w technice przez portalowej. Siła mocowania min. 1743N. System zaopatrzony w 3 nici, nić przeznaczoną do wciągania przeszczepu wraz z implantem, nić przeznaczoną do rotowania płytki implantu, nić dociągającą pętle. Pętla nie zawiera żadnych metalowych elementów blokujących nici a przy tym złożona jest z 4 niezależnych nici wykonanych w technice UHMWPE. System zawiera unikatowe pakowanie umożliwiające wstępne napięcie pętli implantu oraz oznaczenie na implancie najważniejszych wartości potrzebnych do prawidłowego wykonania zabiegu. Opcja implantu XL - 20,0 mm, szer. 5,5 mm, wys. 1,5 mm</t>
  </si>
  <si>
    <t>PAKIET NR 4 A - implanty artroskopowe</t>
  </si>
  <si>
    <t>PAKIET NR 4 B - Gąbka garamycynowa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</si>
</sst>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00\ _z_ł"/>
    <numFmt numFmtId="170" formatCode="[$-415]d\ mmmm\ yyyy"/>
    <numFmt numFmtId="171" formatCode="[$-415]General"/>
    <numFmt numFmtId="172" formatCode="_-* #,##0.00&quot; zł&quot;_-;\-* #,##0.00&quot; zł&quot;_-;_-* \-??&quot; zł&quot;_-;_-@_-"/>
    <numFmt numFmtId="173" formatCode="#,##0.00&quot; zł&quot;"/>
  </numFmts>
  <fonts count="70">
    <font>
      <sz val="11"/>
      <color indexed="8"/>
      <name val="Calibri"/>
      <family val="2"/>
    </font>
    <font>
      <sz val="11"/>
      <color indexed="8"/>
      <name val="Czcionka tekstu podstawowego"/>
      <family val="2"/>
    </font>
    <font>
      <sz val="8"/>
      <name val="Arial"/>
      <family val="2"/>
    </font>
    <font>
      <b/>
      <sz val="10"/>
      <name val="Arial"/>
      <family val="2"/>
    </font>
    <font>
      <b/>
      <sz val="12"/>
      <color indexed="8"/>
      <name val="Calibri"/>
      <family val="2"/>
    </font>
    <font>
      <b/>
      <sz val="10"/>
      <color indexed="8"/>
      <name val="Arial"/>
      <family val="2"/>
    </font>
    <font>
      <sz val="10"/>
      <color indexed="10"/>
      <name val="Arial"/>
      <family val="2"/>
    </font>
    <font>
      <sz val="10"/>
      <color indexed="8"/>
      <name val="Calibri"/>
      <family val="2"/>
    </font>
    <font>
      <sz val="8"/>
      <color indexed="8"/>
      <name val="Calibri"/>
      <family val="2"/>
    </font>
    <font>
      <sz val="8"/>
      <color indexed="8"/>
      <name val="Arial"/>
      <family val="2"/>
    </font>
    <font>
      <b/>
      <sz val="8"/>
      <name val="Arial"/>
      <family val="2"/>
    </font>
    <font>
      <b/>
      <sz val="8"/>
      <color indexed="8"/>
      <name val="Arial"/>
      <family val="2"/>
    </font>
    <font>
      <sz val="10"/>
      <name val="Arial"/>
      <family val="2"/>
    </font>
    <font>
      <sz val="10"/>
      <name val="Arial CE"/>
      <family val="0"/>
    </font>
    <font>
      <b/>
      <sz val="9"/>
      <color indexed="8"/>
      <name val="Arial"/>
      <family val="2"/>
    </font>
    <font>
      <sz val="10"/>
      <color indexed="8"/>
      <name val="Arial"/>
      <family val="2"/>
    </font>
    <font>
      <sz val="9"/>
      <name val="Arial"/>
      <family val="2"/>
    </font>
    <font>
      <b/>
      <sz val="12"/>
      <name val="Calibri"/>
      <family val="2"/>
    </font>
    <font>
      <sz val="9"/>
      <name val="Symbol"/>
      <family val="1"/>
    </font>
    <font>
      <sz val="7"/>
      <name val="Times New Roman"/>
      <family val="1"/>
    </font>
    <font>
      <sz val="11"/>
      <name val="Calibri"/>
      <family val="2"/>
    </font>
    <font>
      <sz val="12"/>
      <color indexed="8"/>
      <name val="Calibri"/>
      <family val="2"/>
    </font>
    <font>
      <sz val="8"/>
      <name val="Arial CE"/>
      <family val="0"/>
    </font>
    <font>
      <b/>
      <sz val="11"/>
      <color indexed="8"/>
      <name val="Calibri"/>
      <family val="2"/>
    </font>
    <font>
      <b/>
      <sz val="8"/>
      <color indexed="10"/>
      <name val="Arial"/>
      <family val="2"/>
    </font>
    <font>
      <b/>
      <sz val="12"/>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9"/>
      <color rgb="FF000000"/>
      <name val="Arial"/>
      <family val="2"/>
    </font>
    <font>
      <sz val="8"/>
      <color rgb="FF000000"/>
      <name val="Arial"/>
      <family val="2"/>
    </font>
    <font>
      <sz val="8"/>
      <color theme="0"/>
      <name val="Arial"/>
      <family val="2"/>
    </font>
    <font>
      <b/>
      <sz val="8"/>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indexed="9"/>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thin"/>
      <top>
        <color indexed="63"/>
      </top>
      <bottom style="thin"/>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color indexed="63"/>
      </top>
      <bottom style="medium"/>
    </border>
    <border>
      <left/>
      <right/>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medium"/>
    </border>
    <border>
      <left style="medium"/>
      <right style="medium"/>
      <top style="medium"/>
      <bottom style="medium"/>
    </border>
    <border>
      <left>
        <color indexed="63"/>
      </left>
      <right style="thin"/>
      <top style="medium"/>
      <bottom style="medium"/>
    </border>
    <border>
      <left style="thin"/>
      <right>
        <color indexed="63"/>
      </right>
      <top style="thin"/>
      <bottom style="thin"/>
    </border>
    <border>
      <left style="thin">
        <color rgb="FF000000"/>
      </left>
      <right style="thin">
        <color rgb="FF000000"/>
      </right>
      <top>
        <color indexed="63"/>
      </top>
      <bottom style="thin">
        <color rgb="FF000000"/>
      </bottom>
    </border>
    <border>
      <left style="medium"/>
      <right style="thin"/>
      <top style="thin"/>
      <bottom style="medium"/>
    </border>
    <border>
      <left style="thin"/>
      <right style="thin"/>
      <top style="thin"/>
      <bottom style="medium"/>
    </border>
    <border>
      <left>
        <color indexed="63"/>
      </left>
      <right style="thin"/>
      <top style="thin"/>
      <bottom style="thin"/>
    </border>
    <border>
      <left style="thin">
        <color rgb="FF000000"/>
      </left>
      <right style="thin">
        <color rgb="FF000000"/>
      </right>
      <top>
        <color indexed="63"/>
      </top>
      <bottom>
        <color indexed="63"/>
      </bottom>
    </border>
    <border>
      <left style="medium"/>
      <right style="thin"/>
      <top>
        <color indexed="63"/>
      </top>
      <bottom style="medium"/>
    </border>
    <border>
      <left style="medium"/>
      <right style="thin"/>
      <top style="thin"/>
      <bottom>
        <color indexed="63"/>
      </bottom>
    </border>
    <border>
      <left style="thin"/>
      <right style="medium"/>
      <top>
        <color indexed="63"/>
      </top>
      <bottom style="medium"/>
    </border>
    <border>
      <left style="thin"/>
      <right style="medium"/>
      <top style="medium"/>
      <bottom>
        <color indexed="63"/>
      </bottom>
    </border>
    <border>
      <left style="medium"/>
      <right/>
      <top>
        <color indexed="63"/>
      </top>
      <bottom style="medium"/>
    </border>
    <border>
      <left/>
      <right style="medium"/>
      <top>
        <color indexed="63"/>
      </top>
      <bottom style="medium"/>
    </border>
    <border>
      <left/>
      <right/>
      <top style="medium"/>
      <bottom style="medium"/>
    </border>
    <border>
      <left/>
      <right style="medium"/>
      <top style="medium"/>
      <bottom style="medium"/>
    </border>
    <border>
      <left>
        <color indexed="63"/>
      </left>
      <right>
        <color indexed="63"/>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0" fillId="0" borderId="0" applyBorder="0" applyProtection="0">
      <alignment/>
    </xf>
    <xf numFmtId="0" fontId="51" fillId="0" borderId="0" applyNumberFormat="0" applyFill="0" applyBorder="0" applyAlignment="0" applyProtection="0"/>
    <xf numFmtId="0" fontId="52" fillId="0" borderId="3" applyNumberFormat="0" applyFill="0" applyAlignment="0" applyProtection="0"/>
    <xf numFmtId="0" fontId="53" fillId="28"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protection/>
    </xf>
    <xf numFmtId="0" fontId="59" fillId="26" borderId="1" applyNumberForma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cellStyleXfs>
  <cellXfs count="312">
    <xf numFmtId="0" fontId="0" fillId="0" borderId="0" xfId="0"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4" fontId="0" fillId="0" borderId="0" xfId="0" applyNumberFormat="1" applyAlignment="1">
      <alignment/>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wrapText="1"/>
    </xf>
    <xf numFmtId="1" fontId="2" fillId="4" borderId="13" xfId="0" applyNumberFormat="1" applyFont="1" applyFill="1" applyBorder="1" applyAlignment="1">
      <alignment horizontal="center" vertical="center" wrapText="1"/>
    </xf>
    <xf numFmtId="0" fontId="5" fillId="0" borderId="0" xfId="0" applyFont="1" applyAlignment="1">
      <alignment/>
    </xf>
    <xf numFmtId="0" fontId="3" fillId="0" borderId="0" xfId="0" applyFont="1" applyFill="1" applyBorder="1" applyAlignment="1">
      <alignment wrapText="1"/>
    </xf>
    <xf numFmtId="9" fontId="2" fillId="0" borderId="14"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6" fillId="0" borderId="0" xfId="0" applyFont="1" applyAlignment="1">
      <alignment/>
    </xf>
    <xf numFmtId="2" fontId="2" fillId="0" borderId="10" xfId="0" applyNumberFormat="1" applyFont="1" applyFill="1" applyBorder="1" applyAlignment="1">
      <alignment horizontal="center" vertical="center" wrapText="1"/>
    </xf>
    <xf numFmtId="0" fontId="8" fillId="0" borderId="0" xfId="0" applyFont="1" applyAlignment="1">
      <alignment/>
    </xf>
    <xf numFmtId="0" fontId="9" fillId="0" borderId="10" xfId="0" applyFont="1" applyBorder="1" applyAlignment="1">
      <alignment horizontal="center" vertical="center" wrapText="1"/>
    </xf>
    <xf numFmtId="0" fontId="2" fillId="0" borderId="15" xfId="0" applyFont="1" applyFill="1" applyBorder="1" applyAlignment="1">
      <alignment horizontal="left" vertical="center"/>
    </xf>
    <xf numFmtId="0" fontId="0" fillId="0" borderId="0" xfId="0" applyAlignment="1">
      <alignment vertical="center"/>
    </xf>
    <xf numFmtId="0" fontId="4" fillId="0" borderId="0" xfId="0" applyFont="1" applyAlignment="1">
      <alignment horizontal="left" vertical="center"/>
    </xf>
    <xf numFmtId="4" fontId="6" fillId="0" borderId="0" xfId="0" applyNumberFormat="1" applyFont="1" applyAlignment="1">
      <alignment/>
    </xf>
    <xf numFmtId="0" fontId="4" fillId="0" borderId="0" xfId="0" applyFont="1" applyAlignment="1">
      <alignment vertical="center"/>
    </xf>
    <xf numFmtId="0" fontId="2" fillId="0" borderId="10" xfId="0" applyFont="1" applyFill="1" applyBorder="1" applyAlignment="1">
      <alignment horizontal="left" vertical="center"/>
    </xf>
    <xf numFmtId="0" fontId="10" fillId="0" borderId="0"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3" fillId="0" borderId="0" xfId="0" applyFont="1" applyFill="1" applyBorder="1" applyAlignment="1">
      <alignment horizontal="right"/>
    </xf>
    <xf numFmtId="0" fontId="7" fillId="0" borderId="0" xfId="0" applyFont="1" applyBorder="1" applyAlignment="1">
      <alignment/>
    </xf>
    <xf numFmtId="4" fontId="3" fillId="0" borderId="0" xfId="0" applyNumberFormat="1" applyFont="1" applyFill="1" applyBorder="1" applyAlignment="1">
      <alignment horizontal="right"/>
    </xf>
    <xf numFmtId="9" fontId="3" fillId="0" borderId="0" xfId="0" applyNumberFormat="1" applyFont="1" applyFill="1" applyBorder="1" applyAlignment="1">
      <alignment horizontal="center"/>
    </xf>
    <xf numFmtId="0" fontId="2" fillId="0" borderId="10" xfId="0" applyFont="1" applyFill="1" applyBorder="1" applyAlignment="1">
      <alignment horizontal="left" vertical="top" wrapText="1"/>
    </xf>
    <xf numFmtId="2" fontId="2" fillId="0" borderId="1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9" fontId="3" fillId="0" borderId="0" xfId="0" applyNumberFormat="1" applyFont="1" applyFill="1" applyBorder="1" applyAlignment="1">
      <alignment horizontal="center" vertical="center"/>
    </xf>
    <xf numFmtId="0" fontId="4" fillId="0" borderId="0" xfId="0" applyFont="1" applyAlignment="1">
      <alignment horizontal="center" vertical="center"/>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17"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left" vertical="top" wrapText="1"/>
    </xf>
    <xf numFmtId="0" fontId="3" fillId="0" borderId="0" xfId="0" applyFont="1" applyFill="1" applyBorder="1" applyAlignment="1">
      <alignment horizontal="right" vertical="top"/>
    </xf>
    <xf numFmtId="0" fontId="2" fillId="0" borderId="10" xfId="0" applyFont="1" applyFill="1" applyBorder="1" applyAlignment="1">
      <alignment vertical="top" wrapText="1"/>
    </xf>
    <xf numFmtId="0" fontId="66" fillId="0" borderId="0" xfId="0" applyFont="1" applyAlignment="1">
      <alignment horizontal="justify" vertical="center"/>
    </xf>
    <xf numFmtId="0" fontId="3" fillId="0" borderId="0" xfId="0" applyFont="1" applyFill="1" applyBorder="1" applyAlignment="1">
      <alignment horizontal="left" vertical="top"/>
    </xf>
    <xf numFmtId="0" fontId="3" fillId="0" borderId="0" xfId="0" applyFont="1" applyFill="1" applyBorder="1" applyAlignment="1">
      <alignment/>
    </xf>
    <xf numFmtId="0" fontId="2" fillId="0" borderId="10" xfId="0" applyFont="1" applyFill="1" applyBorder="1" applyAlignment="1">
      <alignment horizontal="left" wrapText="1"/>
    </xf>
    <xf numFmtId="0" fontId="67" fillId="0" borderId="0" xfId="0" applyFont="1" applyAlignment="1">
      <alignment vertical="top" wrapText="1"/>
    </xf>
    <xf numFmtId="0" fontId="9" fillId="0" borderId="0" xfId="0" applyFont="1" applyAlignment="1">
      <alignment vertical="center"/>
    </xf>
    <xf numFmtId="0" fontId="2" fillId="0" borderId="15" xfId="0" applyFont="1" applyFill="1" applyBorder="1" applyAlignment="1">
      <alignment horizontal="center" vertical="center"/>
    </xf>
    <xf numFmtId="0" fontId="0" fillId="0" borderId="0" xfId="0" applyFont="1" applyAlignment="1">
      <alignment/>
    </xf>
    <xf numFmtId="0" fontId="2" fillId="4" borderId="19" xfId="0" applyFont="1" applyFill="1" applyBorder="1" applyAlignment="1">
      <alignment horizontal="center" vertical="center"/>
    </xf>
    <xf numFmtId="0" fontId="9" fillId="0" borderId="0" xfId="0" applyFont="1" applyAlignment="1">
      <alignment/>
    </xf>
    <xf numFmtId="0" fontId="66" fillId="0" borderId="0" xfId="0" applyFont="1" applyAlignment="1">
      <alignment horizontal="justify" vertical="top"/>
    </xf>
    <xf numFmtId="0" fontId="7" fillId="0" borderId="0" xfId="0" applyFont="1" applyAlignment="1">
      <alignment horizontal="left" vertical="center" wrapText="1"/>
    </xf>
    <xf numFmtId="0" fontId="9" fillId="0" borderId="10" xfId="0"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vertical="top"/>
    </xf>
    <xf numFmtId="0" fontId="9" fillId="0" borderId="0" xfId="0" applyFont="1" applyAlignment="1">
      <alignment vertical="top" wrapText="1"/>
    </xf>
    <xf numFmtId="4" fontId="3" fillId="0" borderId="10" xfId="0" applyNumberFormat="1" applyFont="1" applyFill="1" applyBorder="1" applyAlignment="1">
      <alignment horizontal="right" vertical="center"/>
    </xf>
    <xf numFmtId="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right"/>
    </xf>
    <xf numFmtId="9" fontId="3" fillId="0" borderId="10" xfId="0" applyNumberFormat="1" applyFont="1" applyFill="1" applyBorder="1" applyAlignment="1">
      <alignment horizontal="center"/>
    </xf>
    <xf numFmtId="0" fontId="2" fillId="4" borderId="20" xfId="0" applyFont="1" applyFill="1" applyBorder="1" applyAlignment="1">
      <alignment horizontal="center" vertical="center" wrapText="1"/>
    </xf>
    <xf numFmtId="0" fontId="3" fillId="0" borderId="21" xfId="0" applyFont="1" applyFill="1" applyBorder="1" applyAlignment="1">
      <alignment/>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center"/>
    </xf>
    <xf numFmtId="0" fontId="2" fillId="0" borderId="18" xfId="0" applyFont="1" applyFill="1" applyBorder="1" applyAlignment="1">
      <alignment vertical="top" wrapText="1"/>
    </xf>
    <xf numFmtId="0" fontId="2" fillId="4" borderId="22" xfId="0" applyFont="1" applyFill="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10" xfId="0" applyFont="1" applyBorder="1" applyAlignment="1">
      <alignment vertical="center" wrapText="1"/>
    </xf>
    <xf numFmtId="2" fontId="2" fillId="0" borderId="10" xfId="53" applyNumberFormat="1" applyFont="1" applyFill="1" applyBorder="1" applyAlignment="1">
      <alignment horizontal="right" vertical="center" wrapText="1"/>
      <protection/>
    </xf>
    <xf numFmtId="9" fontId="2" fillId="0" borderId="10" xfId="0" applyNumberFormat="1"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0" xfId="53" applyNumberFormat="1" applyFont="1" applyFill="1" applyBorder="1" applyAlignment="1">
      <alignment horizontal="center" vertical="center" wrapText="1"/>
      <protection/>
    </xf>
    <xf numFmtId="2" fontId="2" fillId="0" borderId="10" xfId="0" applyNumberFormat="1" applyFont="1" applyFill="1" applyBorder="1" applyAlignment="1">
      <alignment horizontal="right" vertical="center" wrapText="1"/>
    </xf>
    <xf numFmtId="0" fontId="0" fillId="0" borderId="0" xfId="0" applyFill="1" applyAlignment="1">
      <alignment/>
    </xf>
    <xf numFmtId="0" fontId="9" fillId="0" borderId="10" xfId="0" applyFont="1" applyBorder="1" applyAlignment="1">
      <alignment horizontal="left" vertical="top" wrapText="1"/>
    </xf>
    <xf numFmtId="4" fontId="2" fillId="0" borderId="10" xfId="0" applyNumberFormat="1" applyFont="1" applyBorder="1" applyAlignment="1">
      <alignment horizontal="center" vertical="center" wrapText="1"/>
    </xf>
    <xf numFmtId="4" fontId="3" fillId="0" borderId="12" xfId="0" applyNumberFormat="1" applyFont="1" applyFill="1" applyBorder="1" applyAlignment="1">
      <alignment horizontal="right"/>
    </xf>
    <xf numFmtId="4" fontId="3" fillId="0" borderId="13" xfId="0" applyNumberFormat="1" applyFont="1" applyFill="1" applyBorder="1" applyAlignment="1">
      <alignment horizontal="right"/>
    </xf>
    <xf numFmtId="4" fontId="3" fillId="0" borderId="22" xfId="0" applyNumberFormat="1" applyFont="1" applyFill="1" applyBorder="1" applyAlignment="1">
      <alignment horizontal="right"/>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4" fontId="2" fillId="4" borderId="13" xfId="0" applyNumberFormat="1" applyFont="1" applyFill="1" applyBorder="1" applyAlignment="1">
      <alignment horizontal="center" vertical="center" wrapText="1"/>
    </xf>
    <xf numFmtId="169" fontId="2" fillId="0" borderId="11" xfId="0" applyNumberFormat="1" applyFont="1" applyBorder="1" applyAlignment="1">
      <alignment vertical="center"/>
    </xf>
    <xf numFmtId="4"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9"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0" xfId="0" applyFont="1" applyAlignment="1">
      <alignment horizontal="justify" vertical="center"/>
    </xf>
    <xf numFmtId="4" fontId="3" fillId="0" borderId="10" xfId="0" applyNumberFormat="1" applyFont="1" applyFill="1" applyBorder="1" applyAlignment="1">
      <alignment horizontal="center"/>
    </xf>
    <xf numFmtId="0" fontId="9" fillId="0" borderId="14" xfId="0" applyFont="1" applyBorder="1" applyAlignment="1">
      <alignment horizontal="center" vertical="center" wrapText="1"/>
    </xf>
    <xf numFmtId="0" fontId="2" fillId="0" borderId="10" xfId="0" applyFont="1" applyFill="1" applyBorder="1" applyAlignment="1">
      <alignment vertical="center" wrapText="1"/>
    </xf>
    <xf numFmtId="1" fontId="2" fillId="4" borderId="16" xfId="0" applyNumberFormat="1" applyFont="1" applyFill="1" applyBorder="1" applyAlignment="1">
      <alignment horizontal="center" vertical="center" wrapText="1"/>
    </xf>
    <xf numFmtId="4" fontId="4" fillId="0" borderId="0" xfId="0" applyNumberFormat="1" applyFont="1" applyAlignment="1">
      <alignment vertical="center"/>
    </xf>
    <xf numFmtId="171" fontId="67" fillId="0" borderId="30" xfId="44" applyFont="1" applyFill="1" applyBorder="1" applyAlignment="1" applyProtection="1">
      <alignment vertical="top" wrapText="1"/>
      <protection/>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0" fillId="0" borderId="0" xfId="0" applyNumberFormat="1" applyFont="1" applyAlignment="1">
      <alignment/>
    </xf>
    <xf numFmtId="2" fontId="0" fillId="0" borderId="0" xfId="0" applyNumberFormat="1" applyAlignment="1">
      <alignment/>
    </xf>
    <xf numFmtId="4" fontId="3" fillId="0" borderId="0" xfId="0" applyNumberFormat="1" applyFont="1" applyFill="1" applyBorder="1" applyAlignment="1">
      <alignment horizontal="center" vertical="center" wrapText="1"/>
    </xf>
    <xf numFmtId="169" fontId="2" fillId="0" borderId="11" xfId="0" applyNumberFormat="1" applyFont="1" applyFill="1" applyBorder="1" applyAlignment="1">
      <alignment horizontal="center" vertical="center"/>
    </xf>
    <xf numFmtId="0" fontId="2" fillId="0" borderId="10" xfId="0" applyFont="1" applyFill="1" applyBorder="1" applyAlignment="1">
      <alignment horizontal="center" vertical="center"/>
    </xf>
    <xf numFmtId="4" fontId="2" fillId="0" borderId="10" xfId="0" applyNumberFormat="1" applyFont="1" applyFill="1" applyBorder="1" applyAlignment="1">
      <alignment horizontal="right" vertical="center"/>
    </xf>
    <xf numFmtId="0" fontId="18" fillId="0" borderId="0" xfId="0" applyFont="1" applyAlignment="1">
      <alignment horizontal="left" vertical="center" indent="5"/>
    </xf>
    <xf numFmtId="0" fontId="17" fillId="0" borderId="0" xfId="0" applyFont="1" applyAlignment="1">
      <alignment horizontal="center" vertical="center"/>
    </xf>
    <xf numFmtId="0" fontId="20" fillId="0" borderId="0" xfId="0" applyFont="1" applyAlignment="1">
      <alignment/>
    </xf>
    <xf numFmtId="0" fontId="18" fillId="0" borderId="0" xfId="0" applyFont="1" applyAlignment="1">
      <alignment horizontal="left" vertical="center" indent="2"/>
    </xf>
    <xf numFmtId="0" fontId="17" fillId="0" borderId="0" xfId="0" applyFont="1" applyAlignment="1">
      <alignment vertical="top"/>
    </xf>
    <xf numFmtId="0" fontId="66" fillId="0" borderId="0" xfId="0" applyFont="1" applyAlignment="1">
      <alignment/>
    </xf>
    <xf numFmtId="4" fontId="10" fillId="0" borderId="12" xfId="0" applyNumberFormat="1" applyFont="1" applyFill="1" applyBorder="1" applyAlignment="1">
      <alignment horizontal="center"/>
    </xf>
    <xf numFmtId="9" fontId="10" fillId="0" borderId="13" xfId="0" applyNumberFormat="1" applyFont="1" applyFill="1" applyBorder="1" applyAlignment="1">
      <alignment horizontal="center"/>
    </xf>
    <xf numFmtId="4" fontId="10" fillId="0" borderId="13" xfId="0" applyNumberFormat="1" applyFont="1" applyFill="1" applyBorder="1" applyAlignment="1">
      <alignment horizontal="center"/>
    </xf>
    <xf numFmtId="4" fontId="10" fillId="0" borderId="22" xfId="0" applyNumberFormat="1" applyFont="1" applyFill="1" applyBorder="1" applyAlignment="1">
      <alignment horizont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9" fillId="32" borderId="10" xfId="0" applyFont="1" applyFill="1" applyBorder="1" applyAlignment="1">
      <alignment vertical="center" wrapText="1"/>
    </xf>
    <xf numFmtId="0" fontId="67" fillId="32" borderId="10" xfId="0" applyFont="1" applyFill="1" applyBorder="1" applyAlignment="1">
      <alignment vertical="center" wrapText="1"/>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9" fillId="32" borderId="11"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67" fillId="32" borderId="10" xfId="0" applyFont="1" applyFill="1" applyBorder="1" applyAlignment="1">
      <alignment horizontal="left" vertical="center" wrapText="1"/>
    </xf>
    <xf numFmtId="0" fontId="67" fillId="32" borderId="14" xfId="0" applyFont="1" applyFill="1" applyBorder="1" applyAlignment="1">
      <alignment horizontal="left" vertical="center" wrapText="1"/>
    </xf>
    <xf numFmtId="0" fontId="10" fillId="0" borderId="0" xfId="0" applyFont="1" applyFill="1" applyBorder="1" applyAlignment="1">
      <alignment horizontal="right"/>
    </xf>
    <xf numFmtId="0" fontId="8" fillId="0" borderId="0" xfId="0" applyFont="1" applyBorder="1" applyAlignment="1">
      <alignment/>
    </xf>
    <xf numFmtId="4" fontId="10" fillId="0" borderId="0" xfId="0" applyNumberFormat="1" applyFont="1" applyFill="1" applyBorder="1" applyAlignment="1">
      <alignment horizontal="center"/>
    </xf>
    <xf numFmtId="9" fontId="10" fillId="0" borderId="0" xfId="0" applyNumberFormat="1" applyFont="1" applyFill="1" applyBorder="1" applyAlignment="1">
      <alignment horizontal="center"/>
    </xf>
    <xf numFmtId="0" fontId="17" fillId="0" borderId="0" xfId="0" applyFont="1" applyAlignment="1">
      <alignment wrapText="1"/>
    </xf>
    <xf numFmtId="171" fontId="67" fillId="0" borderId="34" xfId="44" applyFont="1" applyFill="1" applyBorder="1" applyAlignment="1" applyProtection="1">
      <alignment vertical="top" wrapText="1"/>
      <protection/>
    </xf>
    <xf numFmtId="4" fontId="10" fillId="0" borderId="35" xfId="0" applyNumberFormat="1" applyFont="1" applyFill="1" applyBorder="1" applyAlignment="1">
      <alignment horizontal="center"/>
    </xf>
    <xf numFmtId="0" fontId="9" fillId="0" borderId="32" xfId="0" applyFont="1" applyBorder="1" applyAlignment="1">
      <alignment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0" borderId="33" xfId="0" applyFont="1" applyFill="1" applyBorder="1" applyAlignment="1">
      <alignment horizontal="left" vertical="top" wrapText="1"/>
    </xf>
    <xf numFmtId="0" fontId="2" fillId="32" borderId="10" xfId="0" applyFont="1" applyFill="1" applyBorder="1" applyAlignment="1">
      <alignment vertical="center" wrapText="1"/>
    </xf>
    <xf numFmtId="0" fontId="3" fillId="0" borderId="0" xfId="0" applyFont="1" applyFill="1" applyBorder="1" applyAlignment="1">
      <alignment horizontal="left" vertical="top" wrapText="1"/>
    </xf>
    <xf numFmtId="0" fontId="2" fillId="0" borderId="10" xfId="0" applyFont="1" applyFill="1" applyBorder="1" applyAlignment="1">
      <alignment horizontal="left" vertical="center" wrapText="1"/>
    </xf>
    <xf numFmtId="0" fontId="67" fillId="0" borderId="10" xfId="0" applyFont="1" applyBorder="1" applyAlignment="1">
      <alignment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9" fillId="0" borderId="31" xfId="0" applyFont="1" applyBorder="1" applyAlignment="1">
      <alignment vertical="center" wrapText="1"/>
    </xf>
    <xf numFmtId="0" fontId="3" fillId="0" borderId="0" xfId="0" applyFont="1" applyAlignment="1">
      <alignment horizontal="left" vertical="center"/>
    </xf>
    <xf numFmtId="0" fontId="3" fillId="0" borderId="0" xfId="0"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20" fillId="0" borderId="0" xfId="0" applyFont="1" applyAlignment="1">
      <alignment horizontal="center" vertical="center" wrapText="1"/>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36" xfId="0" applyFont="1" applyBorder="1" applyAlignment="1">
      <alignment horizontal="left" vertical="center" wrapText="1"/>
    </xf>
    <xf numFmtId="4" fontId="10" fillId="0" borderId="10" xfId="0" applyNumberFormat="1" applyFont="1" applyFill="1" applyBorder="1" applyAlignment="1">
      <alignment horizontal="center" vertical="center"/>
    </xf>
    <xf numFmtId="9" fontId="10" fillId="0" borderId="10" xfId="0" applyNumberFormat="1" applyFont="1" applyFill="1" applyBorder="1" applyAlignment="1">
      <alignment horizontal="center" vertical="center"/>
    </xf>
    <xf numFmtId="0" fontId="2" fillId="0" borderId="0" xfId="0" applyFont="1" applyAlignment="1">
      <alignment horizontal="center" vertical="center" wrapText="1"/>
    </xf>
    <xf numFmtId="0" fontId="0" fillId="0" borderId="0" xfId="59">
      <alignment/>
      <protection/>
    </xf>
    <xf numFmtId="0" fontId="4" fillId="0" borderId="0" xfId="59" applyFont="1" applyAlignment="1">
      <alignment vertical="center"/>
      <protection/>
    </xf>
    <xf numFmtId="4" fontId="0" fillId="0" borderId="0" xfId="59" applyNumberFormat="1">
      <alignment/>
      <protection/>
    </xf>
    <xf numFmtId="0" fontId="14" fillId="0" borderId="0" xfId="59" applyFont="1" applyAlignment="1">
      <alignment horizontal="justify" vertical="center"/>
      <protection/>
    </xf>
    <xf numFmtId="0" fontId="3" fillId="0" borderId="0" xfId="59" applyFont="1" applyFill="1" applyBorder="1" applyAlignment="1">
      <alignment/>
      <protection/>
    </xf>
    <xf numFmtId="0" fontId="2" fillId="4" borderId="26" xfId="59" applyFont="1" applyFill="1" applyBorder="1" applyAlignment="1">
      <alignment horizontal="center" vertical="center"/>
      <protection/>
    </xf>
    <xf numFmtId="0" fontId="2" fillId="4" borderId="27" xfId="59" applyFont="1" applyFill="1" applyBorder="1" applyAlignment="1">
      <alignment horizontal="center" vertical="center" wrapText="1"/>
      <protection/>
    </xf>
    <xf numFmtId="0" fontId="2" fillId="4" borderId="28" xfId="59" applyFont="1" applyFill="1" applyBorder="1" applyAlignment="1">
      <alignment horizontal="center" vertical="center" wrapText="1"/>
      <protection/>
    </xf>
    <xf numFmtId="0" fontId="2" fillId="4" borderId="13" xfId="59" applyFont="1" applyFill="1" applyBorder="1" applyAlignment="1">
      <alignment horizontal="center" vertical="center" wrapText="1"/>
      <protection/>
    </xf>
    <xf numFmtId="4" fontId="2" fillId="4" borderId="13" xfId="59" applyNumberFormat="1" applyFont="1" applyFill="1" applyBorder="1" applyAlignment="1">
      <alignment horizontal="center" vertical="center" wrapText="1"/>
      <protection/>
    </xf>
    <xf numFmtId="1" fontId="2" fillId="4" borderId="13" xfId="59" applyNumberFormat="1" applyFont="1" applyFill="1" applyBorder="1" applyAlignment="1">
      <alignment horizontal="center" vertical="center" wrapText="1"/>
      <protection/>
    </xf>
    <xf numFmtId="0" fontId="9" fillId="0" borderId="29" xfId="59" applyFont="1" applyBorder="1" applyAlignment="1">
      <alignment horizontal="center" vertical="center" wrapText="1"/>
      <protection/>
    </xf>
    <xf numFmtId="0" fontId="9" fillId="0" borderId="11" xfId="59" applyFont="1" applyBorder="1" applyAlignment="1">
      <alignment vertical="top" wrapText="1"/>
      <protection/>
    </xf>
    <xf numFmtId="0" fontId="2" fillId="0" borderId="10" xfId="59" applyFont="1" applyFill="1" applyBorder="1" applyAlignment="1">
      <alignment horizontal="center" vertical="center" wrapText="1"/>
      <protection/>
    </xf>
    <xf numFmtId="4" fontId="2" fillId="0" borderId="11" xfId="59" applyNumberFormat="1" applyFont="1" applyFill="1" applyBorder="1" applyAlignment="1">
      <alignment horizontal="center" vertical="center" wrapText="1"/>
      <protection/>
    </xf>
    <xf numFmtId="9" fontId="2" fillId="0" borderId="10" xfId="59" applyNumberFormat="1" applyFont="1" applyFill="1" applyBorder="1" applyAlignment="1">
      <alignment horizontal="center" vertical="center" wrapText="1"/>
      <protection/>
    </xf>
    <xf numFmtId="0" fontId="9" fillId="0" borderId="10" xfId="59" applyFont="1" applyBorder="1" applyAlignment="1">
      <alignment horizontal="center" vertical="center" wrapText="1"/>
      <protection/>
    </xf>
    <xf numFmtId="0" fontId="9" fillId="0" borderId="18" xfId="59" applyFont="1" applyBorder="1" applyAlignment="1">
      <alignment vertical="top" wrapText="1"/>
      <protection/>
    </xf>
    <xf numFmtId="0" fontId="9" fillId="0" borderId="10" xfId="59" applyFont="1" applyBorder="1" applyAlignment="1">
      <alignment vertical="center"/>
      <protection/>
    </xf>
    <xf numFmtId="4" fontId="3" fillId="0" borderId="10" xfId="59" applyNumberFormat="1" applyFont="1" applyFill="1" applyBorder="1" applyAlignment="1">
      <alignment horizontal="center"/>
      <protection/>
    </xf>
    <xf numFmtId="9" fontId="3" fillId="0" borderId="10" xfId="59" applyNumberFormat="1" applyFont="1" applyFill="1" applyBorder="1" applyAlignment="1">
      <alignment horizontal="center"/>
      <protection/>
    </xf>
    <xf numFmtId="0" fontId="8" fillId="0" borderId="0" xfId="59" applyFont="1">
      <alignment/>
      <protection/>
    </xf>
    <xf numFmtId="4" fontId="0" fillId="0" borderId="0" xfId="0" applyNumberFormat="1" applyAlignment="1">
      <alignment horizontal="right"/>
    </xf>
    <xf numFmtId="4" fontId="4" fillId="0" borderId="0" xfId="0" applyNumberFormat="1" applyFont="1" applyAlignment="1">
      <alignment horizontal="right" vertical="center"/>
    </xf>
    <xf numFmtId="0" fontId="2" fillId="4" borderId="16" xfId="0" applyFont="1" applyFill="1" applyBorder="1" applyAlignment="1">
      <alignment horizontal="right" vertical="center" wrapText="1"/>
    </xf>
    <xf numFmtId="1" fontId="2" fillId="4" borderId="16" xfId="0" applyNumberFormat="1" applyFont="1" applyFill="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14" xfId="0" applyNumberFormat="1" applyFont="1" applyBorder="1" applyAlignment="1">
      <alignment horizontal="right" vertical="center" wrapText="1"/>
    </xf>
    <xf numFmtId="0" fontId="4" fillId="0" borderId="0" xfId="0" applyFont="1" applyFill="1" applyAlignment="1">
      <alignment vertical="center" wrapText="1"/>
    </xf>
    <xf numFmtId="0" fontId="7" fillId="0" borderId="0" xfId="0" applyFont="1" applyBorder="1" applyAlignment="1">
      <alignment wrapText="1"/>
    </xf>
    <xf numFmtId="0" fontId="9" fillId="0" borderId="0" xfId="0" applyFont="1" applyAlignment="1">
      <alignment vertical="center" wrapText="1"/>
    </xf>
    <xf numFmtId="0" fontId="4" fillId="0" borderId="0" xfId="0" applyFont="1" applyAlignment="1">
      <alignment vertical="center" wrapText="1"/>
    </xf>
    <xf numFmtId="0" fontId="10" fillId="0" borderId="0" xfId="59" applyFont="1" applyFill="1" applyBorder="1" applyAlignment="1">
      <alignment horizontal="right"/>
      <protection/>
    </xf>
    <xf numFmtId="0" fontId="17" fillId="0" borderId="0" xfId="59" applyFont="1" applyAlignment="1">
      <alignment wrapText="1"/>
      <protection/>
    </xf>
    <xf numFmtId="0" fontId="8" fillId="0" borderId="0" xfId="59" applyFont="1" applyBorder="1" applyAlignment="1">
      <alignment/>
      <protection/>
    </xf>
    <xf numFmtId="4" fontId="10" fillId="0" borderId="0" xfId="59" applyNumberFormat="1" applyFont="1" applyFill="1" applyBorder="1" applyAlignment="1">
      <alignment horizontal="center"/>
      <protection/>
    </xf>
    <xf numFmtId="9" fontId="10" fillId="0" borderId="0" xfId="59" applyNumberFormat="1" applyFont="1" applyFill="1" applyBorder="1" applyAlignment="1">
      <alignment horizontal="center"/>
      <protection/>
    </xf>
    <xf numFmtId="0" fontId="2" fillId="0" borderId="0" xfId="59" applyFont="1" applyFill="1" applyBorder="1" applyAlignment="1">
      <alignment vertical="top" wrapText="1"/>
      <protection/>
    </xf>
    <xf numFmtId="0" fontId="2" fillId="4" borderId="19" xfId="59" applyFont="1" applyFill="1" applyBorder="1" applyAlignment="1">
      <alignment horizontal="center" vertical="center"/>
      <protection/>
    </xf>
    <xf numFmtId="0" fontId="2" fillId="4" borderId="16" xfId="59" applyFont="1" applyFill="1" applyBorder="1" applyAlignment="1">
      <alignment horizontal="center" vertical="center" wrapText="1"/>
      <protection/>
    </xf>
    <xf numFmtId="0" fontId="9" fillId="0" borderId="14" xfId="59" applyFont="1" applyBorder="1" applyAlignment="1">
      <alignment horizontal="center" vertical="center" wrapText="1"/>
      <protection/>
    </xf>
    <xf numFmtId="0" fontId="2" fillId="0" borderId="18" xfId="59" applyFont="1" applyFill="1" applyBorder="1" applyAlignment="1">
      <alignment horizontal="center" vertical="center" wrapText="1"/>
      <protection/>
    </xf>
    <xf numFmtId="2" fontId="2" fillId="0" borderId="10" xfId="59" applyNumberFormat="1" applyFont="1" applyFill="1" applyBorder="1" applyAlignment="1">
      <alignment horizontal="right" vertical="center"/>
      <protection/>
    </xf>
    <xf numFmtId="2" fontId="2" fillId="0" borderId="11" xfId="59" applyNumberFormat="1" applyFont="1" applyFill="1" applyBorder="1" applyAlignment="1">
      <alignment horizontal="center" vertical="center" wrapText="1"/>
      <protection/>
    </xf>
    <xf numFmtId="9" fontId="2" fillId="0" borderId="11" xfId="59" applyNumberFormat="1" applyFont="1" applyFill="1" applyBorder="1" applyAlignment="1">
      <alignment horizontal="center" vertical="center" wrapText="1"/>
      <protection/>
    </xf>
    <xf numFmtId="0" fontId="2" fillId="0" borderId="11" xfId="59" applyFont="1" applyFill="1" applyBorder="1" applyAlignment="1">
      <alignment horizontal="center" vertical="center" wrapText="1"/>
      <protection/>
    </xf>
    <xf numFmtId="0" fontId="9" fillId="0" borderId="10" xfId="59" applyFont="1" applyBorder="1" applyAlignment="1">
      <alignment vertical="center" wrapText="1"/>
      <protection/>
    </xf>
    <xf numFmtId="0" fontId="9" fillId="0" borderId="32" xfId="59" applyFont="1" applyBorder="1" applyAlignment="1">
      <alignment horizontal="center" vertical="center" wrapText="1"/>
      <protection/>
    </xf>
    <xf numFmtId="0" fontId="9" fillId="0" borderId="32" xfId="59" applyFont="1" applyBorder="1" applyAlignment="1">
      <alignment vertical="center" wrapText="1"/>
      <protection/>
    </xf>
    <xf numFmtId="0" fontId="2" fillId="0" borderId="32" xfId="59" applyFont="1" applyFill="1" applyBorder="1" applyAlignment="1">
      <alignment horizontal="center" vertical="center" wrapText="1"/>
      <protection/>
    </xf>
    <xf numFmtId="4" fontId="10" fillId="0" borderId="35" xfId="59" applyNumberFormat="1" applyFont="1" applyFill="1" applyBorder="1" applyAlignment="1">
      <alignment horizontal="center"/>
      <protection/>
    </xf>
    <xf numFmtId="9" fontId="10" fillId="0" borderId="13" xfId="59" applyNumberFormat="1" applyFont="1" applyFill="1" applyBorder="1" applyAlignment="1">
      <alignment horizontal="center"/>
      <protection/>
    </xf>
    <xf numFmtId="4" fontId="10" fillId="0" borderId="13" xfId="59" applyNumberFormat="1" applyFont="1" applyFill="1" applyBorder="1" applyAlignment="1">
      <alignment horizontal="center"/>
      <protection/>
    </xf>
    <xf numFmtId="4" fontId="10" fillId="0" borderId="22" xfId="59" applyNumberFormat="1" applyFont="1" applyFill="1" applyBorder="1" applyAlignment="1">
      <alignment horizontal="center"/>
      <protection/>
    </xf>
    <xf numFmtId="0" fontId="21" fillId="0" borderId="0" xfId="59" applyFont="1" applyAlignment="1">
      <alignment vertical="center"/>
      <protection/>
    </xf>
    <xf numFmtId="9" fontId="10" fillId="0" borderId="20" xfId="59" applyNumberFormat="1" applyFont="1" applyFill="1" applyBorder="1" applyAlignment="1">
      <alignment horizontal="center"/>
      <protection/>
    </xf>
    <xf numFmtId="4" fontId="10" fillId="0" borderId="20" xfId="59" applyNumberFormat="1" applyFont="1" applyFill="1" applyBorder="1" applyAlignment="1">
      <alignment horizontal="center"/>
      <protection/>
    </xf>
    <xf numFmtId="4" fontId="10" fillId="0" borderId="37" xfId="59" applyNumberFormat="1" applyFont="1" applyFill="1" applyBorder="1" applyAlignment="1">
      <alignment horizontal="center"/>
      <protection/>
    </xf>
    <xf numFmtId="0" fontId="9" fillId="0" borderId="0" xfId="59" applyFont="1" applyAlignment="1">
      <alignment vertical="center"/>
      <protection/>
    </xf>
    <xf numFmtId="0" fontId="2" fillId="0" borderId="0" xfId="59" applyFont="1" applyFill="1" applyBorder="1" applyAlignment="1">
      <alignment horizontal="left" vertical="top" wrapText="1"/>
      <protection/>
    </xf>
    <xf numFmtId="0" fontId="9" fillId="0" borderId="10" xfId="59" applyFont="1" applyBorder="1">
      <alignment/>
      <protection/>
    </xf>
    <xf numFmtId="4" fontId="10" fillId="0" borderId="12" xfId="59" applyNumberFormat="1" applyFont="1" applyFill="1" applyBorder="1" applyAlignment="1">
      <alignment horizontal="center"/>
      <protection/>
    </xf>
    <xf numFmtId="0" fontId="16" fillId="0" borderId="10" xfId="0" applyNumberFormat="1" applyFont="1" applyFill="1" applyBorder="1" applyAlignment="1">
      <alignment horizontal="center" vertical="center" wrapText="1"/>
    </xf>
    <xf numFmtId="0" fontId="2" fillId="0" borderId="0" xfId="0" applyFont="1" applyAlignment="1">
      <alignment horizontal="left" vertical="center"/>
    </xf>
    <xf numFmtId="0" fontId="16" fillId="0" borderId="32" xfId="0" applyNumberFormat="1" applyFont="1" applyFill="1" applyBorder="1" applyAlignment="1">
      <alignment horizontal="center" vertical="center" wrapText="1"/>
    </xf>
    <xf numFmtId="0" fontId="67" fillId="0" borderId="32" xfId="0" applyFont="1" applyBorder="1" applyAlignment="1">
      <alignment horizontal="left" vertical="center"/>
    </xf>
    <xf numFmtId="0" fontId="15" fillId="0" borderId="0" xfId="0" applyFont="1" applyAlignment="1">
      <alignment/>
    </xf>
    <xf numFmtId="0" fontId="4" fillId="0" borderId="0" xfId="0" applyFont="1" applyAlignment="1">
      <alignment/>
    </xf>
    <xf numFmtId="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3" fillId="0" borderId="0" xfId="0" applyFont="1" applyAlignment="1">
      <alignment/>
    </xf>
    <xf numFmtId="0" fontId="12" fillId="0" borderId="0" xfId="0" applyFont="1" applyAlignment="1">
      <alignment horizontal="center" vertical="top"/>
    </xf>
    <xf numFmtId="0" fontId="12" fillId="0" borderId="0" xfId="0" applyFont="1" applyFill="1" applyBorder="1" applyAlignment="1">
      <alignment horizontal="left" vertical="top" wrapText="1"/>
    </xf>
    <xf numFmtId="0" fontId="12" fillId="0" borderId="0" xfId="0" applyFont="1" applyAlignment="1">
      <alignment horizontal="center"/>
    </xf>
    <xf numFmtId="0" fontId="2" fillId="0" borderId="10" xfId="0" applyFont="1" applyBorder="1" applyAlignment="1">
      <alignment horizontal="left" vertical="top"/>
    </xf>
    <xf numFmtId="0" fontId="9" fillId="0" borderId="10" xfId="0" applyFont="1" applyBorder="1" applyAlignment="1">
      <alignment vertical="center"/>
    </xf>
    <xf numFmtId="0" fontId="2" fillId="4" borderId="38" xfId="0" applyFont="1" applyFill="1" applyBorder="1" applyAlignment="1">
      <alignment horizontal="center" vertical="center" wrapText="1"/>
    </xf>
    <xf numFmtId="0" fontId="5" fillId="0" borderId="20" xfId="0" applyFont="1" applyBorder="1" applyAlignment="1">
      <alignment horizontal="right" vertical="center" wrapText="1"/>
    </xf>
    <xf numFmtId="0" fontId="5" fillId="0" borderId="37" xfId="0" applyFont="1" applyFill="1" applyBorder="1" applyAlignment="1">
      <alignment horizontal="right" vertical="center" wrapText="1"/>
    </xf>
    <xf numFmtId="0" fontId="2" fillId="0" borderId="24" xfId="0" applyFont="1" applyBorder="1" applyAlignment="1">
      <alignment wrapText="1"/>
    </xf>
    <xf numFmtId="0" fontId="9" fillId="0" borderId="24" xfId="0" applyFont="1" applyFill="1" applyBorder="1" applyAlignment="1">
      <alignment horizontal="center" vertical="center" wrapText="1"/>
    </xf>
    <xf numFmtId="2" fontId="2" fillId="0" borderId="24" xfId="0" applyNumberFormat="1" applyFont="1" applyFill="1" applyBorder="1" applyAlignment="1">
      <alignment horizontal="right" vertical="center"/>
    </xf>
    <xf numFmtId="2" fontId="2" fillId="0" borderId="24" xfId="53" applyNumberFormat="1" applyFont="1" applyFill="1" applyBorder="1" applyAlignment="1">
      <alignment horizontal="right" vertical="center" wrapText="1"/>
      <protection/>
    </xf>
    <xf numFmtId="9" fontId="2" fillId="0" borderId="24" xfId="0" applyNumberFormat="1" applyFont="1" applyBorder="1" applyAlignment="1">
      <alignment horizontal="center" vertical="center" wrapText="1"/>
    </xf>
    <xf numFmtId="0" fontId="2" fillId="0" borderId="24" xfId="0" applyFont="1" applyBorder="1" applyAlignment="1">
      <alignment horizontal="left" wrapText="1"/>
    </xf>
    <xf numFmtId="0" fontId="2" fillId="0" borderId="10" xfId="0" applyFont="1" applyBorder="1" applyAlignment="1">
      <alignment wrapText="1"/>
    </xf>
    <xf numFmtId="0" fontId="2" fillId="0" borderId="10" xfId="0" applyFont="1" applyFill="1" applyBorder="1" applyAlignment="1">
      <alignment wrapText="1"/>
    </xf>
    <xf numFmtId="0" fontId="9" fillId="0" borderId="10" xfId="0" applyFont="1" applyFill="1" applyBorder="1" applyAlignment="1">
      <alignment wrapText="1"/>
    </xf>
    <xf numFmtId="0" fontId="9" fillId="33" borderId="10" xfId="0" applyFont="1" applyFill="1" applyBorder="1" applyAlignment="1">
      <alignment wrapText="1"/>
    </xf>
    <xf numFmtId="0" fontId="22" fillId="0" borderId="10" xfId="0" applyFont="1" applyFill="1" applyBorder="1" applyAlignment="1">
      <alignment vertical="center" wrapText="1"/>
    </xf>
    <xf numFmtId="0" fontId="22" fillId="0" borderId="10" xfId="0" applyFont="1" applyFill="1" applyBorder="1" applyAlignment="1">
      <alignment vertical="center" wrapText="1"/>
    </xf>
    <xf numFmtId="2" fontId="2" fillId="0" borderId="10" xfId="0" applyNumberFormat="1" applyFont="1" applyFill="1" applyBorder="1" applyAlignment="1">
      <alignment wrapText="1"/>
    </xf>
    <xf numFmtId="0" fontId="9" fillId="0" borderId="10" xfId="0" applyFont="1" applyFill="1" applyBorder="1" applyAlignment="1">
      <alignment vertical="center" wrapText="1"/>
    </xf>
    <xf numFmtId="0" fontId="9" fillId="0" borderId="32" xfId="0" applyFont="1" applyBorder="1" applyAlignment="1">
      <alignment horizontal="center" vertical="center" wrapText="1"/>
    </xf>
    <xf numFmtId="2" fontId="2" fillId="0" borderId="32" xfId="0" applyNumberFormat="1" applyFont="1" applyFill="1" applyBorder="1" applyAlignment="1">
      <alignment horizontal="right" vertical="center" wrapText="1"/>
    </xf>
    <xf numFmtId="9" fontId="2" fillId="0" borderId="32" xfId="53" applyNumberFormat="1" applyFont="1" applyFill="1" applyBorder="1" applyAlignment="1">
      <alignment horizontal="center" vertical="center" wrapText="1"/>
      <protection/>
    </xf>
    <xf numFmtId="9" fontId="5" fillId="0" borderId="20" xfId="0" applyNumberFormat="1" applyFont="1" applyBorder="1" applyAlignment="1">
      <alignment horizontal="center" vertical="center" wrapText="1"/>
    </xf>
    <xf numFmtId="0" fontId="23" fillId="0" borderId="0" xfId="0" applyFont="1" applyAlignment="1">
      <alignment/>
    </xf>
    <xf numFmtId="4" fontId="2" fillId="0" borderId="11"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4" fontId="2" fillId="0" borderId="1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4" fontId="68" fillId="0" borderId="11" xfId="0" applyNumberFormat="1" applyFont="1" applyFill="1" applyBorder="1" applyAlignment="1">
      <alignment horizontal="center" vertical="center" wrapText="1"/>
    </xf>
    <xf numFmtId="4" fontId="5" fillId="0" borderId="20" xfId="0" applyNumberFormat="1" applyFont="1" applyBorder="1" applyAlignment="1">
      <alignment horizontal="right" vertical="center" wrapText="1"/>
    </xf>
    <xf numFmtId="164" fontId="2" fillId="0" borderId="11" xfId="0" applyNumberFormat="1" applyFont="1" applyBorder="1" applyAlignment="1">
      <alignment vertical="center"/>
    </xf>
    <xf numFmtId="0" fontId="11" fillId="0" borderId="10" xfId="0" applyFont="1" applyBorder="1" applyAlignment="1">
      <alignment horizontal="center" vertical="center" wrapText="1"/>
    </xf>
    <xf numFmtId="171" fontId="67" fillId="0" borderId="10" xfId="44" applyFont="1" applyFill="1" applyBorder="1" applyAlignment="1" applyProtection="1">
      <alignment horizontal="left" vertical="top" wrapText="1"/>
      <protection/>
    </xf>
    <xf numFmtId="0" fontId="9" fillId="0" borderId="10" xfId="0" applyFont="1" applyBorder="1" applyAlignment="1">
      <alignment horizontal="left" vertical="center" wrapText="1"/>
    </xf>
    <xf numFmtId="171" fontId="67" fillId="0" borderId="10" xfId="44" applyFont="1" applyFill="1" applyBorder="1" applyAlignment="1" applyProtection="1">
      <alignment vertical="top" wrapText="1"/>
      <protection/>
    </xf>
    <xf numFmtId="171" fontId="67" fillId="0" borderId="10" xfId="44" applyFont="1" applyFill="1" applyBorder="1" applyAlignment="1" applyProtection="1">
      <alignment wrapText="1"/>
      <protection/>
    </xf>
    <xf numFmtId="171" fontId="67" fillId="0" borderId="14" xfId="44" applyFont="1" applyFill="1" applyBorder="1" applyAlignment="1" applyProtection="1">
      <alignment vertical="top" wrapText="1"/>
      <protection/>
    </xf>
    <xf numFmtId="9" fontId="2" fillId="0" borderId="13" xfId="0" applyNumberFormat="1" applyFont="1" applyBorder="1" applyAlignment="1">
      <alignment horizontal="center" vertical="center" wrapText="1"/>
    </xf>
    <xf numFmtId="0" fontId="15" fillId="0" borderId="0" xfId="0" applyFont="1" applyAlignment="1">
      <alignment horizontal="left" vertical="center" wrapText="1"/>
    </xf>
    <xf numFmtId="0" fontId="2" fillId="4" borderId="12" xfId="59" applyFont="1" applyFill="1" applyBorder="1" applyAlignment="1">
      <alignment horizontal="center" vertical="center"/>
      <protection/>
    </xf>
    <xf numFmtId="0" fontId="2" fillId="4" borderId="22" xfId="59" applyFont="1" applyFill="1" applyBorder="1" applyAlignment="1">
      <alignment horizontal="center" vertical="center" wrapText="1"/>
      <protection/>
    </xf>
    <xf numFmtId="0" fontId="9" fillId="0" borderId="18" xfId="59" applyFont="1" applyBorder="1" applyAlignment="1">
      <alignment horizontal="center" vertical="center" wrapText="1"/>
      <protection/>
    </xf>
    <xf numFmtId="0" fontId="2" fillId="0" borderId="11" xfId="0" applyFont="1" applyBorder="1" applyAlignment="1">
      <alignment horizontal="justify" vertical="top" wrapText="1"/>
    </xf>
    <xf numFmtId="0" fontId="2" fillId="0" borderId="10" xfId="0" applyFont="1" applyBorder="1" applyAlignment="1">
      <alignment horizontal="justify" vertical="top" wrapText="1"/>
    </xf>
    <xf numFmtId="0" fontId="10" fillId="0" borderId="39" xfId="59" applyFont="1" applyFill="1" applyBorder="1" applyAlignment="1">
      <alignment horizontal="right"/>
      <protection/>
    </xf>
    <xf numFmtId="0" fontId="8" fillId="0" borderId="21" xfId="59" applyFont="1" applyBorder="1" applyAlignment="1">
      <alignment/>
      <protection/>
    </xf>
    <xf numFmtId="0" fontId="8" fillId="0" borderId="40" xfId="59" applyFont="1" applyBorder="1" applyAlignment="1">
      <alignment/>
      <protection/>
    </xf>
    <xf numFmtId="0" fontId="21" fillId="0" borderId="0" xfId="0" applyFont="1" applyAlignment="1">
      <alignment horizontal="left" vertical="center"/>
    </xf>
    <xf numFmtId="0" fontId="3" fillId="0" borderId="10" xfId="0" applyFont="1" applyFill="1" applyBorder="1" applyAlignment="1">
      <alignment horizontal="right"/>
    </xf>
    <xf numFmtId="0" fontId="7" fillId="0" borderId="10" xfId="0" applyFont="1" applyBorder="1" applyAlignment="1">
      <alignment/>
    </xf>
    <xf numFmtId="171" fontId="69" fillId="0" borderId="10" xfId="44" applyFont="1" applyFill="1" applyBorder="1" applyAlignment="1" applyProtection="1">
      <alignment horizontal="center" vertical="top" wrapText="1"/>
      <protection/>
    </xf>
    <xf numFmtId="171" fontId="69" fillId="0" borderId="10" xfId="44" applyFont="1" applyFill="1" applyBorder="1" applyAlignment="1" applyProtection="1">
      <alignment horizontal="left" vertical="top" wrapText="1"/>
      <protection/>
    </xf>
    <xf numFmtId="0" fontId="3" fillId="0" borderId="35" xfId="0" applyFont="1" applyFill="1" applyBorder="1" applyAlignment="1">
      <alignment horizontal="right"/>
    </xf>
    <xf numFmtId="0" fontId="7" fillId="0" borderId="20" xfId="0" applyFont="1" applyBorder="1" applyAlignment="1">
      <alignment/>
    </xf>
    <xf numFmtId="171" fontId="69" fillId="34" borderId="10" xfId="44" applyFont="1" applyFill="1" applyBorder="1" applyAlignment="1" applyProtection="1">
      <alignment vertical="top" wrapText="1"/>
      <protection/>
    </xf>
    <xf numFmtId="0" fontId="0" fillId="34" borderId="10" xfId="0" applyFill="1" applyBorder="1" applyAlignment="1">
      <alignment/>
    </xf>
    <xf numFmtId="171" fontId="69" fillId="0" borderId="10" xfId="44" applyFont="1" applyFill="1" applyBorder="1" applyAlignment="1" applyProtection="1">
      <alignment horizontal="center" wrapText="1"/>
      <protection/>
    </xf>
    <xf numFmtId="171" fontId="69" fillId="0" borderId="10" xfId="44" applyFont="1" applyFill="1" applyBorder="1" applyAlignment="1" applyProtection="1">
      <alignment horizontal="left" wrapText="1"/>
      <protection/>
    </xf>
    <xf numFmtId="0" fontId="3" fillId="0" borderId="10" xfId="59" applyFont="1" applyFill="1" applyBorder="1" applyAlignment="1">
      <alignment horizontal="right"/>
      <protection/>
    </xf>
    <xf numFmtId="0" fontId="7" fillId="0" borderId="10" xfId="59" applyFont="1" applyBorder="1" applyAlignment="1">
      <alignment/>
      <protection/>
    </xf>
    <xf numFmtId="0" fontId="10" fillId="0" borderId="26" xfId="0" applyFont="1" applyFill="1" applyBorder="1" applyAlignment="1">
      <alignment horizontal="right"/>
    </xf>
    <xf numFmtId="0" fontId="8" fillId="0" borderId="41" xfId="0" applyFont="1" applyBorder="1" applyAlignment="1">
      <alignment/>
    </xf>
    <xf numFmtId="0" fontId="8" fillId="0" borderId="42" xfId="0" applyFont="1" applyBorder="1" applyAlignment="1">
      <alignment/>
    </xf>
    <xf numFmtId="0" fontId="3" fillId="0" borderId="0" xfId="0" applyFont="1" applyFill="1" applyBorder="1" applyAlignment="1">
      <alignment horizontal="left" vertical="top"/>
    </xf>
    <xf numFmtId="0" fontId="10" fillId="0" borderId="26" xfId="59" applyFont="1" applyFill="1" applyBorder="1" applyAlignment="1">
      <alignment horizontal="right"/>
      <protection/>
    </xf>
    <xf numFmtId="0" fontId="8" fillId="0" borderId="41" xfId="59" applyFont="1" applyBorder="1" applyAlignment="1">
      <alignment/>
      <protection/>
    </xf>
    <xf numFmtId="0" fontId="8" fillId="0" borderId="42" xfId="59" applyFont="1" applyBorder="1" applyAlignment="1">
      <alignment/>
      <protection/>
    </xf>
    <xf numFmtId="0" fontId="10" fillId="0" borderId="39" xfId="0" applyFont="1" applyFill="1" applyBorder="1" applyAlignment="1">
      <alignment horizontal="right"/>
    </xf>
    <xf numFmtId="0" fontId="8" fillId="0" borderId="21" xfId="0" applyFont="1" applyBorder="1" applyAlignment="1">
      <alignment/>
    </xf>
    <xf numFmtId="0" fontId="8" fillId="0" borderId="40" xfId="0" applyFont="1" applyBorder="1" applyAlignment="1">
      <alignment/>
    </xf>
    <xf numFmtId="0" fontId="3" fillId="0" borderId="0" xfId="0" applyFont="1" applyFill="1" applyBorder="1" applyAlignment="1">
      <alignment horizontal="left" vertical="top" wrapText="1"/>
    </xf>
    <xf numFmtId="0" fontId="3" fillId="0" borderId="26" xfId="0" applyFont="1" applyFill="1" applyBorder="1" applyAlignment="1">
      <alignment horizontal="right"/>
    </xf>
    <xf numFmtId="0" fontId="7" fillId="0" borderId="41" xfId="0" applyFont="1" applyBorder="1" applyAlignment="1">
      <alignment/>
    </xf>
    <xf numFmtId="0" fontId="7" fillId="0" borderId="42" xfId="0" applyFont="1" applyBorder="1" applyAlignment="1">
      <alignment/>
    </xf>
    <xf numFmtId="0" fontId="3" fillId="0" borderId="29" xfId="0" applyFont="1" applyFill="1" applyBorder="1" applyAlignment="1">
      <alignment horizontal="left" vertical="center"/>
    </xf>
    <xf numFmtId="0" fontId="3" fillId="0" borderId="43" xfId="0" applyFont="1" applyFill="1" applyBorder="1" applyAlignment="1">
      <alignment horizontal="left" vertical="center"/>
    </xf>
    <xf numFmtId="0" fontId="3" fillId="0" borderId="33" xfId="0" applyFont="1" applyFill="1" applyBorder="1" applyAlignment="1">
      <alignment horizontal="left" vertical="center"/>
    </xf>
    <xf numFmtId="0" fontId="2" fillId="0" borderId="0" xfId="0" applyFont="1" applyFill="1" applyBorder="1" applyAlignment="1">
      <alignment horizontal="center" vertical="center" wrapText="1"/>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2 2" xfId="54"/>
    <cellStyle name="Normalny 2 3" xfId="55"/>
    <cellStyle name="Normalny 3" xfId="56"/>
    <cellStyle name="Normalny 4" xfId="57"/>
    <cellStyle name="Normalny 5" xfId="58"/>
    <cellStyle name="Normalny 6"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Złe"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58"/>
  <sheetViews>
    <sheetView tabSelected="1" view="pageBreakPreview" zoomScaleSheetLayoutView="100" workbookViewId="0" topLeftCell="A173">
      <selection activeCell="J179" sqref="J179"/>
    </sheetView>
  </sheetViews>
  <sheetFormatPr defaultColWidth="9.140625" defaultRowHeight="15"/>
  <cols>
    <col min="1" max="1" width="3.7109375" style="0" customWidth="1"/>
    <col min="2" max="2" width="57.7109375" style="0" customWidth="1"/>
    <col min="3" max="3" width="6.140625" style="0" customWidth="1"/>
    <col min="4" max="4" width="4.421875" style="0" customWidth="1"/>
    <col min="5" max="5" width="9.8515625" style="0" customWidth="1"/>
    <col min="6" max="6" width="12.8515625" style="0" customWidth="1"/>
    <col min="7" max="7" width="6.421875" style="0" customWidth="1"/>
    <col min="8" max="8" width="11.8515625" style="0" customWidth="1"/>
    <col min="9" max="9" width="12.8515625" style="0" customWidth="1"/>
    <col min="10" max="10" width="17.7109375" style="0" customWidth="1"/>
    <col min="11" max="11" width="19.7109375" style="0" customWidth="1"/>
    <col min="12" max="12" width="14.7109375" style="0" customWidth="1"/>
    <col min="13" max="13" width="13.421875" style="0" customWidth="1"/>
    <col min="14" max="14" width="14.7109375" style="0" customWidth="1"/>
    <col min="15" max="15" width="13.7109375" style="0" customWidth="1"/>
    <col min="25" max="25" width="18.28125" style="0" customWidth="1"/>
  </cols>
  <sheetData>
    <row r="1" spans="1:9" ht="15.75">
      <c r="A1" s="281" t="s">
        <v>446</v>
      </c>
      <c r="B1" s="281"/>
      <c r="C1" s="281"/>
      <c r="D1" s="256" t="s">
        <v>437</v>
      </c>
      <c r="I1" t="s">
        <v>438</v>
      </c>
    </row>
    <row r="2" spans="1:3" ht="15.75">
      <c r="A2" s="33"/>
      <c r="B2" s="33"/>
      <c r="C2" s="33"/>
    </row>
    <row r="3" spans="1:9" ht="15.75">
      <c r="A3" s="33"/>
      <c r="B3" s="21" t="s">
        <v>290</v>
      </c>
      <c r="C3" s="33"/>
      <c r="F3" s="3">
        <f>F22+F35+F50+F63+F87</f>
        <v>0</v>
      </c>
      <c r="G3" s="3">
        <f>G22+G35+G50+G63+G87</f>
        <v>0</v>
      </c>
      <c r="H3" s="3">
        <f>H22+H35+H50+H63+H87</f>
        <v>0</v>
      </c>
      <c r="I3" s="3">
        <f>I22+I35+I50+I63+I87</f>
        <v>0</v>
      </c>
    </row>
    <row r="4" spans="1:8" ht="15.75">
      <c r="A4" s="33"/>
      <c r="B4" s="107" t="s">
        <v>236</v>
      </c>
      <c r="C4" s="108"/>
      <c r="D4" s="109"/>
      <c r="E4" s="109"/>
      <c r="F4" s="109"/>
      <c r="G4" s="109"/>
      <c r="H4" s="109"/>
    </row>
    <row r="5" spans="1:8" ht="15.75">
      <c r="A5" s="33"/>
      <c r="B5" s="107" t="s">
        <v>237</v>
      </c>
      <c r="C5" s="108"/>
      <c r="D5" s="109"/>
      <c r="E5" s="109"/>
      <c r="F5" s="109"/>
      <c r="G5" s="109"/>
      <c r="H5" s="109"/>
    </row>
    <row r="6" spans="1:8" ht="15.75">
      <c r="A6" s="33"/>
      <c r="B6" s="107" t="s">
        <v>238</v>
      </c>
      <c r="C6" s="108"/>
      <c r="D6" s="109"/>
      <c r="E6" s="109"/>
      <c r="F6" s="109"/>
      <c r="G6" s="109"/>
      <c r="H6" s="109"/>
    </row>
    <row r="7" spans="1:8" ht="15.75">
      <c r="A7" s="33"/>
      <c r="B7" s="107" t="s">
        <v>239</v>
      </c>
      <c r="C7" s="108"/>
      <c r="D7" s="109"/>
      <c r="E7" s="109"/>
      <c r="F7" s="109"/>
      <c r="G7" s="109"/>
      <c r="H7" s="109"/>
    </row>
    <row r="8" spans="1:4" ht="15.75">
      <c r="A8" s="33"/>
      <c r="B8" s="107" t="s">
        <v>246</v>
      </c>
      <c r="C8" s="108"/>
      <c r="D8" s="109"/>
    </row>
    <row r="9" spans="2:16" s="18" customFormat="1" ht="51">
      <c r="B9" s="52" t="s">
        <v>113</v>
      </c>
      <c r="F9" s="21"/>
      <c r="L9"/>
      <c r="M9"/>
      <c r="N9"/>
      <c r="O9"/>
      <c r="P9"/>
    </row>
    <row r="10" spans="2:16" s="18" customFormat="1" ht="15.75">
      <c r="B10" s="19"/>
      <c r="F10" s="21"/>
      <c r="L10"/>
      <c r="M10"/>
      <c r="N10"/>
      <c r="O10"/>
      <c r="P10"/>
    </row>
    <row r="11" spans="2:3" ht="15.75" thickBot="1">
      <c r="B11" s="9" t="s">
        <v>40</v>
      </c>
      <c r="C11" s="3"/>
    </row>
    <row r="12" spans="1:11" ht="34.5" thickBot="1">
      <c r="A12" s="6" t="s">
        <v>12</v>
      </c>
      <c r="B12" s="7" t="s">
        <v>13</v>
      </c>
      <c r="C12" s="7" t="s">
        <v>14</v>
      </c>
      <c r="D12" s="7" t="s">
        <v>15</v>
      </c>
      <c r="E12" s="7" t="s">
        <v>16</v>
      </c>
      <c r="F12" s="7" t="s">
        <v>17</v>
      </c>
      <c r="G12" s="8" t="s">
        <v>18</v>
      </c>
      <c r="H12" s="8" t="s">
        <v>19</v>
      </c>
      <c r="I12" s="7" t="s">
        <v>20</v>
      </c>
      <c r="J12" s="7" t="s">
        <v>21</v>
      </c>
      <c r="K12" s="7" t="s">
        <v>22</v>
      </c>
    </row>
    <row r="13" spans="1:11" ht="79.5" customHeight="1">
      <c r="A13" s="17" t="s">
        <v>25</v>
      </c>
      <c r="B13" s="34" t="s">
        <v>41</v>
      </c>
      <c r="C13" s="4">
        <v>40</v>
      </c>
      <c r="D13" s="4" t="s">
        <v>23</v>
      </c>
      <c r="E13" s="257">
        <v>0</v>
      </c>
      <c r="F13" s="88">
        <f aca="true" t="shared" si="0" ref="F13:F21">E13*C13</f>
        <v>0</v>
      </c>
      <c r="G13" s="5">
        <v>0.08</v>
      </c>
      <c r="H13" s="88">
        <f aca="true" t="shared" si="1" ref="H13:H21">F13*G13</f>
        <v>0</v>
      </c>
      <c r="I13" s="88">
        <f aca="true" t="shared" si="2" ref="I13:I21">F13+H13</f>
        <v>0</v>
      </c>
      <c r="J13" s="4"/>
      <c r="K13" s="4"/>
    </row>
    <row r="14" spans="1:11" ht="91.5" customHeight="1">
      <c r="A14" s="17" t="s">
        <v>26</v>
      </c>
      <c r="B14" s="34" t="s">
        <v>42</v>
      </c>
      <c r="C14" s="1">
        <v>10</v>
      </c>
      <c r="D14" s="1" t="s">
        <v>23</v>
      </c>
      <c r="E14" s="257">
        <v>0</v>
      </c>
      <c r="F14" s="88">
        <f t="shared" si="0"/>
        <v>0</v>
      </c>
      <c r="G14" s="2">
        <v>0.08</v>
      </c>
      <c r="H14" s="88">
        <f t="shared" si="1"/>
        <v>0</v>
      </c>
      <c r="I14" s="88">
        <f t="shared" si="2"/>
        <v>0</v>
      </c>
      <c r="J14" s="4"/>
      <c r="K14" s="4"/>
    </row>
    <row r="15" spans="1:11" ht="113.25" customHeight="1">
      <c r="A15" s="17" t="s">
        <v>27</v>
      </c>
      <c r="B15" s="35" t="s">
        <v>43</v>
      </c>
      <c r="C15" s="1">
        <v>40</v>
      </c>
      <c r="D15" s="1" t="s">
        <v>23</v>
      </c>
      <c r="E15" s="257">
        <v>0</v>
      </c>
      <c r="F15" s="88">
        <f t="shared" si="0"/>
        <v>0</v>
      </c>
      <c r="G15" s="2">
        <v>0.08</v>
      </c>
      <c r="H15" s="88">
        <f t="shared" si="1"/>
        <v>0</v>
      </c>
      <c r="I15" s="88">
        <f t="shared" si="2"/>
        <v>0</v>
      </c>
      <c r="J15" s="4"/>
      <c r="K15" s="4"/>
    </row>
    <row r="16" spans="1:11" ht="78.75" customHeight="1">
      <c r="A16" s="17" t="s">
        <v>28</v>
      </c>
      <c r="B16" s="35" t="s">
        <v>44</v>
      </c>
      <c r="C16" s="1">
        <v>40</v>
      </c>
      <c r="D16" s="1" t="s">
        <v>23</v>
      </c>
      <c r="E16" s="257">
        <v>0</v>
      </c>
      <c r="F16" s="88">
        <f t="shared" si="0"/>
        <v>0</v>
      </c>
      <c r="G16" s="2">
        <v>0.08</v>
      </c>
      <c r="H16" s="88">
        <f t="shared" si="1"/>
        <v>0</v>
      </c>
      <c r="I16" s="88">
        <f t="shared" si="2"/>
        <v>0</v>
      </c>
      <c r="J16" s="4"/>
      <c r="K16" s="4"/>
    </row>
    <row r="17" spans="1:11" ht="159.75" customHeight="1">
      <c r="A17" s="17">
        <v>5</v>
      </c>
      <c r="B17" s="34" t="s">
        <v>45</v>
      </c>
      <c r="C17" s="1">
        <v>5</v>
      </c>
      <c r="D17" s="1" t="s">
        <v>23</v>
      </c>
      <c r="E17" s="257">
        <v>0</v>
      </c>
      <c r="F17" s="88">
        <f t="shared" si="0"/>
        <v>0</v>
      </c>
      <c r="G17" s="2">
        <v>0.08</v>
      </c>
      <c r="H17" s="88">
        <f t="shared" si="1"/>
        <v>0</v>
      </c>
      <c r="I17" s="88">
        <f t="shared" si="2"/>
        <v>0</v>
      </c>
      <c r="J17" s="4"/>
      <c r="K17" s="4"/>
    </row>
    <row r="18" spans="1:11" ht="24" customHeight="1">
      <c r="A18" s="17">
        <v>6</v>
      </c>
      <c r="B18" s="34" t="s">
        <v>46</v>
      </c>
      <c r="C18" s="1">
        <v>80</v>
      </c>
      <c r="D18" s="1" t="s">
        <v>23</v>
      </c>
      <c r="E18" s="257">
        <v>0</v>
      </c>
      <c r="F18" s="88">
        <f t="shared" si="0"/>
        <v>0</v>
      </c>
      <c r="G18" s="2">
        <v>0.08</v>
      </c>
      <c r="H18" s="88">
        <f t="shared" si="1"/>
        <v>0</v>
      </c>
      <c r="I18" s="88">
        <f t="shared" si="2"/>
        <v>0</v>
      </c>
      <c r="J18" s="4"/>
      <c r="K18" s="4"/>
    </row>
    <row r="19" spans="1:11" ht="15">
      <c r="A19" s="17">
        <v>7</v>
      </c>
      <c r="B19" s="34" t="s">
        <v>29</v>
      </c>
      <c r="C19" s="1">
        <v>5</v>
      </c>
      <c r="D19" s="1" t="s">
        <v>23</v>
      </c>
      <c r="E19" s="257">
        <v>0</v>
      </c>
      <c r="F19" s="88">
        <f t="shared" si="0"/>
        <v>0</v>
      </c>
      <c r="G19" s="2">
        <v>0.08</v>
      </c>
      <c r="H19" s="88">
        <f t="shared" si="1"/>
        <v>0</v>
      </c>
      <c r="I19" s="88">
        <f t="shared" si="2"/>
        <v>0</v>
      </c>
      <c r="J19" s="4"/>
      <c r="K19" s="4"/>
    </row>
    <row r="20" spans="1:11" ht="15">
      <c r="A20" s="22">
        <v>8</v>
      </c>
      <c r="B20" s="38" t="s">
        <v>30</v>
      </c>
      <c r="C20" s="37">
        <v>60</v>
      </c>
      <c r="D20" s="1" t="s">
        <v>23</v>
      </c>
      <c r="E20" s="257">
        <v>0</v>
      </c>
      <c r="F20" s="99">
        <f>E20*C20</f>
        <v>0</v>
      </c>
      <c r="G20" s="2">
        <v>0.08</v>
      </c>
      <c r="H20" s="99">
        <f t="shared" si="1"/>
        <v>0</v>
      </c>
      <c r="I20" s="99">
        <f t="shared" si="2"/>
        <v>0</v>
      </c>
      <c r="J20" s="4"/>
      <c r="K20" s="4"/>
    </row>
    <row r="21" spans="1:11" ht="15">
      <c r="A21" s="36">
        <v>9</v>
      </c>
      <c r="B21" s="259" t="s">
        <v>31</v>
      </c>
      <c r="C21" s="37">
        <v>30</v>
      </c>
      <c r="D21" s="37" t="s">
        <v>23</v>
      </c>
      <c r="E21" s="257">
        <v>0</v>
      </c>
      <c r="F21" s="258">
        <f t="shared" si="0"/>
        <v>0</v>
      </c>
      <c r="G21" s="11">
        <v>0.08</v>
      </c>
      <c r="H21" s="258">
        <f t="shared" si="1"/>
        <v>0</v>
      </c>
      <c r="I21" s="258">
        <f t="shared" si="2"/>
        <v>0</v>
      </c>
      <c r="J21" s="4"/>
      <c r="K21" s="4"/>
    </row>
    <row r="22" spans="1:9" ht="15">
      <c r="A22" s="282" t="s">
        <v>24</v>
      </c>
      <c r="B22" s="282"/>
      <c r="C22" s="282"/>
      <c r="D22" s="282"/>
      <c r="E22" s="282"/>
      <c r="F22" s="58">
        <f>SUM(F13:F21)</f>
        <v>0</v>
      </c>
      <c r="G22" s="59"/>
      <c r="H22" s="58">
        <f>SUM(H13:H21)</f>
        <v>0</v>
      </c>
      <c r="I22" s="58">
        <f>SUM(I13:I21)</f>
        <v>0</v>
      </c>
    </row>
    <row r="23" spans="1:9" ht="15">
      <c r="A23" s="25"/>
      <c r="B23" s="25"/>
      <c r="C23" s="25"/>
      <c r="D23" s="25"/>
      <c r="E23" s="25"/>
      <c r="F23" s="31"/>
      <c r="G23" s="32"/>
      <c r="H23" s="31"/>
      <c r="I23" s="31"/>
    </row>
    <row r="24" spans="1:9" ht="15">
      <c r="A24" s="25"/>
      <c r="B24" s="25"/>
      <c r="C24" s="25"/>
      <c r="D24" s="25"/>
      <c r="E24" s="25"/>
      <c r="F24" s="31"/>
      <c r="G24" s="32"/>
      <c r="H24" s="31"/>
      <c r="I24" s="31"/>
    </row>
    <row r="25" ht="15.75" thickBot="1">
      <c r="B25" s="42" t="s">
        <v>32</v>
      </c>
    </row>
    <row r="26" spans="1:11" ht="34.5" thickBot="1">
      <c r="A26" s="6" t="s">
        <v>12</v>
      </c>
      <c r="B26" s="7" t="s">
        <v>13</v>
      </c>
      <c r="C26" s="7" t="s">
        <v>14</v>
      </c>
      <c r="D26" s="7" t="s">
        <v>15</v>
      </c>
      <c r="E26" s="7" t="s">
        <v>16</v>
      </c>
      <c r="F26" s="7" t="s">
        <v>17</v>
      </c>
      <c r="G26" s="8" t="s">
        <v>18</v>
      </c>
      <c r="H26" s="8" t="s">
        <v>19</v>
      </c>
      <c r="I26" s="7" t="s">
        <v>20</v>
      </c>
      <c r="J26" s="7" t="s">
        <v>21</v>
      </c>
      <c r="K26" s="7" t="s">
        <v>22</v>
      </c>
    </row>
    <row r="27" spans="1:11" ht="145.5" customHeight="1">
      <c r="A27" s="17" t="s">
        <v>25</v>
      </c>
      <c r="B27" s="35" t="s">
        <v>47</v>
      </c>
      <c r="C27" s="4">
        <v>50</v>
      </c>
      <c r="D27" s="4" t="s">
        <v>23</v>
      </c>
      <c r="E27" s="106">
        <v>0</v>
      </c>
      <c r="F27" s="88">
        <f aca="true" t="shared" si="3" ref="F27:F34">E27*C27</f>
        <v>0</v>
      </c>
      <c r="G27" s="5">
        <v>0.08</v>
      </c>
      <c r="H27" s="88">
        <f aca="true" t="shared" si="4" ref="H27:H34">F27*G27</f>
        <v>0</v>
      </c>
      <c r="I27" s="88">
        <f aca="true" t="shared" si="5" ref="I27:I34">F27+H27</f>
        <v>0</v>
      </c>
      <c r="J27" s="4"/>
      <c r="K27" s="4"/>
    </row>
    <row r="28" spans="1:11" ht="27" customHeight="1">
      <c r="A28" s="17" t="s">
        <v>33</v>
      </c>
      <c r="B28" s="56" t="s">
        <v>34</v>
      </c>
      <c r="C28" s="1">
        <v>10</v>
      </c>
      <c r="D28" s="1" t="s">
        <v>23</v>
      </c>
      <c r="E28" s="106">
        <v>0</v>
      </c>
      <c r="F28" s="88">
        <f t="shared" si="3"/>
        <v>0</v>
      </c>
      <c r="G28" s="2">
        <v>0.08</v>
      </c>
      <c r="H28" s="88">
        <f t="shared" si="4"/>
        <v>0</v>
      </c>
      <c r="I28" s="88">
        <f t="shared" si="5"/>
        <v>0</v>
      </c>
      <c r="J28" s="4"/>
      <c r="K28" s="4"/>
    </row>
    <row r="29" spans="1:11" ht="33" customHeight="1">
      <c r="A29" s="17" t="s">
        <v>35</v>
      </c>
      <c r="B29" s="57" t="s">
        <v>49</v>
      </c>
      <c r="C29" s="1">
        <v>40</v>
      </c>
      <c r="D29" s="1" t="s">
        <v>23</v>
      </c>
      <c r="E29" s="106">
        <v>0</v>
      </c>
      <c r="F29" s="88">
        <f t="shared" si="3"/>
        <v>0</v>
      </c>
      <c r="G29" s="2">
        <v>0.08</v>
      </c>
      <c r="H29" s="88">
        <f t="shared" si="4"/>
        <v>0</v>
      </c>
      <c r="I29" s="88">
        <f t="shared" si="5"/>
        <v>0</v>
      </c>
      <c r="J29" s="4"/>
      <c r="K29" s="4"/>
    </row>
    <row r="30" spans="1:11" ht="112.5" customHeight="1">
      <c r="A30" s="17">
        <v>2</v>
      </c>
      <c r="B30" s="55" t="s">
        <v>48</v>
      </c>
      <c r="C30" s="1">
        <v>50</v>
      </c>
      <c r="D30" s="1" t="s">
        <v>23</v>
      </c>
      <c r="E30" s="106">
        <v>0</v>
      </c>
      <c r="F30" s="88">
        <f t="shared" si="3"/>
        <v>0</v>
      </c>
      <c r="G30" s="2">
        <v>0.08</v>
      </c>
      <c r="H30" s="88">
        <f t="shared" si="4"/>
        <v>0</v>
      </c>
      <c r="I30" s="88">
        <f t="shared" si="5"/>
        <v>0</v>
      </c>
      <c r="J30" s="4"/>
      <c r="K30" s="4"/>
    </row>
    <row r="31" spans="1:11" ht="34.5" customHeight="1">
      <c r="A31" s="22" t="s">
        <v>36</v>
      </c>
      <c r="B31" s="55" t="s">
        <v>50</v>
      </c>
      <c r="C31" s="1">
        <v>40</v>
      </c>
      <c r="D31" s="1" t="s">
        <v>23</v>
      </c>
      <c r="E31" s="106">
        <v>0</v>
      </c>
      <c r="F31" s="99">
        <f t="shared" si="3"/>
        <v>0</v>
      </c>
      <c r="G31" s="11">
        <v>0.08</v>
      </c>
      <c r="H31" s="99">
        <f t="shared" si="4"/>
        <v>0</v>
      </c>
      <c r="I31" s="99">
        <f t="shared" si="5"/>
        <v>0</v>
      </c>
      <c r="J31" s="4"/>
      <c r="K31" s="4"/>
    </row>
    <row r="32" spans="1:11" ht="15">
      <c r="A32" s="22" t="s">
        <v>37</v>
      </c>
      <c r="B32" s="56" t="s">
        <v>38</v>
      </c>
      <c r="C32" s="1">
        <v>5</v>
      </c>
      <c r="D32" s="1" t="s">
        <v>23</v>
      </c>
      <c r="E32" s="106">
        <v>0</v>
      </c>
      <c r="F32" s="99">
        <f t="shared" si="3"/>
        <v>0</v>
      </c>
      <c r="G32" s="11">
        <v>0.08</v>
      </c>
      <c r="H32" s="99">
        <f t="shared" si="4"/>
        <v>0</v>
      </c>
      <c r="I32" s="99">
        <f t="shared" si="5"/>
        <v>0</v>
      </c>
      <c r="J32" s="4"/>
      <c r="K32" s="4"/>
    </row>
    <row r="33" spans="1:11" ht="135.75" customHeight="1">
      <c r="A33" s="22">
        <v>3</v>
      </c>
      <c r="B33" s="40" t="s">
        <v>51</v>
      </c>
      <c r="C33" s="1">
        <v>2</v>
      </c>
      <c r="D33" s="37" t="s">
        <v>23</v>
      </c>
      <c r="E33" s="106">
        <v>0</v>
      </c>
      <c r="F33" s="99">
        <f t="shared" si="3"/>
        <v>0</v>
      </c>
      <c r="G33" s="2">
        <v>0.08</v>
      </c>
      <c r="H33" s="99">
        <f t="shared" si="4"/>
        <v>0</v>
      </c>
      <c r="I33" s="99">
        <f t="shared" si="5"/>
        <v>0</v>
      </c>
      <c r="J33" s="4"/>
      <c r="K33" s="4"/>
    </row>
    <row r="34" spans="1:11" ht="14.25" customHeight="1">
      <c r="A34" s="22">
        <v>4</v>
      </c>
      <c r="B34" s="40" t="s">
        <v>1</v>
      </c>
      <c r="C34" s="1">
        <v>20</v>
      </c>
      <c r="D34" s="1" t="s">
        <v>23</v>
      </c>
      <c r="E34" s="106">
        <v>0</v>
      </c>
      <c r="F34" s="99">
        <f t="shared" si="3"/>
        <v>0</v>
      </c>
      <c r="G34" s="2">
        <v>0.08</v>
      </c>
      <c r="H34" s="14">
        <f t="shared" si="4"/>
        <v>0</v>
      </c>
      <c r="I34" s="99">
        <f t="shared" si="5"/>
        <v>0</v>
      </c>
      <c r="J34" s="4"/>
      <c r="K34" s="4"/>
    </row>
    <row r="35" spans="1:11" ht="15">
      <c r="A35" s="282" t="s">
        <v>24</v>
      </c>
      <c r="B35" s="283"/>
      <c r="C35" s="283"/>
      <c r="D35" s="283"/>
      <c r="E35" s="283"/>
      <c r="F35" s="60">
        <f>SUM(F27:F34)</f>
        <v>0</v>
      </c>
      <c r="G35" s="61"/>
      <c r="H35" s="60">
        <f>SUM(H27:H34)</f>
        <v>0</v>
      </c>
      <c r="I35" s="60">
        <f>SUM(I27:I34)</f>
        <v>0</v>
      </c>
      <c r="J35" s="15"/>
      <c r="K35" s="15"/>
    </row>
    <row r="37" ht="67.5">
      <c r="B37" s="23" t="s">
        <v>52</v>
      </c>
    </row>
    <row r="38" ht="15.75" thickBot="1">
      <c r="B38" s="63" t="s">
        <v>53</v>
      </c>
    </row>
    <row r="39" spans="1:11" ht="34.5" thickBot="1">
      <c r="A39" s="6" t="s">
        <v>12</v>
      </c>
      <c r="B39" s="62" t="s">
        <v>13</v>
      </c>
      <c r="C39" s="7" t="s">
        <v>14</v>
      </c>
      <c r="D39" s="7" t="s">
        <v>15</v>
      </c>
      <c r="E39" s="7" t="s">
        <v>16</v>
      </c>
      <c r="F39" s="7" t="s">
        <v>17</v>
      </c>
      <c r="G39" s="8" t="s">
        <v>18</v>
      </c>
      <c r="H39" s="8" t="s">
        <v>19</v>
      </c>
      <c r="I39" s="7" t="s">
        <v>20</v>
      </c>
      <c r="J39" s="7" t="s">
        <v>21</v>
      </c>
      <c r="K39" s="7" t="s">
        <v>22</v>
      </c>
    </row>
    <row r="40" spans="1:11" ht="101.25" customHeight="1">
      <c r="A40" s="17" t="s">
        <v>25</v>
      </c>
      <c r="B40" s="34" t="s">
        <v>54</v>
      </c>
      <c r="C40" s="4">
        <v>10</v>
      </c>
      <c r="D40" s="4" t="s">
        <v>23</v>
      </c>
      <c r="E40" s="260">
        <v>0</v>
      </c>
      <c r="F40" s="260">
        <f>E40*C40</f>
        <v>0</v>
      </c>
      <c r="G40" s="5">
        <v>0.08</v>
      </c>
      <c r="H40" s="88">
        <f aca="true" t="shared" si="6" ref="H40:H49">F40*G40</f>
        <v>0</v>
      </c>
      <c r="I40" s="88">
        <f aca="true" t="shared" si="7" ref="I40:I49">F40+H40</f>
        <v>0</v>
      </c>
      <c r="J40" s="4"/>
      <c r="K40" s="4"/>
    </row>
    <row r="41" spans="1:11" ht="22.5">
      <c r="A41" s="17" t="s">
        <v>2</v>
      </c>
      <c r="B41" s="29" t="s">
        <v>55</v>
      </c>
      <c r="C41" s="1">
        <v>2</v>
      </c>
      <c r="D41" s="1" t="s">
        <v>23</v>
      </c>
      <c r="E41" s="260">
        <v>0</v>
      </c>
      <c r="F41" s="88">
        <f aca="true" t="shared" si="8" ref="F41:F49">E41*C41</f>
        <v>0</v>
      </c>
      <c r="G41" s="2">
        <v>0.08</v>
      </c>
      <c r="H41" s="88">
        <f t="shared" si="6"/>
        <v>0</v>
      </c>
      <c r="I41" s="88">
        <f t="shared" si="7"/>
        <v>0</v>
      </c>
      <c r="J41" s="4"/>
      <c r="K41" s="4"/>
    </row>
    <row r="42" spans="1:11" ht="12.75" customHeight="1">
      <c r="A42" s="17" t="s">
        <v>35</v>
      </c>
      <c r="B42" s="233" t="s">
        <v>3</v>
      </c>
      <c r="C42" s="1">
        <v>10</v>
      </c>
      <c r="D42" s="1" t="s">
        <v>23</v>
      </c>
      <c r="E42" s="260">
        <v>0</v>
      </c>
      <c r="F42" s="88">
        <f t="shared" si="8"/>
        <v>0</v>
      </c>
      <c r="G42" s="2">
        <v>0.08</v>
      </c>
      <c r="H42" s="88">
        <f t="shared" si="6"/>
        <v>0</v>
      </c>
      <c r="I42" s="88">
        <f t="shared" si="7"/>
        <v>0</v>
      </c>
      <c r="J42" s="4"/>
      <c r="K42" s="4"/>
    </row>
    <row r="43" spans="1:11" ht="15">
      <c r="A43" s="17" t="s">
        <v>4</v>
      </c>
      <c r="B43" s="78" t="s">
        <v>5</v>
      </c>
      <c r="C43" s="1">
        <v>20</v>
      </c>
      <c r="D43" s="1" t="s">
        <v>23</v>
      </c>
      <c r="E43" s="260">
        <v>0</v>
      </c>
      <c r="F43" s="88">
        <f t="shared" si="8"/>
        <v>0</v>
      </c>
      <c r="G43" s="2">
        <v>0.08</v>
      </c>
      <c r="H43" s="88">
        <f t="shared" si="6"/>
        <v>0</v>
      </c>
      <c r="I43" s="88">
        <f t="shared" si="7"/>
        <v>0</v>
      </c>
      <c r="J43" s="4"/>
      <c r="K43" s="4"/>
    </row>
    <row r="44" spans="1:11" ht="24" customHeight="1">
      <c r="A44" s="17" t="s">
        <v>26</v>
      </c>
      <c r="B44" s="29" t="s">
        <v>56</v>
      </c>
      <c r="C44" s="1">
        <v>1</v>
      </c>
      <c r="D44" s="1" t="s">
        <v>23</v>
      </c>
      <c r="E44" s="260">
        <v>0</v>
      </c>
      <c r="F44" s="88">
        <f t="shared" si="8"/>
        <v>0</v>
      </c>
      <c r="G44" s="2">
        <v>0.08</v>
      </c>
      <c r="H44" s="88">
        <f t="shared" si="6"/>
        <v>0</v>
      </c>
      <c r="I44" s="88">
        <f t="shared" si="7"/>
        <v>0</v>
      </c>
      <c r="J44" s="4"/>
      <c r="K44" s="4"/>
    </row>
    <row r="45" spans="1:11" ht="34.5" customHeight="1">
      <c r="A45" s="17" t="s">
        <v>27</v>
      </c>
      <c r="B45" s="29" t="s">
        <v>57</v>
      </c>
      <c r="C45" s="1">
        <v>4</v>
      </c>
      <c r="D45" s="1" t="s">
        <v>23</v>
      </c>
      <c r="E45" s="260">
        <v>0</v>
      </c>
      <c r="F45" s="88">
        <f t="shared" si="8"/>
        <v>0</v>
      </c>
      <c r="G45" s="2">
        <v>0.08</v>
      </c>
      <c r="H45" s="88">
        <f t="shared" si="6"/>
        <v>0</v>
      </c>
      <c r="I45" s="88">
        <f t="shared" si="7"/>
        <v>0</v>
      </c>
      <c r="J45" s="4"/>
      <c r="K45" s="4"/>
    </row>
    <row r="46" spans="1:11" ht="10.5" customHeight="1">
      <c r="A46" s="17" t="s">
        <v>0</v>
      </c>
      <c r="B46" s="29" t="s">
        <v>6</v>
      </c>
      <c r="C46" s="1">
        <v>10</v>
      </c>
      <c r="D46" s="1" t="s">
        <v>23</v>
      </c>
      <c r="E46" s="260">
        <v>0</v>
      </c>
      <c r="F46" s="88">
        <f t="shared" si="8"/>
        <v>0</v>
      </c>
      <c r="G46" s="2">
        <v>0.08</v>
      </c>
      <c r="H46" s="88">
        <f t="shared" si="6"/>
        <v>0</v>
      </c>
      <c r="I46" s="88">
        <f t="shared" si="7"/>
        <v>0</v>
      </c>
      <c r="J46" s="4"/>
      <c r="K46" s="4"/>
    </row>
    <row r="47" spans="1:11" ht="17.25" customHeight="1">
      <c r="A47" s="17" t="s">
        <v>39</v>
      </c>
      <c r="B47" s="29" t="s">
        <v>7</v>
      </c>
      <c r="C47" s="1">
        <v>5</v>
      </c>
      <c r="D47" s="1" t="s">
        <v>23</v>
      </c>
      <c r="E47" s="260">
        <v>0</v>
      </c>
      <c r="F47" s="88">
        <f t="shared" si="8"/>
        <v>0</v>
      </c>
      <c r="G47" s="2">
        <v>0.08</v>
      </c>
      <c r="H47" s="88">
        <f t="shared" si="6"/>
        <v>0</v>
      </c>
      <c r="I47" s="88">
        <f t="shared" si="7"/>
        <v>0</v>
      </c>
      <c r="J47" s="4"/>
      <c r="K47" s="4"/>
    </row>
    <row r="48" spans="1:11" ht="57" customHeight="1">
      <c r="A48" s="17">
        <v>4</v>
      </c>
      <c r="B48" s="29" t="s">
        <v>58</v>
      </c>
      <c r="C48" s="1">
        <v>10</v>
      </c>
      <c r="D48" s="1" t="s">
        <v>23</v>
      </c>
      <c r="E48" s="260">
        <v>0</v>
      </c>
      <c r="F48" s="88">
        <f t="shared" si="8"/>
        <v>0</v>
      </c>
      <c r="G48" s="2">
        <v>0.08</v>
      </c>
      <c r="H48" s="88">
        <f t="shared" si="6"/>
        <v>0</v>
      </c>
      <c r="I48" s="88">
        <f t="shared" si="7"/>
        <v>0</v>
      </c>
      <c r="J48" s="4"/>
      <c r="K48" s="4"/>
    </row>
    <row r="49" spans="1:11" ht="56.25" customHeight="1">
      <c r="A49" s="17">
        <v>5</v>
      </c>
      <c r="B49" s="29" t="s">
        <v>59</v>
      </c>
      <c r="C49" s="1">
        <v>5</v>
      </c>
      <c r="D49" s="1" t="s">
        <v>23</v>
      </c>
      <c r="E49" s="260">
        <v>0</v>
      </c>
      <c r="F49" s="99">
        <f t="shared" si="8"/>
        <v>0</v>
      </c>
      <c r="G49" s="11">
        <v>0.08</v>
      </c>
      <c r="H49" s="99">
        <f t="shared" si="6"/>
        <v>0</v>
      </c>
      <c r="I49" s="99">
        <f t="shared" si="7"/>
        <v>0</v>
      </c>
      <c r="J49" s="4"/>
      <c r="K49" s="4"/>
    </row>
    <row r="50" spans="1:11" ht="15">
      <c r="A50" s="282" t="s">
        <v>24</v>
      </c>
      <c r="B50" s="283"/>
      <c r="C50" s="283"/>
      <c r="D50" s="283"/>
      <c r="E50" s="283"/>
      <c r="F50" s="60">
        <f>SUM(F40:F49)</f>
        <v>0</v>
      </c>
      <c r="G50" s="61"/>
      <c r="H50" s="60">
        <f>SUM(H40:H49)</f>
        <v>0</v>
      </c>
      <c r="I50" s="60">
        <f>SUM(I40:I49)</f>
        <v>0</v>
      </c>
      <c r="J50" s="15"/>
      <c r="K50" s="15"/>
    </row>
    <row r="52" ht="15.75" thickBot="1">
      <c r="B52" s="10" t="s">
        <v>60</v>
      </c>
    </row>
    <row r="53" spans="1:11" ht="34.5" thickBot="1">
      <c r="A53" s="6" t="s">
        <v>12</v>
      </c>
      <c r="B53" s="7" t="s">
        <v>13</v>
      </c>
      <c r="C53" s="7" t="s">
        <v>14</v>
      </c>
      <c r="D53" s="7" t="s">
        <v>15</v>
      </c>
      <c r="E53" s="7" t="s">
        <v>16</v>
      </c>
      <c r="F53" s="7" t="s">
        <v>17</v>
      </c>
      <c r="G53" s="8" t="s">
        <v>18</v>
      </c>
      <c r="H53" s="8" t="s">
        <v>19</v>
      </c>
      <c r="I53" s="7" t="s">
        <v>20</v>
      </c>
      <c r="J53" s="7" t="s">
        <v>21</v>
      </c>
      <c r="K53" s="7" t="s">
        <v>22</v>
      </c>
    </row>
    <row r="54" spans="1:11" ht="34.5" customHeight="1">
      <c r="A54" s="17">
        <v>1</v>
      </c>
      <c r="B54" s="29" t="s">
        <v>64</v>
      </c>
      <c r="C54" s="1">
        <v>40</v>
      </c>
      <c r="D54" s="1" t="s">
        <v>23</v>
      </c>
      <c r="E54" s="106">
        <v>0</v>
      </c>
      <c r="F54" s="88">
        <f>E54*C54</f>
        <v>0</v>
      </c>
      <c r="G54" s="2">
        <v>0.08</v>
      </c>
      <c r="H54" s="88">
        <f>F54*G54</f>
        <v>0</v>
      </c>
      <c r="I54" s="88">
        <f>F54+H54</f>
        <v>0</v>
      </c>
      <c r="J54" s="4"/>
      <c r="K54" s="4"/>
    </row>
    <row r="55" spans="1:11" ht="48.75" customHeight="1">
      <c r="A55" s="17">
        <v>2</v>
      </c>
      <c r="B55" s="29" t="s">
        <v>8</v>
      </c>
      <c r="C55" s="1">
        <v>40</v>
      </c>
      <c r="D55" s="1" t="s">
        <v>23</v>
      </c>
      <c r="E55" s="106">
        <v>0</v>
      </c>
      <c r="F55" s="88">
        <f aca="true" t="shared" si="9" ref="F55:F62">E55*C55</f>
        <v>0</v>
      </c>
      <c r="G55" s="2">
        <v>0.08</v>
      </c>
      <c r="H55" s="88">
        <f aca="true" t="shared" si="10" ref="H55:H62">F55*G55</f>
        <v>0</v>
      </c>
      <c r="I55" s="88">
        <f aca="true" t="shared" si="11" ref="I55:I62">F55+H55</f>
        <v>0</v>
      </c>
      <c r="J55" s="4"/>
      <c r="K55" s="4"/>
    </row>
    <row r="56" spans="1:11" ht="22.5" customHeight="1">
      <c r="A56" s="17">
        <v>3</v>
      </c>
      <c r="B56" s="29" t="s">
        <v>9</v>
      </c>
      <c r="C56" s="1">
        <v>10</v>
      </c>
      <c r="D56" s="1" t="s">
        <v>23</v>
      </c>
      <c r="E56" s="106">
        <v>0</v>
      </c>
      <c r="F56" s="88">
        <f t="shared" si="9"/>
        <v>0</v>
      </c>
      <c r="G56" s="11">
        <v>0.08</v>
      </c>
      <c r="H56" s="88">
        <f t="shared" si="10"/>
        <v>0</v>
      </c>
      <c r="I56" s="88">
        <f t="shared" si="11"/>
        <v>0</v>
      </c>
      <c r="J56" s="4"/>
      <c r="K56" s="4"/>
    </row>
    <row r="57" spans="1:11" ht="33.75">
      <c r="A57" s="36">
        <v>4</v>
      </c>
      <c r="B57" s="29" t="s">
        <v>65</v>
      </c>
      <c r="C57" s="1">
        <v>30</v>
      </c>
      <c r="D57" s="1" t="s">
        <v>23</v>
      </c>
      <c r="E57" s="106">
        <v>0</v>
      </c>
      <c r="F57" s="88">
        <f t="shared" si="9"/>
        <v>0</v>
      </c>
      <c r="G57" s="11">
        <v>0.08</v>
      </c>
      <c r="H57" s="88">
        <f t="shared" si="10"/>
        <v>0</v>
      </c>
      <c r="I57" s="88">
        <f t="shared" si="11"/>
        <v>0</v>
      </c>
      <c r="J57" s="4"/>
      <c r="K57" s="4"/>
    </row>
    <row r="58" spans="1:11" ht="33.75">
      <c r="A58" s="137">
        <v>5</v>
      </c>
      <c r="B58" s="138" t="s">
        <v>66</v>
      </c>
      <c r="C58" s="1">
        <v>30</v>
      </c>
      <c r="D58" s="1" t="s">
        <v>23</v>
      </c>
      <c r="E58" s="106">
        <v>0</v>
      </c>
      <c r="F58" s="88">
        <f t="shared" si="9"/>
        <v>0</v>
      </c>
      <c r="G58" s="2">
        <v>0.08</v>
      </c>
      <c r="H58" s="88">
        <f t="shared" si="10"/>
        <v>0</v>
      </c>
      <c r="I58" s="88">
        <f t="shared" si="11"/>
        <v>0</v>
      </c>
      <c r="J58" s="4"/>
      <c r="K58" s="4"/>
    </row>
    <row r="59" spans="1:11" ht="69.75" customHeight="1">
      <c r="A59" s="17">
        <v>6</v>
      </c>
      <c r="B59" s="34" t="s">
        <v>61</v>
      </c>
      <c r="C59" s="4">
        <v>30</v>
      </c>
      <c r="D59" s="4" t="s">
        <v>23</v>
      </c>
      <c r="E59" s="106">
        <v>0</v>
      </c>
      <c r="F59" s="88">
        <f t="shared" si="9"/>
        <v>0</v>
      </c>
      <c r="G59" s="2">
        <v>0.08</v>
      </c>
      <c r="H59" s="88">
        <f t="shared" si="10"/>
        <v>0</v>
      </c>
      <c r="I59" s="88">
        <f t="shared" si="11"/>
        <v>0</v>
      </c>
      <c r="J59" s="4"/>
      <c r="K59" s="4"/>
    </row>
    <row r="60" spans="1:11" ht="78" customHeight="1">
      <c r="A60" s="17">
        <v>7</v>
      </c>
      <c r="B60" s="29" t="s">
        <v>62</v>
      </c>
      <c r="C60" s="1">
        <v>30</v>
      </c>
      <c r="D60" s="1" t="s">
        <v>23</v>
      </c>
      <c r="E60" s="106">
        <v>0</v>
      </c>
      <c r="F60" s="88">
        <f t="shared" si="9"/>
        <v>0</v>
      </c>
      <c r="G60" s="2">
        <v>0.08</v>
      </c>
      <c r="H60" s="88">
        <f t="shared" si="10"/>
        <v>0</v>
      </c>
      <c r="I60" s="88">
        <f t="shared" si="11"/>
        <v>0</v>
      </c>
      <c r="J60" s="4"/>
      <c r="K60" s="4"/>
    </row>
    <row r="61" spans="1:11" ht="25.5" customHeight="1">
      <c r="A61" s="17">
        <v>8</v>
      </c>
      <c r="B61" s="29" t="s">
        <v>63</v>
      </c>
      <c r="C61" s="1">
        <v>30</v>
      </c>
      <c r="D61" s="1" t="s">
        <v>23</v>
      </c>
      <c r="E61" s="106">
        <v>0</v>
      </c>
      <c r="F61" s="88">
        <f t="shared" si="9"/>
        <v>0</v>
      </c>
      <c r="G61" s="2">
        <v>0.08</v>
      </c>
      <c r="H61" s="88">
        <f t="shared" si="10"/>
        <v>0</v>
      </c>
      <c r="I61" s="88">
        <f t="shared" si="11"/>
        <v>0</v>
      </c>
      <c r="J61" s="4"/>
      <c r="K61" s="4"/>
    </row>
    <row r="62" spans="1:11" ht="15">
      <c r="A62" s="22">
        <v>9</v>
      </c>
      <c r="B62" s="29" t="s">
        <v>10</v>
      </c>
      <c r="C62" s="1">
        <v>30</v>
      </c>
      <c r="D62" s="1" t="s">
        <v>23</v>
      </c>
      <c r="E62" s="106">
        <v>0</v>
      </c>
      <c r="F62" s="88">
        <f t="shared" si="9"/>
        <v>0</v>
      </c>
      <c r="G62" s="2">
        <v>0.08</v>
      </c>
      <c r="H62" s="88">
        <f t="shared" si="10"/>
        <v>0</v>
      </c>
      <c r="I62" s="88">
        <f t="shared" si="11"/>
        <v>0</v>
      </c>
      <c r="J62" s="4"/>
      <c r="K62" s="4"/>
    </row>
    <row r="63" spans="1:11" ht="15">
      <c r="A63" s="282"/>
      <c r="B63" s="283"/>
      <c r="C63" s="283"/>
      <c r="D63" s="283"/>
      <c r="E63" s="283"/>
      <c r="F63" s="60">
        <f>SUM(F54:F62)</f>
        <v>0</v>
      </c>
      <c r="G63" s="60"/>
      <c r="H63" s="60">
        <f>SUM(H54:H62)</f>
        <v>0</v>
      </c>
      <c r="I63" s="60">
        <f>SUM(I54:I62)</f>
        <v>0</v>
      </c>
      <c r="J63" s="15"/>
      <c r="K63" s="15"/>
    </row>
    <row r="64" spans="1:10" ht="15">
      <c r="A64" s="13"/>
      <c r="B64" s="41"/>
      <c r="C64" s="13"/>
      <c r="D64" s="13"/>
      <c r="E64" s="13"/>
      <c r="F64" s="13"/>
      <c r="G64" s="13"/>
      <c r="H64" s="13"/>
      <c r="I64" s="20"/>
      <c r="J64" s="13"/>
    </row>
    <row r="65" spans="1:11" ht="36.75" customHeight="1">
      <c r="A65" s="25"/>
      <c r="B65" s="41" t="s">
        <v>11</v>
      </c>
      <c r="C65" s="26"/>
      <c r="D65" s="26"/>
      <c r="E65" s="26"/>
      <c r="F65" s="27"/>
      <c r="G65" s="28"/>
      <c r="H65" s="27"/>
      <c r="I65" s="27"/>
      <c r="J65" s="15"/>
      <c r="K65" s="15"/>
    </row>
    <row r="66" spans="1:11" ht="25.5" customHeight="1">
      <c r="A66" s="25"/>
      <c r="B66" s="41"/>
      <c r="C66" s="26"/>
      <c r="D66" s="26"/>
      <c r="E66" s="26"/>
      <c r="F66" s="27"/>
      <c r="G66" s="28"/>
      <c r="H66" s="27"/>
      <c r="I66" s="27"/>
      <c r="J66" s="15"/>
      <c r="K66" s="15"/>
    </row>
    <row r="67" ht="15.75" thickBot="1">
      <c r="B67" s="43" t="s">
        <v>247</v>
      </c>
    </row>
    <row r="68" spans="1:11" ht="34.5" thickBot="1">
      <c r="A68" s="117" t="s">
        <v>12</v>
      </c>
      <c r="B68" s="118" t="s">
        <v>13</v>
      </c>
      <c r="C68" s="118" t="s">
        <v>14</v>
      </c>
      <c r="D68" s="118" t="s">
        <v>15</v>
      </c>
      <c r="E68" s="118" t="s">
        <v>16</v>
      </c>
      <c r="F68" s="118" t="s">
        <v>17</v>
      </c>
      <c r="G68" s="8" t="s">
        <v>18</v>
      </c>
      <c r="H68" s="8" t="s">
        <v>19</v>
      </c>
      <c r="I68" s="7" t="s">
        <v>20</v>
      </c>
      <c r="J68" s="7" t="s">
        <v>21</v>
      </c>
      <c r="K68" s="7" t="s">
        <v>22</v>
      </c>
    </row>
    <row r="69" spans="1:11" ht="33.75">
      <c r="A69" s="122" t="s">
        <v>25</v>
      </c>
      <c r="B69" s="124" t="s">
        <v>248</v>
      </c>
      <c r="C69" s="4">
        <v>2</v>
      </c>
      <c r="D69" s="4" t="s">
        <v>23</v>
      </c>
      <c r="E69" s="261">
        <v>0</v>
      </c>
      <c r="F69" s="88">
        <f aca="true" t="shared" si="12" ref="F69:F86">E69*C69</f>
        <v>0</v>
      </c>
      <c r="G69" s="5">
        <v>0.08</v>
      </c>
      <c r="H69" s="88">
        <f aca="true" t="shared" si="13" ref="H69:H86">F69*G69</f>
        <v>0</v>
      </c>
      <c r="I69" s="88">
        <f aca="true" t="shared" si="14" ref="I69:I86">F69+H69</f>
        <v>0</v>
      </c>
      <c r="J69" s="4"/>
      <c r="K69" s="4"/>
    </row>
    <row r="70" spans="1:11" ht="54.75" customHeight="1">
      <c r="A70" s="105">
        <v>2</v>
      </c>
      <c r="B70" s="125" t="s">
        <v>249</v>
      </c>
      <c r="C70" s="1">
        <v>2</v>
      </c>
      <c r="D70" s="1" t="s">
        <v>23</v>
      </c>
      <c r="E70" s="261">
        <v>0</v>
      </c>
      <c r="F70" s="88">
        <f t="shared" si="12"/>
        <v>0</v>
      </c>
      <c r="G70" s="2">
        <v>0.08</v>
      </c>
      <c r="H70" s="88">
        <f t="shared" si="13"/>
        <v>0</v>
      </c>
      <c r="I70" s="88">
        <f t="shared" si="14"/>
        <v>0</v>
      </c>
      <c r="J70" s="4"/>
      <c r="K70" s="4"/>
    </row>
    <row r="71" spans="1:11" ht="37.5" customHeight="1">
      <c r="A71" s="105">
        <v>3</v>
      </c>
      <c r="B71" s="126" t="s">
        <v>250</v>
      </c>
      <c r="C71" s="1">
        <v>1</v>
      </c>
      <c r="D71" s="1" t="s">
        <v>23</v>
      </c>
      <c r="E71" s="261">
        <v>0</v>
      </c>
      <c r="F71" s="88">
        <f t="shared" si="12"/>
        <v>0</v>
      </c>
      <c r="G71" s="2">
        <v>0.08</v>
      </c>
      <c r="H71" s="88">
        <f t="shared" si="13"/>
        <v>0</v>
      </c>
      <c r="I71" s="88">
        <f t="shared" si="14"/>
        <v>0</v>
      </c>
      <c r="J71" s="4"/>
      <c r="K71" s="4"/>
    </row>
    <row r="72" spans="1:11" ht="15">
      <c r="A72" s="105">
        <v>4</v>
      </c>
      <c r="B72" s="126" t="s">
        <v>251</v>
      </c>
      <c r="C72" s="1">
        <v>1</v>
      </c>
      <c r="D72" s="1" t="s">
        <v>23</v>
      </c>
      <c r="E72" s="261">
        <v>0</v>
      </c>
      <c r="F72" s="88">
        <f t="shared" si="12"/>
        <v>0</v>
      </c>
      <c r="G72" s="2">
        <v>0.08</v>
      </c>
      <c r="H72" s="88">
        <f t="shared" si="13"/>
        <v>0</v>
      </c>
      <c r="I72" s="88">
        <f t="shared" si="14"/>
        <v>0</v>
      </c>
      <c r="J72" s="4"/>
      <c r="K72" s="4"/>
    </row>
    <row r="73" spans="1:11" ht="15">
      <c r="A73" s="105">
        <v>5</v>
      </c>
      <c r="B73" s="126" t="s">
        <v>252</v>
      </c>
      <c r="C73" s="1">
        <v>2</v>
      </c>
      <c r="D73" s="1" t="s">
        <v>23</v>
      </c>
      <c r="E73" s="261">
        <v>0</v>
      </c>
      <c r="F73" s="88">
        <f t="shared" si="12"/>
        <v>0</v>
      </c>
      <c r="G73" s="2">
        <v>0.08</v>
      </c>
      <c r="H73" s="88">
        <f t="shared" si="13"/>
        <v>0</v>
      </c>
      <c r="I73" s="88">
        <f t="shared" si="14"/>
        <v>0</v>
      </c>
      <c r="J73" s="4"/>
      <c r="K73" s="4"/>
    </row>
    <row r="74" spans="1:11" ht="15.75" customHeight="1">
      <c r="A74" s="105">
        <v>6</v>
      </c>
      <c r="B74" s="126" t="s">
        <v>253</v>
      </c>
      <c r="C74" s="1">
        <v>1</v>
      </c>
      <c r="D74" s="1" t="s">
        <v>23</v>
      </c>
      <c r="E74" s="261">
        <v>0</v>
      </c>
      <c r="F74" s="88">
        <f t="shared" si="12"/>
        <v>0</v>
      </c>
      <c r="G74" s="2">
        <v>0.08</v>
      </c>
      <c r="H74" s="88">
        <f t="shared" si="13"/>
        <v>0</v>
      </c>
      <c r="I74" s="88">
        <f t="shared" si="14"/>
        <v>0</v>
      </c>
      <c r="J74" s="4"/>
      <c r="K74" s="4"/>
    </row>
    <row r="75" spans="1:11" ht="15">
      <c r="A75" s="105">
        <v>7</v>
      </c>
      <c r="B75" s="126" t="s">
        <v>254</v>
      </c>
      <c r="C75" s="1">
        <v>10</v>
      </c>
      <c r="D75" s="1" t="s">
        <v>23</v>
      </c>
      <c r="E75" s="261">
        <v>0</v>
      </c>
      <c r="F75" s="88">
        <f t="shared" si="12"/>
        <v>0</v>
      </c>
      <c r="G75" s="2">
        <v>0.08</v>
      </c>
      <c r="H75" s="88">
        <f t="shared" si="13"/>
        <v>0</v>
      </c>
      <c r="I75" s="88">
        <f t="shared" si="14"/>
        <v>0</v>
      </c>
      <c r="J75" s="4"/>
      <c r="K75" s="4"/>
    </row>
    <row r="76" spans="1:11" ht="24" customHeight="1">
      <c r="A76" s="105">
        <v>8</v>
      </c>
      <c r="B76" s="126" t="s">
        <v>255</v>
      </c>
      <c r="C76" s="1">
        <v>1</v>
      </c>
      <c r="D76" s="1" t="s">
        <v>23</v>
      </c>
      <c r="E76" s="261">
        <v>0</v>
      </c>
      <c r="F76" s="88">
        <f t="shared" si="12"/>
        <v>0</v>
      </c>
      <c r="G76" s="2">
        <v>0.08</v>
      </c>
      <c r="H76" s="88">
        <f t="shared" si="13"/>
        <v>0</v>
      </c>
      <c r="I76" s="88">
        <f t="shared" si="14"/>
        <v>0</v>
      </c>
      <c r="J76" s="4"/>
      <c r="K76" s="4"/>
    </row>
    <row r="77" spans="1:11" ht="14.25" customHeight="1">
      <c r="A77" s="105">
        <v>9</v>
      </c>
      <c r="B77" s="127" t="s">
        <v>256</v>
      </c>
      <c r="C77" s="1">
        <v>2</v>
      </c>
      <c r="D77" s="1" t="s">
        <v>23</v>
      </c>
      <c r="E77" s="261">
        <v>0</v>
      </c>
      <c r="F77" s="88">
        <f t="shared" si="12"/>
        <v>0</v>
      </c>
      <c r="G77" s="2">
        <v>0.08</v>
      </c>
      <c r="H77" s="88">
        <f t="shared" si="13"/>
        <v>0</v>
      </c>
      <c r="I77" s="88">
        <f t="shared" si="14"/>
        <v>0</v>
      </c>
      <c r="J77" s="4"/>
      <c r="K77" s="4"/>
    </row>
    <row r="78" spans="1:11" ht="45">
      <c r="A78" s="123">
        <v>10</v>
      </c>
      <c r="B78" s="125" t="s">
        <v>263</v>
      </c>
      <c r="C78" s="119">
        <v>2</v>
      </c>
      <c r="D78" s="1" t="s">
        <v>23</v>
      </c>
      <c r="E78" s="261">
        <v>0</v>
      </c>
      <c r="F78" s="88">
        <f t="shared" si="12"/>
        <v>0</v>
      </c>
      <c r="G78" s="5">
        <v>0.08</v>
      </c>
      <c r="H78" s="88">
        <f t="shared" si="13"/>
        <v>0</v>
      </c>
      <c r="I78" s="88">
        <f t="shared" si="14"/>
        <v>0</v>
      </c>
      <c r="J78" s="4"/>
      <c r="K78" s="4"/>
    </row>
    <row r="79" spans="1:11" ht="11.25" customHeight="1">
      <c r="A79" s="123">
        <v>11</v>
      </c>
      <c r="B79" s="125" t="s">
        <v>264</v>
      </c>
      <c r="C79" s="119">
        <v>2</v>
      </c>
      <c r="D79" s="1" t="s">
        <v>23</v>
      </c>
      <c r="E79" s="261">
        <v>0</v>
      </c>
      <c r="F79" s="88">
        <f t="shared" si="12"/>
        <v>0</v>
      </c>
      <c r="G79" s="2">
        <v>0.08</v>
      </c>
      <c r="H79" s="88">
        <f t="shared" si="13"/>
        <v>0</v>
      </c>
      <c r="I79" s="88">
        <f t="shared" si="14"/>
        <v>0</v>
      </c>
      <c r="J79" s="4"/>
      <c r="K79" s="4"/>
    </row>
    <row r="80" spans="1:11" ht="74.25" customHeight="1">
      <c r="A80" s="123">
        <v>12</v>
      </c>
      <c r="B80" s="120" t="s">
        <v>257</v>
      </c>
      <c r="C80" s="119">
        <v>2</v>
      </c>
      <c r="D80" s="1" t="s">
        <v>23</v>
      </c>
      <c r="E80" s="261">
        <v>0</v>
      </c>
      <c r="F80" s="88">
        <f t="shared" si="12"/>
        <v>0</v>
      </c>
      <c r="G80" s="2">
        <v>0.08</v>
      </c>
      <c r="H80" s="88">
        <f t="shared" si="13"/>
        <v>0</v>
      </c>
      <c r="I80" s="88">
        <f t="shared" si="14"/>
        <v>0</v>
      </c>
      <c r="J80" s="4"/>
      <c r="K80" s="4"/>
    </row>
    <row r="81" spans="1:11" ht="114" customHeight="1">
      <c r="A81" s="123">
        <v>13</v>
      </c>
      <c r="B81" s="139" t="s">
        <v>258</v>
      </c>
      <c r="C81" s="119">
        <v>5</v>
      </c>
      <c r="D81" s="1" t="s">
        <v>23</v>
      </c>
      <c r="E81" s="261">
        <v>0</v>
      </c>
      <c r="F81" s="88">
        <f t="shared" si="12"/>
        <v>0</v>
      </c>
      <c r="G81" s="2">
        <v>0.08</v>
      </c>
      <c r="H81" s="88">
        <f t="shared" si="13"/>
        <v>0</v>
      </c>
      <c r="I81" s="88">
        <f t="shared" si="14"/>
        <v>0</v>
      </c>
      <c r="J81" s="4"/>
      <c r="K81" s="4"/>
    </row>
    <row r="82" spans="1:11" ht="84" customHeight="1">
      <c r="A82" s="105">
        <v>14</v>
      </c>
      <c r="B82" s="120" t="s">
        <v>259</v>
      </c>
      <c r="C82" s="1">
        <v>2</v>
      </c>
      <c r="D82" s="1" t="s">
        <v>23</v>
      </c>
      <c r="E82" s="261">
        <v>0</v>
      </c>
      <c r="F82" s="88">
        <f t="shared" si="12"/>
        <v>0</v>
      </c>
      <c r="G82" s="2">
        <v>0.08</v>
      </c>
      <c r="H82" s="88">
        <f t="shared" si="13"/>
        <v>0</v>
      </c>
      <c r="I82" s="88">
        <f t="shared" si="14"/>
        <v>0</v>
      </c>
      <c r="J82" s="4"/>
      <c r="K82" s="4"/>
    </row>
    <row r="83" spans="1:11" ht="26.25" customHeight="1">
      <c r="A83" s="105">
        <v>15</v>
      </c>
      <c r="B83" s="120" t="s">
        <v>260</v>
      </c>
      <c r="C83" s="1">
        <v>7</v>
      </c>
      <c r="D83" s="1" t="s">
        <v>23</v>
      </c>
      <c r="E83" s="261">
        <v>0</v>
      </c>
      <c r="F83" s="88">
        <f t="shared" si="12"/>
        <v>0</v>
      </c>
      <c r="G83" s="2">
        <v>0.08</v>
      </c>
      <c r="H83" s="88">
        <f t="shared" si="13"/>
        <v>0</v>
      </c>
      <c r="I83" s="88">
        <f t="shared" si="14"/>
        <v>0</v>
      </c>
      <c r="J83" s="4"/>
      <c r="K83" s="4"/>
    </row>
    <row r="84" spans="1:11" ht="30" customHeight="1">
      <c r="A84" s="105">
        <v>16</v>
      </c>
      <c r="B84" s="142" t="s">
        <v>265</v>
      </c>
      <c r="C84" s="1">
        <v>7</v>
      </c>
      <c r="D84" s="1" t="s">
        <v>23</v>
      </c>
      <c r="E84" s="261">
        <v>0</v>
      </c>
      <c r="F84" s="88">
        <f t="shared" si="12"/>
        <v>0</v>
      </c>
      <c r="G84" s="2">
        <v>0.08</v>
      </c>
      <c r="H84" s="88">
        <f t="shared" si="13"/>
        <v>0</v>
      </c>
      <c r="I84" s="88">
        <f t="shared" si="14"/>
        <v>0</v>
      </c>
      <c r="J84" s="4"/>
      <c r="K84" s="4"/>
    </row>
    <row r="85" spans="1:11" ht="78.75">
      <c r="A85" s="105">
        <v>17</v>
      </c>
      <c r="B85" s="125" t="s">
        <v>261</v>
      </c>
      <c r="C85" s="1">
        <v>1</v>
      </c>
      <c r="D85" s="1" t="s">
        <v>23</v>
      </c>
      <c r="E85" s="261">
        <v>0</v>
      </c>
      <c r="F85" s="88">
        <f t="shared" si="12"/>
        <v>0</v>
      </c>
      <c r="G85" s="2">
        <v>0.08</v>
      </c>
      <c r="H85" s="88">
        <f t="shared" si="13"/>
        <v>0</v>
      </c>
      <c r="I85" s="88">
        <f t="shared" si="14"/>
        <v>0</v>
      </c>
      <c r="J85" s="4"/>
      <c r="K85" s="4"/>
    </row>
    <row r="86" spans="1:11" ht="57" customHeight="1">
      <c r="A86" s="105">
        <v>18</v>
      </c>
      <c r="B86" s="121" t="s">
        <v>262</v>
      </c>
      <c r="C86" s="1">
        <v>1</v>
      </c>
      <c r="D86" s="1" t="s">
        <v>23</v>
      </c>
      <c r="E86" s="261">
        <v>0</v>
      </c>
      <c r="F86" s="88">
        <f t="shared" si="12"/>
        <v>0</v>
      </c>
      <c r="G86" s="2">
        <v>0.08</v>
      </c>
      <c r="H86" s="88">
        <f t="shared" si="13"/>
        <v>0</v>
      </c>
      <c r="I86" s="88">
        <f t="shared" si="14"/>
        <v>0</v>
      </c>
      <c r="J86" s="4"/>
      <c r="K86" s="4"/>
    </row>
    <row r="87" spans="1:11" ht="15">
      <c r="A87" s="282" t="s">
        <v>24</v>
      </c>
      <c r="B87" s="283"/>
      <c r="C87" s="283"/>
      <c r="D87" s="283"/>
      <c r="E87" s="283"/>
      <c r="F87" s="60">
        <f>SUM(F69:F86)</f>
        <v>0</v>
      </c>
      <c r="G87" s="61"/>
      <c r="H87" s="60">
        <f>SUM(H69:H86)</f>
        <v>0</v>
      </c>
      <c r="I87" s="60">
        <f>SUM(I69:I86)</f>
        <v>0</v>
      </c>
      <c r="J87" s="15"/>
      <c r="K87" s="15"/>
    </row>
    <row r="88" spans="1:11" ht="15">
      <c r="A88" s="297"/>
      <c r="B88" s="297"/>
      <c r="C88" s="297"/>
      <c r="D88" s="297"/>
      <c r="E88" s="297"/>
      <c r="F88" s="297"/>
      <c r="G88" s="297"/>
      <c r="H88" s="297"/>
      <c r="I88" s="297"/>
      <c r="J88" s="297"/>
      <c r="K88" s="297"/>
    </row>
    <row r="89" spans="1:11" ht="15">
      <c r="A89" s="140"/>
      <c r="B89" s="42"/>
      <c r="C89" s="42"/>
      <c r="D89" s="42"/>
      <c r="E89" s="42"/>
      <c r="F89" s="42"/>
      <c r="G89" s="42"/>
      <c r="H89" s="42"/>
      <c r="I89" s="42"/>
      <c r="J89" s="42"/>
      <c r="K89" s="42"/>
    </row>
    <row r="90" spans="1:11" ht="15.75">
      <c r="A90" s="128"/>
      <c r="B90" s="132" t="s">
        <v>362</v>
      </c>
      <c r="C90" s="129"/>
      <c r="D90" s="129"/>
      <c r="E90" s="129"/>
      <c r="F90" s="130">
        <f>F100</f>
        <v>0</v>
      </c>
      <c r="G90" s="130"/>
      <c r="H90" s="130">
        <f>H100</f>
        <v>0</v>
      </c>
      <c r="I90" s="130">
        <f>I100</f>
        <v>0</v>
      </c>
      <c r="J90" s="15"/>
      <c r="K90" s="15"/>
    </row>
    <row r="91" spans="1:11" ht="15.75" thickBot="1">
      <c r="A91" s="128"/>
      <c r="B91" s="129"/>
      <c r="C91" s="129"/>
      <c r="D91" s="129"/>
      <c r="E91" s="129"/>
      <c r="F91" s="130"/>
      <c r="G91" s="131"/>
      <c r="H91" s="130"/>
      <c r="I91" s="130"/>
      <c r="J91" s="15"/>
      <c r="K91" s="15"/>
    </row>
    <row r="92" spans="1:11" ht="34.5" thickBot="1">
      <c r="A92" s="49" t="s">
        <v>12</v>
      </c>
      <c r="B92" s="24" t="s">
        <v>13</v>
      </c>
      <c r="C92" s="24" t="s">
        <v>14</v>
      </c>
      <c r="D92" s="24" t="s">
        <v>15</v>
      </c>
      <c r="E92" s="24" t="s">
        <v>16</v>
      </c>
      <c r="F92" s="24" t="s">
        <v>17</v>
      </c>
      <c r="G92" s="8" t="s">
        <v>18</v>
      </c>
      <c r="H92" s="8" t="s">
        <v>19</v>
      </c>
      <c r="I92" s="7" t="s">
        <v>20</v>
      </c>
      <c r="J92" s="7" t="s">
        <v>21</v>
      </c>
      <c r="K92" s="7" t="s">
        <v>22</v>
      </c>
    </row>
    <row r="93" spans="1:11" ht="45">
      <c r="A93" s="221">
        <v>1</v>
      </c>
      <c r="B93" s="141" t="s">
        <v>340</v>
      </c>
      <c r="C93" s="1">
        <v>10</v>
      </c>
      <c r="D93" s="1" t="s">
        <v>23</v>
      </c>
      <c r="E93" s="30">
        <v>0</v>
      </c>
      <c r="F93" s="14">
        <f>(E93*C93)</f>
        <v>0</v>
      </c>
      <c r="G93" s="5">
        <v>0.08</v>
      </c>
      <c r="H93" s="12">
        <f>F93*G93</f>
        <v>0</v>
      </c>
      <c r="I93" s="12">
        <f>(F93+H93)</f>
        <v>0</v>
      </c>
      <c r="J93" s="4"/>
      <c r="K93" s="4"/>
    </row>
    <row r="94" spans="1:11" ht="56.25">
      <c r="A94" s="221">
        <v>2</v>
      </c>
      <c r="B94" s="141" t="s">
        <v>341</v>
      </c>
      <c r="C94" s="1">
        <v>40</v>
      </c>
      <c r="D94" s="1" t="s">
        <v>23</v>
      </c>
      <c r="E94" s="30">
        <v>0</v>
      </c>
      <c r="F94" s="14">
        <f aca="true" t="shared" si="15" ref="F94:F99">(E94*C94)</f>
        <v>0</v>
      </c>
      <c r="G94" s="5">
        <v>0.08</v>
      </c>
      <c r="H94" s="12">
        <f aca="true" t="shared" si="16" ref="H94:H99">F94*G94</f>
        <v>0</v>
      </c>
      <c r="I94" s="12">
        <f aca="true" t="shared" si="17" ref="I94:I99">(F94+H94)</f>
        <v>0</v>
      </c>
      <c r="J94" s="4"/>
      <c r="K94" s="4"/>
    </row>
    <row r="95" spans="1:11" ht="112.5">
      <c r="A95" s="221">
        <v>3</v>
      </c>
      <c r="B95" s="141" t="s">
        <v>342</v>
      </c>
      <c r="C95" s="1">
        <v>30</v>
      </c>
      <c r="D95" s="1" t="s">
        <v>23</v>
      </c>
      <c r="E95" s="30">
        <v>0</v>
      </c>
      <c r="F95" s="14">
        <f t="shared" si="15"/>
        <v>0</v>
      </c>
      <c r="G95" s="5">
        <v>0.08</v>
      </c>
      <c r="H95" s="12">
        <f t="shared" si="16"/>
        <v>0</v>
      </c>
      <c r="I95" s="12">
        <f t="shared" si="17"/>
        <v>0</v>
      </c>
      <c r="J95" s="4"/>
      <c r="K95" s="4"/>
    </row>
    <row r="96" spans="1:11" ht="128.25" customHeight="1">
      <c r="A96" s="221">
        <v>4</v>
      </c>
      <c r="B96" s="141" t="s">
        <v>343</v>
      </c>
      <c r="C96" s="1">
        <v>30</v>
      </c>
      <c r="D96" s="1" t="s">
        <v>23</v>
      </c>
      <c r="E96" s="30">
        <v>0</v>
      </c>
      <c r="F96" s="14">
        <f t="shared" si="15"/>
        <v>0</v>
      </c>
      <c r="G96" s="5">
        <v>0.08</v>
      </c>
      <c r="H96" s="12">
        <f t="shared" si="16"/>
        <v>0</v>
      </c>
      <c r="I96" s="12">
        <f t="shared" si="17"/>
        <v>0</v>
      </c>
      <c r="J96" s="4"/>
      <c r="K96" s="4"/>
    </row>
    <row r="97" spans="1:11" ht="45">
      <c r="A97" s="221">
        <v>5</v>
      </c>
      <c r="B97" s="143" t="s">
        <v>344</v>
      </c>
      <c r="C97" s="1">
        <v>20</v>
      </c>
      <c r="D97" s="1" t="s">
        <v>23</v>
      </c>
      <c r="E97" s="30">
        <v>0</v>
      </c>
      <c r="F97" s="14">
        <f t="shared" si="15"/>
        <v>0</v>
      </c>
      <c r="G97" s="5">
        <v>0.08</v>
      </c>
      <c r="H97" s="12">
        <f t="shared" si="16"/>
        <v>0</v>
      </c>
      <c r="I97" s="12">
        <f t="shared" si="17"/>
        <v>0</v>
      </c>
      <c r="J97" s="4"/>
      <c r="K97" s="4"/>
    </row>
    <row r="98" spans="1:11" ht="15">
      <c r="A98" s="221">
        <v>6</v>
      </c>
      <c r="B98" s="222" t="s">
        <v>345</v>
      </c>
      <c r="C98" s="1">
        <v>20</v>
      </c>
      <c r="D98" s="1" t="s">
        <v>23</v>
      </c>
      <c r="E98" s="30">
        <v>0</v>
      </c>
      <c r="F98" s="14">
        <f t="shared" si="15"/>
        <v>0</v>
      </c>
      <c r="G98" s="5">
        <v>0.08</v>
      </c>
      <c r="H98" s="12">
        <f t="shared" si="16"/>
        <v>0</v>
      </c>
      <c r="I98" s="12">
        <f t="shared" si="17"/>
        <v>0</v>
      </c>
      <c r="J98" s="4"/>
      <c r="K98" s="4"/>
    </row>
    <row r="99" spans="1:11" ht="15.75" thickBot="1">
      <c r="A99" s="223">
        <v>7</v>
      </c>
      <c r="B99" s="224" t="s">
        <v>346</v>
      </c>
      <c r="C99" s="136">
        <v>20</v>
      </c>
      <c r="D99" s="1" t="s">
        <v>23</v>
      </c>
      <c r="E99" s="30">
        <v>0</v>
      </c>
      <c r="F99" s="14">
        <f t="shared" si="15"/>
        <v>0</v>
      </c>
      <c r="G99" s="5">
        <v>0.08</v>
      </c>
      <c r="H99" s="12">
        <f t="shared" si="16"/>
        <v>0</v>
      </c>
      <c r="I99" s="12">
        <f t="shared" si="17"/>
        <v>0</v>
      </c>
      <c r="J99" s="4"/>
      <c r="K99" s="4"/>
    </row>
    <row r="100" spans="1:11" ht="15.75" thickBot="1">
      <c r="A100" s="301" t="s">
        <v>24</v>
      </c>
      <c r="B100" s="302"/>
      <c r="C100" s="302"/>
      <c r="D100" s="302"/>
      <c r="E100" s="303"/>
      <c r="F100" s="134">
        <f>SUM(F93:F99)</f>
        <v>0</v>
      </c>
      <c r="G100" s="114"/>
      <c r="H100" s="115">
        <f>SUM(H93:H99)</f>
        <v>0</v>
      </c>
      <c r="I100" s="116">
        <f>SUM(I93:I99)</f>
        <v>0</v>
      </c>
      <c r="J100" s="15"/>
      <c r="K100" s="15"/>
    </row>
    <row r="101" spans="1:11" ht="15">
      <c r="A101" s="128"/>
      <c r="B101" s="129"/>
      <c r="C101" s="129"/>
      <c r="D101" s="129"/>
      <c r="E101" s="129"/>
      <c r="F101" s="130"/>
      <c r="G101" s="131"/>
      <c r="H101" s="130"/>
      <c r="I101" s="130"/>
      <c r="J101" s="15"/>
      <c r="K101" s="15"/>
    </row>
    <row r="102" ht="15">
      <c r="B102" s="225" t="s">
        <v>347</v>
      </c>
    </row>
    <row r="104" spans="1:11" ht="15">
      <c r="A104" s="25"/>
      <c r="B104" s="26"/>
      <c r="C104" s="26"/>
      <c r="D104" s="26"/>
      <c r="E104" s="26"/>
      <c r="F104" s="27"/>
      <c r="G104" s="28"/>
      <c r="H104" s="27"/>
      <c r="I104" s="27"/>
      <c r="J104" s="15"/>
      <c r="K104" s="15"/>
    </row>
    <row r="105" spans="1:9" ht="21" customHeight="1">
      <c r="A105" s="33"/>
      <c r="B105" s="21" t="s">
        <v>291</v>
      </c>
      <c r="C105" s="33"/>
      <c r="F105" s="3">
        <f>F124+F133+F146</f>
        <v>0</v>
      </c>
      <c r="G105" s="3">
        <f>G124+G133+G146</f>
        <v>0</v>
      </c>
      <c r="H105" s="3">
        <f>H124+H133+H146</f>
        <v>0</v>
      </c>
      <c r="I105" s="3">
        <f>I124+I133+I146</f>
        <v>0</v>
      </c>
    </row>
    <row r="106" spans="1:3" ht="12.75" customHeight="1">
      <c r="A106" s="33"/>
      <c r="B106" s="110" t="s">
        <v>240</v>
      </c>
      <c r="C106" s="33"/>
    </row>
    <row r="107" spans="1:3" ht="15.75">
      <c r="A107" s="33"/>
      <c r="B107" s="110" t="s">
        <v>241</v>
      </c>
      <c r="C107" s="33"/>
    </row>
    <row r="108" spans="1:3" ht="15.75">
      <c r="A108" s="33"/>
      <c r="B108" s="110" t="s">
        <v>242</v>
      </c>
      <c r="C108" s="33"/>
    </row>
    <row r="109" spans="1:11" ht="15.75">
      <c r="A109" s="18"/>
      <c r="B109" s="19"/>
      <c r="C109" s="18"/>
      <c r="D109" s="18"/>
      <c r="E109" s="18"/>
      <c r="F109" s="21"/>
      <c r="G109" s="18"/>
      <c r="H109" s="18"/>
      <c r="I109" s="18"/>
      <c r="J109" s="18"/>
      <c r="K109" s="18"/>
    </row>
    <row r="110" spans="2:3" ht="15.75" thickBot="1">
      <c r="B110" s="9" t="s">
        <v>67</v>
      </c>
      <c r="C110" s="3"/>
    </row>
    <row r="111" spans="1:11" ht="45" customHeight="1" thickBot="1">
      <c r="A111" s="6" t="s">
        <v>12</v>
      </c>
      <c r="B111" s="7" t="s">
        <v>13</v>
      </c>
      <c r="C111" s="7" t="s">
        <v>14</v>
      </c>
      <c r="D111" s="7" t="s">
        <v>15</v>
      </c>
      <c r="E111" s="7" t="s">
        <v>16</v>
      </c>
      <c r="F111" s="7" t="s">
        <v>17</v>
      </c>
      <c r="G111" s="8" t="s">
        <v>18</v>
      </c>
      <c r="H111" s="8" t="s">
        <v>19</v>
      </c>
      <c r="I111" s="7" t="s">
        <v>20</v>
      </c>
      <c r="J111" s="7" t="s">
        <v>21</v>
      </c>
      <c r="K111" s="7" t="s">
        <v>22</v>
      </c>
    </row>
    <row r="112" spans="1:11" ht="56.25" customHeight="1">
      <c r="A112" s="17" t="s">
        <v>25</v>
      </c>
      <c r="B112" s="34" t="s">
        <v>68</v>
      </c>
      <c r="C112" s="4">
        <v>20</v>
      </c>
      <c r="D112" s="4" t="s">
        <v>23</v>
      </c>
      <c r="E112" s="257">
        <v>0</v>
      </c>
      <c r="F112" s="88">
        <f aca="true" t="shared" si="18" ref="F112:F123">E112*C112</f>
        <v>0</v>
      </c>
      <c r="G112" s="5">
        <v>0.08</v>
      </c>
      <c r="H112" s="88">
        <f aca="true" t="shared" si="19" ref="H112:H122">F112*G112</f>
        <v>0</v>
      </c>
      <c r="I112" s="88">
        <f aca="true" t="shared" si="20" ref="I112:I122">F112+H112</f>
        <v>0</v>
      </c>
      <c r="J112" s="53"/>
      <c r="K112" s="53"/>
    </row>
    <row r="113" spans="1:11" ht="21.75" customHeight="1">
      <c r="A113" s="17" t="s">
        <v>2</v>
      </c>
      <c r="B113" s="29" t="s">
        <v>69</v>
      </c>
      <c r="C113" s="1">
        <v>50</v>
      </c>
      <c r="D113" s="1" t="s">
        <v>23</v>
      </c>
      <c r="E113" s="257">
        <v>0</v>
      </c>
      <c r="F113" s="88">
        <f t="shared" si="18"/>
        <v>0</v>
      </c>
      <c r="G113" s="2">
        <v>0.08</v>
      </c>
      <c r="H113" s="88">
        <f t="shared" si="19"/>
        <v>0</v>
      </c>
      <c r="I113" s="88">
        <f t="shared" si="20"/>
        <v>0</v>
      </c>
      <c r="J113" s="53"/>
      <c r="K113" s="53"/>
    </row>
    <row r="114" spans="1:11" ht="45.75" customHeight="1">
      <c r="A114" s="17">
        <v>2</v>
      </c>
      <c r="B114" s="29" t="s">
        <v>70</v>
      </c>
      <c r="C114" s="1">
        <v>50</v>
      </c>
      <c r="D114" s="1" t="s">
        <v>23</v>
      </c>
      <c r="E114" s="257">
        <v>0</v>
      </c>
      <c r="F114" s="88">
        <f t="shared" si="18"/>
        <v>0</v>
      </c>
      <c r="G114" s="2">
        <v>0.08</v>
      </c>
      <c r="H114" s="88">
        <f t="shared" si="19"/>
        <v>0</v>
      </c>
      <c r="I114" s="88">
        <f t="shared" si="20"/>
        <v>0</v>
      </c>
      <c r="J114" s="53"/>
      <c r="K114" s="53"/>
    </row>
    <row r="115" spans="1:11" ht="36" customHeight="1">
      <c r="A115" s="17" t="s">
        <v>36</v>
      </c>
      <c r="B115" s="29" t="s">
        <v>71</v>
      </c>
      <c r="C115" s="1">
        <v>20</v>
      </c>
      <c r="D115" s="1" t="s">
        <v>23</v>
      </c>
      <c r="E115" s="257">
        <v>0</v>
      </c>
      <c r="F115" s="88">
        <f t="shared" si="18"/>
        <v>0</v>
      </c>
      <c r="G115" s="2">
        <v>0.08</v>
      </c>
      <c r="H115" s="88">
        <f t="shared" si="19"/>
        <v>0</v>
      </c>
      <c r="I115" s="88">
        <f t="shared" si="20"/>
        <v>0</v>
      </c>
      <c r="J115" s="53"/>
      <c r="K115" s="53"/>
    </row>
    <row r="116" spans="1:11" ht="33.75">
      <c r="A116" s="17">
        <v>3</v>
      </c>
      <c r="B116" s="29" t="s">
        <v>72</v>
      </c>
      <c r="C116" s="1">
        <v>40</v>
      </c>
      <c r="D116" s="1" t="s">
        <v>23</v>
      </c>
      <c r="E116" s="257">
        <v>0</v>
      </c>
      <c r="F116" s="88">
        <f t="shared" si="18"/>
        <v>0</v>
      </c>
      <c r="G116" s="2">
        <v>0.08</v>
      </c>
      <c r="H116" s="88">
        <f t="shared" si="19"/>
        <v>0</v>
      </c>
      <c r="I116" s="88">
        <f t="shared" si="20"/>
        <v>0</v>
      </c>
      <c r="J116" s="53"/>
      <c r="K116" s="53"/>
    </row>
    <row r="117" spans="1:11" ht="45" customHeight="1">
      <c r="A117" s="17">
        <v>4</v>
      </c>
      <c r="B117" s="29" t="s">
        <v>73</v>
      </c>
      <c r="C117" s="1">
        <v>30</v>
      </c>
      <c r="D117" s="1" t="s">
        <v>23</v>
      </c>
      <c r="E117" s="257">
        <v>0</v>
      </c>
      <c r="F117" s="88">
        <f t="shared" si="18"/>
        <v>0</v>
      </c>
      <c r="G117" s="2">
        <v>0.08</v>
      </c>
      <c r="H117" s="88">
        <f t="shared" si="19"/>
        <v>0</v>
      </c>
      <c r="I117" s="88">
        <f t="shared" si="20"/>
        <v>0</v>
      </c>
      <c r="J117" s="53"/>
      <c r="K117" s="53"/>
    </row>
    <row r="118" spans="1:11" ht="14.25" customHeight="1">
      <c r="A118" s="17">
        <v>5</v>
      </c>
      <c r="B118" s="234" t="s">
        <v>8</v>
      </c>
      <c r="C118" s="1">
        <v>70</v>
      </c>
      <c r="D118" s="1" t="s">
        <v>23</v>
      </c>
      <c r="E118" s="257">
        <v>0</v>
      </c>
      <c r="F118" s="88">
        <f t="shared" si="18"/>
        <v>0</v>
      </c>
      <c r="G118" s="2">
        <v>0.08</v>
      </c>
      <c r="H118" s="88">
        <f t="shared" si="19"/>
        <v>0</v>
      </c>
      <c r="I118" s="88">
        <f t="shared" si="20"/>
        <v>0</v>
      </c>
      <c r="J118" s="53"/>
      <c r="K118" s="53"/>
    </row>
    <row r="119" spans="1:11" ht="22.5">
      <c r="A119" s="17">
        <v>6</v>
      </c>
      <c r="B119" s="29" t="s">
        <v>9</v>
      </c>
      <c r="C119" s="1">
        <v>10</v>
      </c>
      <c r="D119" s="1" t="s">
        <v>23</v>
      </c>
      <c r="E119" s="257">
        <v>0</v>
      </c>
      <c r="F119" s="88">
        <f t="shared" si="18"/>
        <v>0</v>
      </c>
      <c r="G119" s="2">
        <v>0.08</v>
      </c>
      <c r="H119" s="88">
        <f t="shared" si="19"/>
        <v>0</v>
      </c>
      <c r="I119" s="88">
        <f t="shared" si="20"/>
        <v>0</v>
      </c>
      <c r="J119" s="53"/>
      <c r="K119" s="53"/>
    </row>
    <row r="120" spans="1:11" ht="34.5" customHeight="1">
      <c r="A120" s="17">
        <v>7</v>
      </c>
      <c r="B120" s="29" t="s">
        <v>65</v>
      </c>
      <c r="C120" s="1">
        <v>100</v>
      </c>
      <c r="D120" s="1" t="s">
        <v>23</v>
      </c>
      <c r="E120" s="257">
        <v>0</v>
      </c>
      <c r="F120" s="88">
        <f t="shared" si="18"/>
        <v>0</v>
      </c>
      <c r="G120" s="2">
        <v>0.08</v>
      </c>
      <c r="H120" s="88">
        <f t="shared" si="19"/>
        <v>0</v>
      </c>
      <c r="I120" s="88">
        <f t="shared" si="20"/>
        <v>0</v>
      </c>
      <c r="J120" s="53"/>
      <c r="K120" s="53"/>
    </row>
    <row r="121" spans="1:11" ht="33.75">
      <c r="A121" s="22">
        <v>8</v>
      </c>
      <c r="B121" s="29" t="s">
        <v>74</v>
      </c>
      <c r="C121" s="37">
        <v>10</v>
      </c>
      <c r="D121" s="1" t="s">
        <v>23</v>
      </c>
      <c r="E121" s="257">
        <v>0</v>
      </c>
      <c r="F121" s="99">
        <f t="shared" si="18"/>
        <v>0</v>
      </c>
      <c r="G121" s="2">
        <v>0.08</v>
      </c>
      <c r="H121" s="88">
        <f t="shared" si="19"/>
        <v>0</v>
      </c>
      <c r="I121" s="88">
        <f t="shared" si="20"/>
        <v>0</v>
      </c>
      <c r="J121" s="53"/>
      <c r="K121" s="53"/>
    </row>
    <row r="122" spans="1:11" ht="27" customHeight="1">
      <c r="A122" s="22">
        <v>9</v>
      </c>
      <c r="B122" s="29" t="s">
        <v>75</v>
      </c>
      <c r="C122" s="37">
        <v>100</v>
      </c>
      <c r="D122" s="1" t="s">
        <v>23</v>
      </c>
      <c r="E122" s="257">
        <v>0</v>
      </c>
      <c r="F122" s="258">
        <f t="shared" si="18"/>
        <v>0</v>
      </c>
      <c r="G122" s="2">
        <v>0.08</v>
      </c>
      <c r="H122" s="88">
        <f t="shared" si="19"/>
        <v>0</v>
      </c>
      <c r="I122" s="88">
        <f t="shared" si="20"/>
        <v>0</v>
      </c>
      <c r="J122" s="53"/>
      <c r="K122" s="53"/>
    </row>
    <row r="123" spans="1:11" ht="34.5" customHeight="1">
      <c r="A123" s="36">
        <v>10</v>
      </c>
      <c r="B123" s="64" t="s">
        <v>76</v>
      </c>
      <c r="C123" s="37">
        <v>40</v>
      </c>
      <c r="D123" s="37" t="s">
        <v>23</v>
      </c>
      <c r="E123" s="257">
        <v>0</v>
      </c>
      <c r="F123" s="258">
        <f t="shared" si="18"/>
        <v>0</v>
      </c>
      <c r="G123" s="11">
        <v>0.08</v>
      </c>
      <c r="H123" s="258">
        <f>F123*G123</f>
        <v>0</v>
      </c>
      <c r="I123" s="258">
        <f>F123+H123</f>
        <v>0</v>
      </c>
      <c r="J123" s="53"/>
      <c r="K123" s="53"/>
    </row>
    <row r="124" spans="1:9" ht="14.25" customHeight="1">
      <c r="A124" s="282" t="s">
        <v>24</v>
      </c>
      <c r="B124" s="282"/>
      <c r="C124" s="282"/>
      <c r="D124" s="282"/>
      <c r="E124" s="282"/>
      <c r="F124" s="58">
        <f>SUM(F112:F123)</f>
        <v>0</v>
      </c>
      <c r="G124" s="59"/>
      <c r="H124" s="58">
        <f>SUM(H112:H123)</f>
        <v>0</v>
      </c>
      <c r="I124" s="58">
        <f>SUM(I112:I123)</f>
        <v>0</v>
      </c>
    </row>
    <row r="125" spans="1:9" ht="15">
      <c r="A125" s="25"/>
      <c r="B125" s="39"/>
      <c r="C125" s="25"/>
      <c r="D125" s="25"/>
      <c r="E125" s="25"/>
      <c r="F125" s="31"/>
      <c r="G125" s="32"/>
      <c r="H125" s="31"/>
      <c r="I125" s="31"/>
    </row>
    <row r="126" ht="15.75" thickBot="1">
      <c r="B126" s="42" t="s">
        <v>77</v>
      </c>
    </row>
    <row r="127" spans="1:11" ht="45" customHeight="1" thickBot="1">
      <c r="A127" s="6" t="s">
        <v>12</v>
      </c>
      <c r="B127" s="7" t="s">
        <v>13</v>
      </c>
      <c r="C127" s="7" t="s">
        <v>14</v>
      </c>
      <c r="D127" s="7" t="s">
        <v>15</v>
      </c>
      <c r="E127" s="7" t="s">
        <v>16</v>
      </c>
      <c r="F127" s="7" t="s">
        <v>17</v>
      </c>
      <c r="G127" s="8" t="s">
        <v>18</v>
      </c>
      <c r="H127" s="8" t="s">
        <v>19</v>
      </c>
      <c r="I127" s="7" t="s">
        <v>20</v>
      </c>
      <c r="J127" s="7" t="s">
        <v>21</v>
      </c>
      <c r="K127" s="7" t="s">
        <v>22</v>
      </c>
    </row>
    <row r="128" spans="1:11" ht="93" customHeight="1">
      <c r="A128" s="17" t="s">
        <v>25</v>
      </c>
      <c r="B128" s="35" t="s">
        <v>79</v>
      </c>
      <c r="C128" s="4"/>
      <c r="D128" s="4"/>
      <c r="E128" s="30"/>
      <c r="F128" s="12"/>
      <c r="G128" s="5"/>
      <c r="H128" s="12"/>
      <c r="I128" s="12"/>
      <c r="J128" s="4"/>
      <c r="K128" s="4"/>
    </row>
    <row r="129" spans="1:11" ht="32.25" customHeight="1">
      <c r="A129" s="17" t="s">
        <v>33</v>
      </c>
      <c r="B129" s="35" t="s">
        <v>80</v>
      </c>
      <c r="C129" s="1">
        <v>30</v>
      </c>
      <c r="D129" s="1" t="s">
        <v>23</v>
      </c>
      <c r="E129" s="106">
        <v>0</v>
      </c>
      <c r="F129" s="88">
        <f>E129*C129</f>
        <v>0</v>
      </c>
      <c r="G129" s="2">
        <v>0.08</v>
      </c>
      <c r="H129" s="88">
        <f>F129*G129</f>
        <v>0</v>
      </c>
      <c r="I129" s="88">
        <f>F129+H129</f>
        <v>0</v>
      </c>
      <c r="J129" s="1"/>
      <c r="K129" s="1"/>
    </row>
    <row r="130" spans="1:11" ht="33" customHeight="1">
      <c r="A130" s="17" t="s">
        <v>35</v>
      </c>
      <c r="B130" s="35" t="s">
        <v>83</v>
      </c>
      <c r="C130" s="1">
        <v>20</v>
      </c>
      <c r="D130" s="1" t="s">
        <v>23</v>
      </c>
      <c r="E130" s="106">
        <v>0</v>
      </c>
      <c r="F130" s="88">
        <f>E130*C130</f>
        <v>0</v>
      </c>
      <c r="G130" s="2">
        <v>0.08</v>
      </c>
      <c r="H130" s="88">
        <f>F130*G130</f>
        <v>0</v>
      </c>
      <c r="I130" s="88">
        <f>F130+H130</f>
        <v>0</v>
      </c>
      <c r="J130" s="1"/>
      <c r="K130" s="1"/>
    </row>
    <row r="131" spans="1:11" ht="27.75" customHeight="1">
      <c r="A131" s="17" t="s">
        <v>4</v>
      </c>
      <c r="B131" s="35" t="s">
        <v>81</v>
      </c>
      <c r="C131" s="1">
        <v>5</v>
      </c>
      <c r="D131" s="1" t="s">
        <v>23</v>
      </c>
      <c r="E131" s="106">
        <v>0</v>
      </c>
      <c r="F131" s="88">
        <f>E131*C131</f>
        <v>0</v>
      </c>
      <c r="G131" s="2">
        <v>0.08</v>
      </c>
      <c r="H131" s="88">
        <f>F131*G131</f>
        <v>0</v>
      </c>
      <c r="I131" s="88">
        <f>F131+H131</f>
        <v>0</v>
      </c>
      <c r="J131" s="1"/>
      <c r="K131" s="1"/>
    </row>
    <row r="132" spans="1:11" ht="22.5" customHeight="1">
      <c r="A132" s="65" t="s">
        <v>78</v>
      </c>
      <c r="B132" s="66" t="s">
        <v>82</v>
      </c>
      <c r="C132" s="37">
        <v>20</v>
      </c>
      <c r="D132" s="37" t="s">
        <v>23</v>
      </c>
      <c r="E132" s="106">
        <v>0</v>
      </c>
      <c r="F132" s="258">
        <f>E132*C132</f>
        <v>0</v>
      </c>
      <c r="G132" s="11">
        <v>0.08</v>
      </c>
      <c r="H132" s="258">
        <f>F132*G132</f>
        <v>0</v>
      </c>
      <c r="I132" s="258">
        <f>F132+H132</f>
        <v>0</v>
      </c>
      <c r="J132" s="1"/>
      <c r="K132" s="1"/>
    </row>
    <row r="133" spans="1:11" ht="15.75" customHeight="1">
      <c r="A133" s="282" t="s">
        <v>24</v>
      </c>
      <c r="B133" s="283"/>
      <c r="C133" s="283"/>
      <c r="D133" s="283"/>
      <c r="E133" s="283"/>
      <c r="F133" s="60">
        <f>SUM(F128:F132)</f>
        <v>0</v>
      </c>
      <c r="G133" s="61"/>
      <c r="H133" s="60">
        <f>SUM(H128:H132)</f>
        <v>0</v>
      </c>
      <c r="I133" s="60">
        <f>SUM(I128:I132)</f>
        <v>0</v>
      </c>
      <c r="J133" s="15"/>
      <c r="K133" s="15"/>
    </row>
    <row r="134" ht="12.75" customHeight="1"/>
    <row r="135" ht="13.5" customHeight="1" thickBot="1">
      <c r="B135" s="43" t="s">
        <v>84</v>
      </c>
    </row>
    <row r="136" spans="1:11" ht="48" customHeight="1" thickBot="1">
      <c r="A136" s="6" t="s">
        <v>12</v>
      </c>
      <c r="B136" s="24" t="s">
        <v>13</v>
      </c>
      <c r="C136" s="7" t="s">
        <v>14</v>
      </c>
      <c r="D136" s="7" t="s">
        <v>15</v>
      </c>
      <c r="E136" s="7" t="s">
        <v>16</v>
      </c>
      <c r="F136" s="7" t="s">
        <v>17</v>
      </c>
      <c r="G136" s="8" t="s">
        <v>18</v>
      </c>
      <c r="H136" s="8" t="s">
        <v>19</v>
      </c>
      <c r="I136" s="7" t="s">
        <v>20</v>
      </c>
      <c r="J136" s="7" t="s">
        <v>21</v>
      </c>
      <c r="K136" s="7" t="s">
        <v>22</v>
      </c>
    </row>
    <row r="137" spans="1:11" ht="13.5" customHeight="1">
      <c r="A137" s="47">
        <v>1</v>
      </c>
      <c r="B137" s="29" t="s">
        <v>85</v>
      </c>
      <c r="C137" s="4">
        <v>8</v>
      </c>
      <c r="D137" s="4" t="s">
        <v>23</v>
      </c>
      <c r="E137" s="106">
        <v>0</v>
      </c>
      <c r="F137" s="88">
        <f aca="true" t="shared" si="21" ref="F137:F145">E137*C137</f>
        <v>0</v>
      </c>
      <c r="G137" s="5">
        <v>0.08</v>
      </c>
      <c r="H137" s="88">
        <f aca="true" t="shared" si="22" ref="H137:H145">F137*G137</f>
        <v>0</v>
      </c>
      <c r="I137" s="88">
        <f aca="true" t="shared" si="23" ref="I137:I145">F137+H137</f>
        <v>0</v>
      </c>
      <c r="J137" s="53"/>
      <c r="K137" s="53"/>
    </row>
    <row r="138" spans="1:11" ht="76.5" customHeight="1">
      <c r="A138" s="47">
        <v>2</v>
      </c>
      <c r="B138" s="45" t="s">
        <v>93</v>
      </c>
      <c r="C138" s="1">
        <v>10</v>
      </c>
      <c r="D138" s="1" t="s">
        <v>23</v>
      </c>
      <c r="E138" s="106">
        <v>0</v>
      </c>
      <c r="F138" s="88">
        <f t="shared" si="21"/>
        <v>0</v>
      </c>
      <c r="G138" s="2">
        <v>0.08</v>
      </c>
      <c r="H138" s="88">
        <f t="shared" si="22"/>
        <v>0</v>
      </c>
      <c r="I138" s="88">
        <f t="shared" si="23"/>
        <v>0</v>
      </c>
      <c r="J138" s="53"/>
      <c r="K138" s="53"/>
    </row>
    <row r="139" spans="1:11" ht="34.5">
      <c r="A139" s="47">
        <v>3</v>
      </c>
      <c r="B139" s="44" t="s">
        <v>86</v>
      </c>
      <c r="C139" s="1">
        <v>8</v>
      </c>
      <c r="D139" s="1" t="s">
        <v>23</v>
      </c>
      <c r="E139" s="106">
        <v>0</v>
      </c>
      <c r="F139" s="88">
        <f t="shared" si="21"/>
        <v>0</v>
      </c>
      <c r="G139" s="2">
        <v>0.08</v>
      </c>
      <c r="H139" s="88">
        <f t="shared" si="22"/>
        <v>0</v>
      </c>
      <c r="I139" s="88">
        <f t="shared" si="23"/>
        <v>0</v>
      </c>
      <c r="J139" s="53"/>
      <c r="K139" s="53"/>
    </row>
    <row r="140" spans="1:11" ht="15">
      <c r="A140" s="47">
        <v>4</v>
      </c>
      <c r="B140" s="29" t="s">
        <v>87</v>
      </c>
      <c r="C140" s="1">
        <v>20</v>
      </c>
      <c r="D140" s="1" t="s">
        <v>23</v>
      </c>
      <c r="E140" s="106">
        <v>0</v>
      </c>
      <c r="F140" s="88">
        <f t="shared" si="21"/>
        <v>0</v>
      </c>
      <c r="G140" s="2">
        <v>0.08</v>
      </c>
      <c r="H140" s="88">
        <f t="shared" si="22"/>
        <v>0</v>
      </c>
      <c r="I140" s="88">
        <f t="shared" si="23"/>
        <v>0</v>
      </c>
      <c r="J140" s="53"/>
      <c r="K140" s="53"/>
    </row>
    <row r="141" spans="1:11" ht="15">
      <c r="A141" s="47">
        <v>5</v>
      </c>
      <c r="B141" s="29" t="s">
        <v>88</v>
      </c>
      <c r="C141" s="1">
        <v>5</v>
      </c>
      <c r="D141" s="1" t="s">
        <v>23</v>
      </c>
      <c r="E141" s="106">
        <v>0</v>
      </c>
      <c r="F141" s="88">
        <f t="shared" si="21"/>
        <v>0</v>
      </c>
      <c r="G141" s="2">
        <v>0.08</v>
      </c>
      <c r="H141" s="88">
        <f t="shared" si="22"/>
        <v>0</v>
      </c>
      <c r="I141" s="88">
        <f t="shared" si="23"/>
        <v>0</v>
      </c>
      <c r="J141" s="53"/>
      <c r="K141" s="53"/>
    </row>
    <row r="142" spans="1:11" ht="53.25" customHeight="1">
      <c r="A142" s="47">
        <v>6</v>
      </c>
      <c r="B142" s="46" t="s">
        <v>92</v>
      </c>
      <c r="C142" s="1">
        <v>5</v>
      </c>
      <c r="D142" s="1" t="s">
        <v>23</v>
      </c>
      <c r="E142" s="106">
        <v>0</v>
      </c>
      <c r="F142" s="88">
        <f t="shared" si="21"/>
        <v>0</v>
      </c>
      <c r="G142" s="2">
        <v>0.08</v>
      </c>
      <c r="H142" s="88">
        <f t="shared" si="22"/>
        <v>0</v>
      </c>
      <c r="I142" s="88">
        <f t="shared" si="23"/>
        <v>0</v>
      </c>
      <c r="J142" s="53"/>
      <c r="K142" s="53"/>
    </row>
    <row r="143" spans="1:11" ht="15">
      <c r="A143" s="47">
        <v>7</v>
      </c>
      <c r="B143" s="29" t="s">
        <v>89</v>
      </c>
      <c r="C143" s="1">
        <v>5</v>
      </c>
      <c r="D143" s="1" t="s">
        <v>23</v>
      </c>
      <c r="E143" s="106">
        <v>0</v>
      </c>
      <c r="F143" s="88">
        <f t="shared" si="21"/>
        <v>0</v>
      </c>
      <c r="G143" s="2">
        <v>0.08</v>
      </c>
      <c r="H143" s="88">
        <f t="shared" si="22"/>
        <v>0</v>
      </c>
      <c r="I143" s="88">
        <f t="shared" si="23"/>
        <v>0</v>
      </c>
      <c r="J143" s="53"/>
      <c r="K143" s="53"/>
    </row>
    <row r="144" spans="1:11" ht="22.5">
      <c r="A144" s="47">
        <v>8</v>
      </c>
      <c r="B144" s="29" t="s">
        <v>90</v>
      </c>
      <c r="C144" s="1">
        <v>2</v>
      </c>
      <c r="D144" s="1" t="s">
        <v>23</v>
      </c>
      <c r="E144" s="106">
        <v>0</v>
      </c>
      <c r="F144" s="88">
        <f t="shared" si="21"/>
        <v>0</v>
      </c>
      <c r="G144" s="2">
        <v>0.08</v>
      </c>
      <c r="H144" s="88">
        <f t="shared" si="22"/>
        <v>0</v>
      </c>
      <c r="I144" s="88">
        <f t="shared" si="23"/>
        <v>0</v>
      </c>
      <c r="J144" s="53"/>
      <c r="K144" s="53"/>
    </row>
    <row r="145" spans="1:11" ht="52.5" customHeight="1">
      <c r="A145" s="47">
        <v>9</v>
      </c>
      <c r="B145" s="29" t="s">
        <v>91</v>
      </c>
      <c r="C145" s="1">
        <v>2</v>
      </c>
      <c r="D145" s="1" t="s">
        <v>23</v>
      </c>
      <c r="E145" s="106">
        <v>0</v>
      </c>
      <c r="F145" s="88">
        <f t="shared" si="21"/>
        <v>0</v>
      </c>
      <c r="G145" s="2">
        <v>0.08</v>
      </c>
      <c r="H145" s="88">
        <f t="shared" si="22"/>
        <v>0</v>
      </c>
      <c r="I145" s="88">
        <f t="shared" si="23"/>
        <v>0</v>
      </c>
      <c r="J145" s="53"/>
      <c r="K145" s="53"/>
    </row>
    <row r="146" spans="1:11" ht="13.5" customHeight="1">
      <c r="A146" s="282" t="s">
        <v>24</v>
      </c>
      <c r="B146" s="283"/>
      <c r="C146" s="283"/>
      <c r="D146" s="283"/>
      <c r="E146" s="283"/>
      <c r="F146" s="60">
        <f>SUM(F137:F145)</f>
        <v>0</v>
      </c>
      <c r="G146" s="61"/>
      <c r="H146" s="60">
        <f>SUM(H137:H145)</f>
        <v>0</v>
      </c>
      <c r="I146" s="60">
        <f>SUM(I137:I145)</f>
        <v>0</v>
      </c>
      <c r="J146" s="15"/>
      <c r="K146" s="15"/>
    </row>
    <row r="147" spans="1:11" ht="15" customHeight="1">
      <c r="A147" s="25"/>
      <c r="B147" s="26"/>
      <c r="C147" s="26"/>
      <c r="D147" s="26"/>
      <c r="E147" s="26"/>
      <c r="F147" s="27"/>
      <c r="G147" s="28"/>
      <c r="H147" s="27"/>
      <c r="I147" s="27"/>
      <c r="J147" s="15"/>
      <c r="K147" s="15"/>
    </row>
    <row r="148" spans="2:9" ht="21.75" customHeight="1">
      <c r="B148" s="21" t="s">
        <v>465</v>
      </c>
      <c r="C148" s="48"/>
      <c r="D148" s="48"/>
      <c r="E148" s="48"/>
      <c r="F148" s="101">
        <f>F177</f>
        <v>0</v>
      </c>
      <c r="G148" s="101">
        <f>G177</f>
        <v>0</v>
      </c>
      <c r="H148" s="101">
        <f>H177</f>
        <v>0</v>
      </c>
      <c r="I148" s="101">
        <f>I177</f>
        <v>0</v>
      </c>
    </row>
    <row r="149" ht="15.75" thickBot="1">
      <c r="B149" s="43"/>
    </row>
    <row r="150" spans="1:11" ht="34.5" thickBot="1">
      <c r="A150" s="49" t="s">
        <v>12</v>
      </c>
      <c r="B150" s="7" t="s">
        <v>13</v>
      </c>
      <c r="C150" s="7" t="s">
        <v>14</v>
      </c>
      <c r="D150" s="7" t="s">
        <v>15</v>
      </c>
      <c r="E150" s="7" t="s">
        <v>16</v>
      </c>
      <c r="F150" s="7" t="s">
        <v>17</v>
      </c>
      <c r="G150" s="8" t="s">
        <v>18</v>
      </c>
      <c r="H150" s="8" t="s">
        <v>19</v>
      </c>
      <c r="I150" s="7" t="s">
        <v>20</v>
      </c>
      <c r="J150" s="7" t="s">
        <v>21</v>
      </c>
      <c r="K150" s="7" t="s">
        <v>22</v>
      </c>
    </row>
    <row r="151" spans="1:11" ht="56.25">
      <c r="A151" s="16">
        <v>1</v>
      </c>
      <c r="B151" s="34" t="s">
        <v>94</v>
      </c>
      <c r="C151" s="4">
        <v>20</v>
      </c>
      <c r="D151" s="4" t="s">
        <v>23</v>
      </c>
      <c r="E151" s="106">
        <v>0</v>
      </c>
      <c r="F151" s="88">
        <f aca="true" t="shared" si="24" ref="F151:F176">E151*C151</f>
        <v>0</v>
      </c>
      <c r="G151" s="5">
        <v>0.08</v>
      </c>
      <c r="H151" s="88">
        <f aca="true" t="shared" si="25" ref="H151:H176">F151*G151</f>
        <v>0</v>
      </c>
      <c r="I151" s="88">
        <f aca="true" t="shared" si="26" ref="I151:I176">F151+H151</f>
        <v>0</v>
      </c>
      <c r="J151" s="1"/>
      <c r="K151" s="1"/>
    </row>
    <row r="152" spans="1:11" ht="67.5">
      <c r="A152" s="16">
        <v>2</v>
      </c>
      <c r="B152" s="29" t="s">
        <v>95</v>
      </c>
      <c r="C152" s="1">
        <v>20</v>
      </c>
      <c r="D152" s="1" t="s">
        <v>23</v>
      </c>
      <c r="E152" s="106">
        <v>0</v>
      </c>
      <c r="F152" s="88">
        <f t="shared" si="24"/>
        <v>0</v>
      </c>
      <c r="G152" s="2">
        <v>0.08</v>
      </c>
      <c r="H152" s="88">
        <f t="shared" si="25"/>
        <v>0</v>
      </c>
      <c r="I152" s="88">
        <f t="shared" si="26"/>
        <v>0</v>
      </c>
      <c r="J152" s="1"/>
      <c r="K152" s="1"/>
    </row>
    <row r="153" spans="1:11" ht="45">
      <c r="A153" s="16">
        <v>3</v>
      </c>
      <c r="B153" s="29" t="s">
        <v>96</v>
      </c>
      <c r="C153" s="1">
        <v>20</v>
      </c>
      <c r="D153" s="1" t="s">
        <v>23</v>
      </c>
      <c r="E153" s="106">
        <v>0</v>
      </c>
      <c r="F153" s="88">
        <f t="shared" si="24"/>
        <v>0</v>
      </c>
      <c r="G153" s="2">
        <v>0.08</v>
      </c>
      <c r="H153" s="88">
        <f t="shared" si="25"/>
        <v>0</v>
      </c>
      <c r="I153" s="88">
        <f t="shared" si="26"/>
        <v>0</v>
      </c>
      <c r="J153" s="1"/>
      <c r="K153" s="1"/>
    </row>
    <row r="154" spans="1:11" ht="22.5">
      <c r="A154" s="16">
        <v>4</v>
      </c>
      <c r="B154" s="29" t="s">
        <v>97</v>
      </c>
      <c r="C154" s="1">
        <v>10</v>
      </c>
      <c r="D154" s="1" t="s">
        <v>23</v>
      </c>
      <c r="E154" s="106">
        <v>0</v>
      </c>
      <c r="F154" s="88">
        <f t="shared" si="24"/>
        <v>0</v>
      </c>
      <c r="G154" s="2">
        <v>0.08</v>
      </c>
      <c r="H154" s="88">
        <f t="shared" si="25"/>
        <v>0</v>
      </c>
      <c r="I154" s="88">
        <f t="shared" si="26"/>
        <v>0</v>
      </c>
      <c r="J154" s="1"/>
      <c r="K154" s="1"/>
    </row>
    <row r="155" spans="1:11" ht="45">
      <c r="A155" s="16">
        <v>5</v>
      </c>
      <c r="B155" s="29" t="s">
        <v>98</v>
      </c>
      <c r="C155" s="1">
        <v>20</v>
      </c>
      <c r="D155" s="1" t="s">
        <v>23</v>
      </c>
      <c r="E155" s="106">
        <v>0</v>
      </c>
      <c r="F155" s="88">
        <f t="shared" si="24"/>
        <v>0</v>
      </c>
      <c r="G155" s="2">
        <v>0.08</v>
      </c>
      <c r="H155" s="88">
        <f t="shared" si="25"/>
        <v>0</v>
      </c>
      <c r="I155" s="88">
        <f t="shared" si="26"/>
        <v>0</v>
      </c>
      <c r="J155" s="1"/>
      <c r="K155" s="1"/>
    </row>
    <row r="156" spans="1:11" ht="45" customHeight="1">
      <c r="A156" s="16">
        <v>6</v>
      </c>
      <c r="B156" s="29" t="s">
        <v>169</v>
      </c>
      <c r="C156" s="1">
        <v>20</v>
      </c>
      <c r="D156" s="1" t="s">
        <v>23</v>
      </c>
      <c r="E156" s="106">
        <v>0</v>
      </c>
      <c r="F156" s="88">
        <f t="shared" si="24"/>
        <v>0</v>
      </c>
      <c r="G156" s="2">
        <v>0.08</v>
      </c>
      <c r="H156" s="88">
        <f t="shared" si="25"/>
        <v>0</v>
      </c>
      <c r="I156" s="88">
        <f t="shared" si="26"/>
        <v>0</v>
      </c>
      <c r="J156" s="1"/>
      <c r="K156" s="1"/>
    </row>
    <row r="157" spans="1:11" ht="57.75" customHeight="1">
      <c r="A157" s="16">
        <v>7</v>
      </c>
      <c r="B157" s="29" t="s">
        <v>99</v>
      </c>
      <c r="C157" s="1">
        <v>10</v>
      </c>
      <c r="D157" s="1" t="s">
        <v>23</v>
      </c>
      <c r="E157" s="106">
        <v>0</v>
      </c>
      <c r="F157" s="88">
        <f t="shared" si="24"/>
        <v>0</v>
      </c>
      <c r="G157" s="2">
        <v>0.08</v>
      </c>
      <c r="H157" s="88">
        <f t="shared" si="25"/>
        <v>0</v>
      </c>
      <c r="I157" s="88">
        <f t="shared" si="26"/>
        <v>0</v>
      </c>
      <c r="J157" s="1"/>
      <c r="K157" s="1"/>
    </row>
    <row r="158" spans="1:11" ht="36" customHeight="1">
      <c r="A158" s="16">
        <v>8</v>
      </c>
      <c r="B158" s="29" t="s">
        <v>100</v>
      </c>
      <c r="C158" s="1">
        <v>30</v>
      </c>
      <c r="D158" s="1" t="s">
        <v>23</v>
      </c>
      <c r="E158" s="106">
        <v>0</v>
      </c>
      <c r="F158" s="88">
        <f t="shared" si="24"/>
        <v>0</v>
      </c>
      <c r="G158" s="2">
        <v>0.08</v>
      </c>
      <c r="H158" s="88">
        <f t="shared" si="25"/>
        <v>0</v>
      </c>
      <c r="I158" s="88">
        <f t="shared" si="26"/>
        <v>0</v>
      </c>
      <c r="J158" s="1"/>
      <c r="K158" s="1"/>
    </row>
    <row r="159" spans="1:11" ht="33.75">
      <c r="A159" s="91">
        <v>9</v>
      </c>
      <c r="B159" s="29" t="s">
        <v>101</v>
      </c>
      <c r="C159" s="1">
        <v>1</v>
      </c>
      <c r="D159" s="1" t="s">
        <v>23</v>
      </c>
      <c r="E159" s="106">
        <v>0</v>
      </c>
      <c r="F159" s="88">
        <f t="shared" si="24"/>
        <v>0</v>
      </c>
      <c r="G159" s="2">
        <v>0.08</v>
      </c>
      <c r="H159" s="88">
        <f t="shared" si="25"/>
        <v>0</v>
      </c>
      <c r="I159" s="88">
        <f t="shared" si="26"/>
        <v>0</v>
      </c>
      <c r="J159" s="1"/>
      <c r="K159" s="1"/>
    </row>
    <row r="160" spans="1:11" ht="13.5" customHeight="1">
      <c r="A160" s="91">
        <v>10</v>
      </c>
      <c r="B160" s="29" t="s">
        <v>102</v>
      </c>
      <c r="C160" s="1">
        <v>10</v>
      </c>
      <c r="D160" s="1" t="s">
        <v>23</v>
      </c>
      <c r="E160" s="106">
        <v>0</v>
      </c>
      <c r="F160" s="88">
        <f t="shared" si="24"/>
        <v>0</v>
      </c>
      <c r="G160" s="2">
        <v>0.08</v>
      </c>
      <c r="H160" s="88">
        <f t="shared" si="25"/>
        <v>0</v>
      </c>
      <c r="I160" s="88">
        <f t="shared" si="26"/>
        <v>0</v>
      </c>
      <c r="J160" s="1"/>
      <c r="K160" s="1"/>
    </row>
    <row r="161" spans="1:11" ht="12.75" customHeight="1">
      <c r="A161" s="16">
        <v>11</v>
      </c>
      <c r="B161" s="29" t="s">
        <v>103</v>
      </c>
      <c r="C161" s="1">
        <v>10</v>
      </c>
      <c r="D161" s="1" t="s">
        <v>23</v>
      </c>
      <c r="E161" s="106">
        <v>0</v>
      </c>
      <c r="F161" s="88">
        <f t="shared" si="24"/>
        <v>0</v>
      </c>
      <c r="G161" s="2">
        <v>0.08</v>
      </c>
      <c r="H161" s="88">
        <f t="shared" si="25"/>
        <v>0</v>
      </c>
      <c r="I161" s="88">
        <f t="shared" si="26"/>
        <v>0</v>
      </c>
      <c r="J161" s="1"/>
      <c r="K161" s="1"/>
    </row>
    <row r="162" spans="1:11" ht="14.25" customHeight="1">
      <c r="A162" s="16">
        <v>12</v>
      </c>
      <c r="B162" s="29" t="s">
        <v>104</v>
      </c>
      <c r="C162" s="1">
        <v>30</v>
      </c>
      <c r="D162" s="1" t="s">
        <v>23</v>
      </c>
      <c r="E162" s="106">
        <v>0</v>
      </c>
      <c r="F162" s="88">
        <f t="shared" si="24"/>
        <v>0</v>
      </c>
      <c r="G162" s="2">
        <v>0.08</v>
      </c>
      <c r="H162" s="88">
        <f t="shared" si="25"/>
        <v>0</v>
      </c>
      <c r="I162" s="88">
        <f t="shared" si="26"/>
        <v>0</v>
      </c>
      <c r="J162" s="1"/>
      <c r="K162" s="1"/>
    </row>
    <row r="163" spans="1:11" ht="34.5" customHeight="1">
      <c r="A163" s="16">
        <v>13</v>
      </c>
      <c r="B163" s="29" t="s">
        <v>105</v>
      </c>
      <c r="C163" s="1">
        <v>20</v>
      </c>
      <c r="D163" s="1" t="s">
        <v>23</v>
      </c>
      <c r="E163" s="106">
        <v>0</v>
      </c>
      <c r="F163" s="88">
        <f t="shared" si="24"/>
        <v>0</v>
      </c>
      <c r="G163" s="2">
        <v>0.08</v>
      </c>
      <c r="H163" s="88">
        <f t="shared" si="25"/>
        <v>0</v>
      </c>
      <c r="I163" s="88">
        <f t="shared" si="26"/>
        <v>0</v>
      </c>
      <c r="J163" s="1"/>
      <c r="K163" s="1"/>
    </row>
    <row r="164" spans="1:11" ht="67.5">
      <c r="A164" s="16"/>
      <c r="B164" s="29" t="s">
        <v>106</v>
      </c>
      <c r="C164" s="1"/>
      <c r="D164" s="1"/>
      <c r="E164" s="106">
        <v>0</v>
      </c>
      <c r="F164" s="262">
        <f t="shared" si="24"/>
        <v>0</v>
      </c>
      <c r="G164" s="54">
        <v>0.08</v>
      </c>
      <c r="H164" s="262">
        <f t="shared" si="25"/>
        <v>0</v>
      </c>
      <c r="I164" s="262">
        <f t="shared" si="26"/>
        <v>0</v>
      </c>
      <c r="J164" s="1"/>
      <c r="K164" s="1"/>
    </row>
    <row r="165" spans="1:11" ht="11.25" customHeight="1">
      <c r="A165" s="16">
        <v>14</v>
      </c>
      <c r="B165" s="29" t="s">
        <v>439</v>
      </c>
      <c r="C165" s="1">
        <v>10</v>
      </c>
      <c r="D165" s="1" t="s">
        <v>23</v>
      </c>
      <c r="E165" s="106">
        <v>0</v>
      </c>
      <c r="F165" s="88">
        <f t="shared" si="24"/>
        <v>0</v>
      </c>
      <c r="G165" s="2">
        <v>0.08</v>
      </c>
      <c r="H165" s="88">
        <f t="shared" si="25"/>
        <v>0</v>
      </c>
      <c r="I165" s="88">
        <f t="shared" si="26"/>
        <v>0</v>
      </c>
      <c r="J165" s="1"/>
      <c r="K165" s="1"/>
    </row>
    <row r="166" spans="1:11" ht="14.25" customHeight="1">
      <c r="A166" s="16">
        <v>15</v>
      </c>
      <c r="B166" s="29" t="s">
        <v>440</v>
      </c>
      <c r="C166" s="1">
        <v>5</v>
      </c>
      <c r="D166" s="1" t="s">
        <v>23</v>
      </c>
      <c r="E166" s="106">
        <v>0</v>
      </c>
      <c r="F166" s="88">
        <f t="shared" si="24"/>
        <v>0</v>
      </c>
      <c r="G166" s="2">
        <v>0.08</v>
      </c>
      <c r="H166" s="88">
        <f t="shared" si="25"/>
        <v>0</v>
      </c>
      <c r="I166" s="88">
        <f t="shared" si="26"/>
        <v>0</v>
      </c>
      <c r="J166" s="1"/>
      <c r="K166" s="1"/>
    </row>
    <row r="167" spans="1:11" ht="13.5" customHeight="1">
      <c r="A167" s="16">
        <v>16</v>
      </c>
      <c r="B167" s="50" t="s">
        <v>441</v>
      </c>
      <c r="C167" s="1">
        <v>5</v>
      </c>
      <c r="D167" s="1" t="s">
        <v>23</v>
      </c>
      <c r="E167" s="106">
        <v>0</v>
      </c>
      <c r="F167" s="88">
        <f t="shared" si="24"/>
        <v>0</v>
      </c>
      <c r="G167" s="2">
        <v>0.08</v>
      </c>
      <c r="H167" s="88">
        <f t="shared" si="25"/>
        <v>0</v>
      </c>
      <c r="I167" s="88">
        <f t="shared" si="26"/>
        <v>0</v>
      </c>
      <c r="J167" s="1"/>
      <c r="K167" s="1"/>
    </row>
    <row r="168" spans="1:11" ht="33" customHeight="1">
      <c r="A168" s="16"/>
      <c r="B168" s="29" t="s">
        <v>107</v>
      </c>
      <c r="C168" s="1"/>
      <c r="D168" s="1"/>
      <c r="E168" s="106">
        <v>0</v>
      </c>
      <c r="F168" s="262">
        <f t="shared" si="24"/>
        <v>0</v>
      </c>
      <c r="G168" s="54">
        <v>0.08</v>
      </c>
      <c r="H168" s="262">
        <f t="shared" si="25"/>
        <v>0</v>
      </c>
      <c r="I168" s="262">
        <f t="shared" si="26"/>
        <v>0</v>
      </c>
      <c r="J168" s="1"/>
      <c r="K168" s="1"/>
    </row>
    <row r="169" spans="1:11" ht="15">
      <c r="A169" s="16">
        <v>17</v>
      </c>
      <c r="B169" s="29" t="s">
        <v>108</v>
      </c>
      <c r="C169" s="1">
        <v>10</v>
      </c>
      <c r="D169" s="1" t="s">
        <v>23</v>
      </c>
      <c r="E169" s="106">
        <v>0</v>
      </c>
      <c r="F169" s="88">
        <f t="shared" si="24"/>
        <v>0</v>
      </c>
      <c r="G169" s="2">
        <v>0.08</v>
      </c>
      <c r="H169" s="88">
        <f t="shared" si="25"/>
        <v>0</v>
      </c>
      <c r="I169" s="88">
        <f t="shared" si="26"/>
        <v>0</v>
      </c>
      <c r="J169" s="1"/>
      <c r="K169" s="1"/>
    </row>
    <row r="170" spans="1:11" ht="25.5" customHeight="1">
      <c r="A170" s="16">
        <v>18</v>
      </c>
      <c r="B170" s="29" t="s">
        <v>447</v>
      </c>
      <c r="C170" s="1">
        <v>10</v>
      </c>
      <c r="D170" s="1" t="s">
        <v>23</v>
      </c>
      <c r="E170" s="106">
        <v>0</v>
      </c>
      <c r="F170" s="88">
        <f t="shared" si="24"/>
        <v>0</v>
      </c>
      <c r="G170" s="2">
        <v>0.08</v>
      </c>
      <c r="H170" s="88">
        <f t="shared" si="25"/>
        <v>0</v>
      </c>
      <c r="I170" s="88">
        <f t="shared" si="26"/>
        <v>0</v>
      </c>
      <c r="J170" s="1"/>
      <c r="K170" s="1"/>
    </row>
    <row r="171" spans="1:11" ht="26.25" customHeight="1">
      <c r="A171" s="16">
        <v>19</v>
      </c>
      <c r="B171" s="29" t="s">
        <v>448</v>
      </c>
      <c r="C171" s="1">
        <v>25</v>
      </c>
      <c r="D171" s="1" t="s">
        <v>23</v>
      </c>
      <c r="E171" s="106">
        <v>0</v>
      </c>
      <c r="F171" s="88">
        <f t="shared" si="24"/>
        <v>0</v>
      </c>
      <c r="G171" s="2">
        <v>0.08</v>
      </c>
      <c r="H171" s="88">
        <f t="shared" si="25"/>
        <v>0</v>
      </c>
      <c r="I171" s="88">
        <f t="shared" si="26"/>
        <v>0</v>
      </c>
      <c r="J171" s="1"/>
      <c r="K171" s="1"/>
    </row>
    <row r="172" spans="1:11" ht="12.75" customHeight="1">
      <c r="A172" s="16"/>
      <c r="B172" s="29" t="s">
        <v>109</v>
      </c>
      <c r="C172" s="1"/>
      <c r="D172" s="1"/>
      <c r="E172" s="106">
        <v>0</v>
      </c>
      <c r="F172" s="88">
        <f t="shared" si="24"/>
        <v>0</v>
      </c>
      <c r="G172" s="2">
        <v>0.08</v>
      </c>
      <c r="H172" s="88">
        <f t="shared" si="25"/>
        <v>0</v>
      </c>
      <c r="I172" s="88">
        <f t="shared" si="26"/>
        <v>0</v>
      </c>
      <c r="J172" s="1"/>
      <c r="K172" s="1"/>
    </row>
    <row r="173" spans="1:11" ht="22.5" customHeight="1">
      <c r="A173" s="16">
        <v>20</v>
      </c>
      <c r="B173" s="29" t="s">
        <v>108</v>
      </c>
      <c r="C173" s="1">
        <v>20</v>
      </c>
      <c r="D173" s="1" t="s">
        <v>23</v>
      </c>
      <c r="E173" s="106">
        <v>0</v>
      </c>
      <c r="F173" s="88">
        <f t="shared" si="24"/>
        <v>0</v>
      </c>
      <c r="G173" s="2">
        <v>0.08</v>
      </c>
      <c r="H173" s="88">
        <f t="shared" si="25"/>
        <v>0</v>
      </c>
      <c r="I173" s="88">
        <f t="shared" si="26"/>
        <v>0</v>
      </c>
      <c r="J173" s="1"/>
      <c r="K173" s="1"/>
    </row>
    <row r="174" spans="1:11" ht="11.25" customHeight="1">
      <c r="A174" s="16">
        <v>21</v>
      </c>
      <c r="B174" s="29" t="s">
        <v>449</v>
      </c>
      <c r="C174" s="1">
        <v>40</v>
      </c>
      <c r="D174" s="1" t="s">
        <v>23</v>
      </c>
      <c r="E174" s="106">
        <v>0</v>
      </c>
      <c r="F174" s="88">
        <f t="shared" si="24"/>
        <v>0</v>
      </c>
      <c r="G174" s="2">
        <v>0.08</v>
      </c>
      <c r="H174" s="88">
        <f t="shared" si="25"/>
        <v>0</v>
      </c>
      <c r="I174" s="88">
        <f t="shared" si="26"/>
        <v>0</v>
      </c>
      <c r="J174" s="1"/>
      <c r="K174" s="1"/>
    </row>
    <row r="175" spans="1:11" ht="12.75" customHeight="1">
      <c r="A175" s="16">
        <v>22</v>
      </c>
      <c r="B175" s="29" t="s">
        <v>450</v>
      </c>
      <c r="C175" s="1">
        <v>25</v>
      </c>
      <c r="D175" s="1" t="s">
        <v>23</v>
      </c>
      <c r="E175" s="106">
        <v>0</v>
      </c>
      <c r="F175" s="88">
        <f t="shared" si="24"/>
        <v>0</v>
      </c>
      <c r="G175" s="2">
        <v>0.08</v>
      </c>
      <c r="H175" s="88">
        <f t="shared" si="25"/>
        <v>0</v>
      </c>
      <c r="I175" s="88">
        <f t="shared" si="26"/>
        <v>0</v>
      </c>
      <c r="J175" s="1"/>
      <c r="K175" s="1"/>
    </row>
    <row r="176" spans="1:11" ht="15.75" customHeight="1">
      <c r="A176" s="16">
        <v>23</v>
      </c>
      <c r="B176" s="29" t="s">
        <v>111</v>
      </c>
      <c r="C176" s="1">
        <v>5</v>
      </c>
      <c r="D176" s="1" t="s">
        <v>23</v>
      </c>
      <c r="E176" s="106">
        <v>0</v>
      </c>
      <c r="F176" s="88">
        <f t="shared" si="24"/>
        <v>0</v>
      </c>
      <c r="G176" s="2">
        <v>0.08</v>
      </c>
      <c r="H176" s="88">
        <f t="shared" si="25"/>
        <v>0</v>
      </c>
      <c r="I176" s="88">
        <f t="shared" si="26"/>
        <v>0</v>
      </c>
      <c r="J176" s="1"/>
      <c r="K176" s="1"/>
    </row>
    <row r="177" spans="1:11" ht="12.75" customHeight="1">
      <c r="A177" s="282" t="s">
        <v>24</v>
      </c>
      <c r="B177" s="282"/>
      <c r="C177" s="282"/>
      <c r="D177" s="282"/>
      <c r="E177" s="282"/>
      <c r="F177" s="60">
        <f>SUM(F151:F176)</f>
        <v>0</v>
      </c>
      <c r="G177" s="61"/>
      <c r="H177" s="60">
        <f>SUM(H151:H176)</f>
        <v>0</v>
      </c>
      <c r="I177" s="60">
        <f>SUM(I151:I176)</f>
        <v>0</v>
      </c>
      <c r="J177" s="1"/>
      <c r="K177" s="4"/>
    </row>
    <row r="178" spans="1:11" ht="12.75" customHeight="1">
      <c r="A178" s="25"/>
      <c r="B178" s="26"/>
      <c r="C178" s="26"/>
      <c r="D178" s="26"/>
      <c r="E178" s="26"/>
      <c r="F178" s="27"/>
      <c r="G178" s="28"/>
      <c r="H178" s="27"/>
      <c r="I178" s="27"/>
      <c r="J178" s="15"/>
      <c r="K178" s="15"/>
    </row>
    <row r="179" spans="1:11" ht="36">
      <c r="A179" s="25"/>
      <c r="B179" s="51" t="s">
        <v>112</v>
      </c>
      <c r="C179" s="26"/>
      <c r="D179" s="26"/>
      <c r="E179" s="26"/>
      <c r="F179" s="27"/>
      <c r="G179" s="28"/>
      <c r="H179" s="27"/>
      <c r="I179" s="27"/>
      <c r="J179" s="15"/>
      <c r="K179" s="15"/>
    </row>
    <row r="180" spans="1:11" ht="15">
      <c r="A180" s="25"/>
      <c r="B180" s="51"/>
      <c r="C180" s="26"/>
      <c r="D180" s="26"/>
      <c r="E180" s="26"/>
      <c r="F180" s="27"/>
      <c r="G180" s="28"/>
      <c r="H180" s="27"/>
      <c r="I180" s="27"/>
      <c r="J180" s="15"/>
      <c r="K180" s="15"/>
    </row>
    <row r="181" spans="1:11" ht="15">
      <c r="A181" s="25"/>
      <c r="B181" s="51"/>
      <c r="C181" s="26"/>
      <c r="D181" s="26"/>
      <c r="E181" s="26"/>
      <c r="F181" s="27"/>
      <c r="G181" s="28"/>
      <c r="H181" s="27"/>
      <c r="I181" s="27"/>
      <c r="J181" s="15"/>
      <c r="K181" s="15"/>
    </row>
    <row r="182" spans="2:9" ht="15.75">
      <c r="B182" s="21" t="s">
        <v>466</v>
      </c>
      <c r="C182" s="48"/>
      <c r="D182" s="48"/>
      <c r="E182" s="48"/>
      <c r="F182" s="101"/>
      <c r="G182" s="101"/>
      <c r="H182" s="101"/>
      <c r="I182" s="101"/>
    </row>
    <row r="183" ht="15.75" thickBot="1">
      <c r="B183" s="43"/>
    </row>
    <row r="184" spans="1:11" ht="34.5" thickBot="1">
      <c r="A184" s="49" t="s">
        <v>12</v>
      </c>
      <c r="B184" s="7" t="s">
        <v>13</v>
      </c>
      <c r="C184" s="7" t="s">
        <v>14</v>
      </c>
      <c r="D184" s="7" t="s">
        <v>15</v>
      </c>
      <c r="E184" s="7" t="s">
        <v>16</v>
      </c>
      <c r="F184" s="7" t="s">
        <v>17</v>
      </c>
      <c r="G184" s="8" t="s">
        <v>18</v>
      </c>
      <c r="H184" s="8" t="s">
        <v>19</v>
      </c>
      <c r="I184" s="7" t="s">
        <v>20</v>
      </c>
      <c r="J184" s="7" t="s">
        <v>21</v>
      </c>
      <c r="K184" s="7" t="s">
        <v>22</v>
      </c>
    </row>
    <row r="185" spans="1:11" ht="22.5">
      <c r="A185" s="16"/>
      <c r="B185" s="29" t="s">
        <v>110</v>
      </c>
      <c r="C185" s="1"/>
      <c r="D185" s="1"/>
      <c r="E185" s="106"/>
      <c r="F185" s="88"/>
      <c r="G185" s="2"/>
      <c r="H185" s="88"/>
      <c r="I185" s="88"/>
      <c r="J185" s="1"/>
      <c r="K185" s="1"/>
    </row>
    <row r="186" spans="1:11" ht="15">
      <c r="A186" s="16">
        <v>24</v>
      </c>
      <c r="B186" s="29" t="s">
        <v>451</v>
      </c>
      <c r="C186" s="1">
        <v>10</v>
      </c>
      <c r="D186" s="1" t="s">
        <v>23</v>
      </c>
      <c r="E186" s="106">
        <v>0</v>
      </c>
      <c r="F186" s="88">
        <f>E186*C186</f>
        <v>0</v>
      </c>
      <c r="G186" s="2">
        <v>0.08</v>
      </c>
      <c r="H186" s="88">
        <f>F186*G186</f>
        <v>0</v>
      </c>
      <c r="I186" s="88">
        <f>F186+H186</f>
        <v>0</v>
      </c>
      <c r="J186" s="1"/>
      <c r="K186" s="1"/>
    </row>
    <row r="187" spans="1:11" ht="15">
      <c r="A187" s="16">
        <v>25</v>
      </c>
      <c r="B187" s="29" t="s">
        <v>452</v>
      </c>
      <c r="C187" s="1">
        <v>20</v>
      </c>
      <c r="D187" s="1" t="s">
        <v>23</v>
      </c>
      <c r="E187" s="106">
        <v>0</v>
      </c>
      <c r="F187" s="88">
        <f>E187*C187</f>
        <v>0</v>
      </c>
      <c r="G187" s="2">
        <v>0.08</v>
      </c>
      <c r="H187" s="88">
        <f>F187*G187</f>
        <v>0</v>
      </c>
      <c r="I187" s="88">
        <f>F187+H187</f>
        <v>0</v>
      </c>
      <c r="J187" s="1"/>
      <c r="K187" s="1"/>
    </row>
    <row r="188" spans="1:11" ht="15">
      <c r="A188" s="282" t="s">
        <v>24</v>
      </c>
      <c r="B188" s="282"/>
      <c r="C188" s="282"/>
      <c r="D188" s="282"/>
      <c r="E188" s="282"/>
      <c r="F188" s="60">
        <f>SUM(F162:F187)</f>
        <v>0</v>
      </c>
      <c r="G188" s="61"/>
      <c r="H188" s="60">
        <f>SUM(H162:H187)</f>
        <v>0</v>
      </c>
      <c r="I188" s="60">
        <f>SUM(I162:I187)</f>
        <v>0</v>
      </c>
      <c r="J188" s="1"/>
      <c r="K188" s="4"/>
    </row>
    <row r="189" spans="1:11" ht="15">
      <c r="A189" s="25"/>
      <c r="B189" s="25"/>
      <c r="C189" s="25"/>
      <c r="D189" s="25"/>
      <c r="E189" s="25"/>
      <c r="F189" s="27"/>
      <c r="G189" s="28"/>
      <c r="H189" s="27"/>
      <c r="I189" s="27"/>
      <c r="J189" s="311"/>
      <c r="K189" s="311"/>
    </row>
    <row r="190" spans="1:11" ht="15">
      <c r="A190" s="25"/>
      <c r="B190" s="25"/>
      <c r="C190" s="25"/>
      <c r="D190" s="25"/>
      <c r="E190" s="25"/>
      <c r="F190" s="27"/>
      <c r="G190" s="28"/>
      <c r="H190" s="27"/>
      <c r="I190" s="27"/>
      <c r="J190" s="311"/>
      <c r="K190" s="311"/>
    </row>
    <row r="191" ht="12.75" customHeight="1"/>
    <row r="192" spans="1:11" ht="15">
      <c r="A192" s="25"/>
      <c r="B192" s="26"/>
      <c r="C192" s="1"/>
      <c r="D192" s="26"/>
      <c r="E192" s="26"/>
      <c r="F192" s="27"/>
      <c r="G192" s="28"/>
      <c r="H192" s="27"/>
      <c r="I192" s="27"/>
      <c r="J192" s="15"/>
      <c r="K192" s="15"/>
    </row>
    <row r="193" spans="2:9" ht="15.75">
      <c r="B193" s="21" t="s">
        <v>292</v>
      </c>
      <c r="F193" s="102">
        <f>F305</f>
        <v>0</v>
      </c>
      <c r="G193" s="102">
        <f>G305</f>
        <v>0.08</v>
      </c>
      <c r="H193" s="102">
        <f>H305</f>
        <v>0</v>
      </c>
      <c r="I193" s="102">
        <f>I305</f>
        <v>0</v>
      </c>
    </row>
    <row r="194" ht="15.75">
      <c r="B194" s="21"/>
    </row>
    <row r="195" ht="15.75" thickBot="1">
      <c r="B195" t="s">
        <v>114</v>
      </c>
    </row>
    <row r="196" spans="1:11" ht="34.5" thickBot="1">
      <c r="A196" s="49" t="s">
        <v>12</v>
      </c>
      <c r="B196" s="24" t="s">
        <v>13</v>
      </c>
      <c r="C196" s="24" t="s">
        <v>14</v>
      </c>
      <c r="D196" s="24" t="s">
        <v>15</v>
      </c>
      <c r="E196" s="24" t="s">
        <v>16</v>
      </c>
      <c r="F196" s="24" t="s">
        <v>17</v>
      </c>
      <c r="G196" s="96" t="s">
        <v>18</v>
      </c>
      <c r="H196" s="96" t="s">
        <v>19</v>
      </c>
      <c r="I196" s="24" t="s">
        <v>20</v>
      </c>
      <c r="J196" s="24" t="s">
        <v>21</v>
      </c>
      <c r="K196" s="235" t="s">
        <v>22</v>
      </c>
    </row>
    <row r="197" spans="1:11" ht="81.75" customHeight="1" thickBot="1">
      <c r="A197" s="68">
        <v>1</v>
      </c>
      <c r="B197" s="238" t="s">
        <v>370</v>
      </c>
      <c r="C197" s="239">
        <v>15</v>
      </c>
      <c r="D197" s="69" t="s">
        <v>23</v>
      </c>
      <c r="E197" s="240">
        <v>0</v>
      </c>
      <c r="F197" s="241">
        <f aca="true" t="shared" si="27" ref="F197:F245">E197*C197</f>
        <v>0</v>
      </c>
      <c r="G197" s="242">
        <v>0.08</v>
      </c>
      <c r="H197" s="241">
        <f aca="true" t="shared" si="28" ref="H197:H275">I197-F197</f>
        <v>0</v>
      </c>
      <c r="I197" s="241">
        <f aca="true" t="shared" si="29" ref="I197:I275">F197*1.08</f>
        <v>0</v>
      </c>
      <c r="J197" s="243"/>
      <c r="K197" s="243"/>
    </row>
    <row r="198" spans="1:11" ht="24" thickBot="1">
      <c r="A198" s="70">
        <v>2</v>
      </c>
      <c r="B198" s="244" t="s">
        <v>371</v>
      </c>
      <c r="C198" s="53">
        <v>60</v>
      </c>
      <c r="D198" s="71" t="s">
        <v>23</v>
      </c>
      <c r="E198" s="240">
        <v>0</v>
      </c>
      <c r="F198" s="72">
        <f t="shared" si="27"/>
        <v>0</v>
      </c>
      <c r="G198" s="73">
        <v>0.08</v>
      </c>
      <c r="H198" s="72">
        <f t="shared" si="28"/>
        <v>0</v>
      </c>
      <c r="I198" s="72">
        <f t="shared" si="29"/>
        <v>0</v>
      </c>
      <c r="J198" s="243"/>
      <c r="K198" s="243"/>
    </row>
    <row r="199" spans="1:11" ht="15.75" thickBot="1">
      <c r="A199" s="70">
        <v>3</v>
      </c>
      <c r="B199" s="244" t="s">
        <v>372</v>
      </c>
      <c r="C199" s="53">
        <v>5</v>
      </c>
      <c r="D199" s="71" t="s">
        <v>23</v>
      </c>
      <c r="E199" s="240">
        <v>0</v>
      </c>
      <c r="F199" s="72">
        <f>E199*C199</f>
        <v>0</v>
      </c>
      <c r="G199" s="73">
        <v>0.08</v>
      </c>
      <c r="H199" s="72">
        <f>I199-F199</f>
        <v>0</v>
      </c>
      <c r="I199" s="72">
        <f>F199*1.08</f>
        <v>0</v>
      </c>
      <c r="J199" s="243"/>
      <c r="K199" s="243"/>
    </row>
    <row r="200" spans="1:11" ht="15.75" thickBot="1">
      <c r="A200" s="70">
        <v>4</v>
      </c>
      <c r="B200" s="244" t="s">
        <v>118</v>
      </c>
      <c r="C200" s="53">
        <v>5</v>
      </c>
      <c r="D200" s="71" t="s">
        <v>23</v>
      </c>
      <c r="E200" s="240">
        <v>0</v>
      </c>
      <c r="F200" s="72">
        <f>E200*C200</f>
        <v>0</v>
      </c>
      <c r="G200" s="73">
        <v>0.08</v>
      </c>
      <c r="H200" s="72">
        <f>I200-F200</f>
        <v>0</v>
      </c>
      <c r="I200" s="72">
        <f>F200*1.08</f>
        <v>0</v>
      </c>
      <c r="J200" s="243"/>
      <c r="K200" s="243"/>
    </row>
    <row r="201" spans="1:11" ht="15.75" thickBot="1">
      <c r="A201" s="70">
        <v>5</v>
      </c>
      <c r="B201" s="244" t="s">
        <v>119</v>
      </c>
      <c r="C201" s="53">
        <v>15</v>
      </c>
      <c r="D201" s="71" t="s">
        <v>23</v>
      </c>
      <c r="E201" s="240">
        <v>0</v>
      </c>
      <c r="F201" s="72">
        <f t="shared" si="27"/>
        <v>0</v>
      </c>
      <c r="G201" s="73">
        <v>0.08</v>
      </c>
      <c r="H201" s="72">
        <f t="shared" si="28"/>
        <v>0</v>
      </c>
      <c r="I201" s="72">
        <f t="shared" si="29"/>
        <v>0</v>
      </c>
      <c r="J201" s="243"/>
      <c r="K201" s="243"/>
    </row>
    <row r="202" spans="1:11" ht="46.5" thickBot="1">
      <c r="A202" s="70">
        <v>6</v>
      </c>
      <c r="B202" s="245" t="s">
        <v>373</v>
      </c>
      <c r="C202" s="53">
        <v>2</v>
      </c>
      <c r="D202" s="71" t="s">
        <v>23</v>
      </c>
      <c r="E202" s="240">
        <v>0</v>
      </c>
      <c r="F202" s="72">
        <f>E202*C202</f>
        <v>0</v>
      </c>
      <c r="G202" s="73">
        <v>0.08</v>
      </c>
      <c r="H202" s="72">
        <f>I202-F202</f>
        <v>0</v>
      </c>
      <c r="I202" s="72">
        <f>F202*1.08</f>
        <v>0</v>
      </c>
      <c r="J202" s="243"/>
      <c r="K202" s="243"/>
    </row>
    <row r="203" spans="1:11" ht="24" thickBot="1">
      <c r="A203" s="70">
        <v>7</v>
      </c>
      <c r="B203" s="246" t="s">
        <v>115</v>
      </c>
      <c r="C203" s="53">
        <v>4</v>
      </c>
      <c r="D203" s="71" t="s">
        <v>23</v>
      </c>
      <c r="E203" s="240">
        <v>0</v>
      </c>
      <c r="F203" s="72">
        <f>E203*C203</f>
        <v>0</v>
      </c>
      <c r="G203" s="73">
        <v>0.08</v>
      </c>
      <c r="H203" s="72">
        <f>I203-F203</f>
        <v>0</v>
      </c>
      <c r="I203" s="72">
        <f>F203*1.08</f>
        <v>0</v>
      </c>
      <c r="J203" s="243"/>
      <c r="K203" s="243"/>
    </row>
    <row r="204" spans="1:11" ht="15.75" thickBot="1">
      <c r="A204" s="70">
        <v>8</v>
      </c>
      <c r="B204" s="244" t="s">
        <v>374</v>
      </c>
      <c r="C204" s="53">
        <v>4</v>
      </c>
      <c r="D204" s="71" t="s">
        <v>23</v>
      </c>
      <c r="E204" s="240">
        <v>0</v>
      </c>
      <c r="F204" s="72">
        <f>E204*C204</f>
        <v>0</v>
      </c>
      <c r="G204" s="73">
        <v>0.08</v>
      </c>
      <c r="H204" s="72">
        <f>I204-F204</f>
        <v>0</v>
      </c>
      <c r="I204" s="72">
        <f>F204*1.08</f>
        <v>0</v>
      </c>
      <c r="J204" s="243"/>
      <c r="K204" s="243"/>
    </row>
    <row r="205" spans="1:11" ht="15.75" thickBot="1">
      <c r="A205" s="70">
        <v>9</v>
      </c>
      <c r="B205" s="244" t="s">
        <v>116</v>
      </c>
      <c r="C205" s="53">
        <v>2</v>
      </c>
      <c r="D205" s="71" t="s">
        <v>23</v>
      </c>
      <c r="E205" s="240">
        <v>0</v>
      </c>
      <c r="F205" s="72">
        <f>E205*C205</f>
        <v>0</v>
      </c>
      <c r="G205" s="73">
        <v>0.08</v>
      </c>
      <c r="H205" s="72">
        <f>I205-F205</f>
        <v>0</v>
      </c>
      <c r="I205" s="72">
        <f>F205*1.08</f>
        <v>0</v>
      </c>
      <c r="J205" s="243"/>
      <c r="K205" s="243"/>
    </row>
    <row r="206" spans="1:11" ht="15.75" thickBot="1">
      <c r="A206" s="70">
        <v>10</v>
      </c>
      <c r="B206" s="244" t="s">
        <v>375</v>
      </c>
      <c r="C206" s="53">
        <v>2</v>
      </c>
      <c r="D206" s="71" t="s">
        <v>23</v>
      </c>
      <c r="E206" s="240">
        <v>0</v>
      </c>
      <c r="F206" s="72">
        <f>E206*C206</f>
        <v>0</v>
      </c>
      <c r="G206" s="73">
        <v>0.08</v>
      </c>
      <c r="H206" s="72">
        <f>I206-F206</f>
        <v>0</v>
      </c>
      <c r="I206" s="72">
        <f>F206*1.08</f>
        <v>0</v>
      </c>
      <c r="J206" s="243"/>
      <c r="K206" s="243"/>
    </row>
    <row r="207" spans="1:11" ht="69" thickBot="1">
      <c r="A207" s="70">
        <v>11</v>
      </c>
      <c r="B207" s="244" t="s">
        <v>376</v>
      </c>
      <c r="C207" s="53">
        <v>30</v>
      </c>
      <c r="D207" s="71" t="s">
        <v>23</v>
      </c>
      <c r="E207" s="240">
        <v>0</v>
      </c>
      <c r="F207" s="72">
        <f t="shared" si="27"/>
        <v>0</v>
      </c>
      <c r="G207" s="73">
        <v>0.08</v>
      </c>
      <c r="H207" s="72">
        <f t="shared" si="28"/>
        <v>0</v>
      </c>
      <c r="I207" s="72">
        <f t="shared" si="29"/>
        <v>0</v>
      </c>
      <c r="J207" s="243"/>
      <c r="K207" s="243"/>
    </row>
    <row r="208" spans="1:11" ht="35.25" thickBot="1">
      <c r="A208" s="70">
        <v>12</v>
      </c>
      <c r="B208" s="244" t="s">
        <v>377</v>
      </c>
      <c r="C208" s="53">
        <v>120</v>
      </c>
      <c r="D208" s="71" t="s">
        <v>23</v>
      </c>
      <c r="E208" s="240">
        <v>0</v>
      </c>
      <c r="F208" s="72">
        <f>E208*C208</f>
        <v>0</v>
      </c>
      <c r="G208" s="73">
        <v>0.08</v>
      </c>
      <c r="H208" s="72">
        <f>I208-F208</f>
        <v>0</v>
      </c>
      <c r="I208" s="72">
        <f>F208*1.08</f>
        <v>0</v>
      </c>
      <c r="J208" s="243"/>
      <c r="K208" s="243"/>
    </row>
    <row r="209" spans="1:11" ht="15.75" thickBot="1">
      <c r="A209" s="70">
        <v>13</v>
      </c>
      <c r="B209" s="244" t="s">
        <v>378</v>
      </c>
      <c r="C209" s="53">
        <v>5</v>
      </c>
      <c r="D209" s="71" t="s">
        <v>23</v>
      </c>
      <c r="E209" s="240">
        <v>0</v>
      </c>
      <c r="F209" s="72">
        <f>E209*C209</f>
        <v>0</v>
      </c>
      <c r="G209" s="73">
        <v>0.08</v>
      </c>
      <c r="H209" s="72">
        <f>I209-F209</f>
        <v>0</v>
      </c>
      <c r="I209" s="72">
        <f>F209*1.08</f>
        <v>0</v>
      </c>
      <c r="J209" s="243"/>
      <c r="K209" s="243"/>
    </row>
    <row r="210" spans="1:11" ht="24" thickBot="1">
      <c r="A210" s="70">
        <v>14</v>
      </c>
      <c r="B210" s="244" t="s">
        <v>379</v>
      </c>
      <c r="C210" s="53">
        <v>30</v>
      </c>
      <c r="D210" s="71" t="s">
        <v>23</v>
      </c>
      <c r="E210" s="240">
        <v>0</v>
      </c>
      <c r="F210" s="72">
        <f>E210*C210</f>
        <v>0</v>
      </c>
      <c r="G210" s="73">
        <v>0.08</v>
      </c>
      <c r="H210" s="72">
        <f>I210-F210</f>
        <v>0</v>
      </c>
      <c r="I210" s="72">
        <f>F210*1.08</f>
        <v>0</v>
      </c>
      <c r="J210" s="243"/>
      <c r="K210" s="243"/>
    </row>
    <row r="211" spans="1:11" ht="57" thickBot="1">
      <c r="A211" s="70">
        <v>15</v>
      </c>
      <c r="B211" s="95" t="s">
        <v>380</v>
      </c>
      <c r="C211" s="53">
        <v>5</v>
      </c>
      <c r="D211" s="71" t="s">
        <v>23</v>
      </c>
      <c r="E211" s="240">
        <v>0</v>
      </c>
      <c r="F211" s="72">
        <f t="shared" si="27"/>
        <v>0</v>
      </c>
      <c r="G211" s="73">
        <v>0.08</v>
      </c>
      <c r="H211" s="72">
        <f t="shared" si="28"/>
        <v>0</v>
      </c>
      <c r="I211" s="72">
        <f t="shared" si="29"/>
        <v>0</v>
      </c>
      <c r="J211" s="243"/>
      <c r="K211" s="243"/>
    </row>
    <row r="212" spans="1:11" ht="15.75" thickBot="1">
      <c r="A212" s="70">
        <v>16</v>
      </c>
      <c r="B212" s="95" t="s">
        <v>381</v>
      </c>
      <c r="C212" s="53">
        <v>15</v>
      </c>
      <c r="D212" s="71" t="s">
        <v>23</v>
      </c>
      <c r="E212" s="240">
        <v>0</v>
      </c>
      <c r="F212" s="72">
        <f>E212*C212</f>
        <v>0</v>
      </c>
      <c r="G212" s="73">
        <v>0.08</v>
      </c>
      <c r="H212" s="72">
        <f>I212-F212</f>
        <v>0</v>
      </c>
      <c r="I212" s="72">
        <f>F212*1.08</f>
        <v>0</v>
      </c>
      <c r="J212" s="243"/>
      <c r="K212" s="243"/>
    </row>
    <row r="213" spans="1:11" ht="15.75" thickBot="1">
      <c r="A213" s="70">
        <v>17</v>
      </c>
      <c r="B213" s="95" t="s">
        <v>117</v>
      </c>
      <c r="C213" s="53">
        <v>1</v>
      </c>
      <c r="D213" s="71" t="s">
        <v>23</v>
      </c>
      <c r="E213" s="240">
        <v>0</v>
      </c>
      <c r="F213" s="72">
        <f>E213*C213</f>
        <v>0</v>
      </c>
      <c r="G213" s="73">
        <v>0.08</v>
      </c>
      <c r="H213" s="72">
        <f>I213-F213</f>
        <v>0</v>
      </c>
      <c r="I213" s="72">
        <f>F213*1.08</f>
        <v>0</v>
      </c>
      <c r="J213" s="243"/>
      <c r="K213" s="243"/>
    </row>
    <row r="214" spans="1:11" ht="15.75" thickBot="1">
      <c r="A214" s="70">
        <v>18</v>
      </c>
      <c r="B214" s="95" t="s">
        <v>382</v>
      </c>
      <c r="C214" s="53">
        <v>5</v>
      </c>
      <c r="D214" s="71" t="s">
        <v>23</v>
      </c>
      <c r="E214" s="240">
        <v>0</v>
      </c>
      <c r="F214" s="72">
        <f>E214*C214</f>
        <v>0</v>
      </c>
      <c r="G214" s="73">
        <v>0.08</v>
      </c>
      <c r="H214" s="72">
        <f>I214-F214</f>
        <v>0</v>
      </c>
      <c r="I214" s="72">
        <f>F214*1.08</f>
        <v>0</v>
      </c>
      <c r="J214" s="243"/>
      <c r="K214" s="243"/>
    </row>
    <row r="215" spans="1:11" ht="68.25" thickBot="1">
      <c r="A215" s="70">
        <v>19</v>
      </c>
      <c r="B215" s="95" t="s">
        <v>383</v>
      </c>
      <c r="C215" s="53">
        <v>30</v>
      </c>
      <c r="D215" s="71" t="s">
        <v>23</v>
      </c>
      <c r="E215" s="240">
        <v>0</v>
      </c>
      <c r="F215" s="72">
        <f t="shared" si="27"/>
        <v>0</v>
      </c>
      <c r="G215" s="73">
        <v>0.08</v>
      </c>
      <c r="H215" s="72">
        <f t="shared" si="28"/>
        <v>0</v>
      </c>
      <c r="I215" s="72">
        <f t="shared" si="29"/>
        <v>0</v>
      </c>
      <c r="J215" s="243"/>
      <c r="K215" s="243"/>
    </row>
    <row r="216" spans="1:11" ht="15.75" thickBot="1">
      <c r="A216" s="70">
        <v>20</v>
      </c>
      <c r="B216" s="95" t="s">
        <v>384</v>
      </c>
      <c r="C216" s="53">
        <v>120</v>
      </c>
      <c r="D216" s="71" t="s">
        <v>23</v>
      </c>
      <c r="E216" s="240">
        <v>0</v>
      </c>
      <c r="F216" s="72">
        <f t="shared" si="27"/>
        <v>0</v>
      </c>
      <c r="G216" s="73">
        <v>0.08</v>
      </c>
      <c r="H216" s="72">
        <f t="shared" si="28"/>
        <v>0</v>
      </c>
      <c r="I216" s="72">
        <f t="shared" si="29"/>
        <v>0</v>
      </c>
      <c r="J216" s="243"/>
      <c r="K216" s="243"/>
    </row>
    <row r="217" spans="1:11" ht="15.75" thickBot="1">
      <c r="A217" s="70">
        <v>21</v>
      </c>
      <c r="B217" s="95" t="s">
        <v>385</v>
      </c>
      <c r="C217" s="53">
        <v>30</v>
      </c>
      <c r="D217" s="71" t="s">
        <v>23</v>
      </c>
      <c r="E217" s="240">
        <v>0</v>
      </c>
      <c r="F217" s="72">
        <f t="shared" si="27"/>
        <v>0</v>
      </c>
      <c r="G217" s="73">
        <v>0.08</v>
      </c>
      <c r="H217" s="72">
        <f t="shared" si="28"/>
        <v>0</v>
      </c>
      <c r="I217" s="72">
        <f t="shared" si="29"/>
        <v>0</v>
      </c>
      <c r="J217" s="243"/>
      <c r="K217" s="243"/>
    </row>
    <row r="218" spans="1:11" ht="46.5" thickBot="1">
      <c r="A218" s="70">
        <v>22</v>
      </c>
      <c r="B218" s="245" t="s">
        <v>386</v>
      </c>
      <c r="C218" s="53">
        <v>1</v>
      </c>
      <c r="D218" s="71" t="s">
        <v>23</v>
      </c>
      <c r="E218" s="240">
        <v>0</v>
      </c>
      <c r="F218" s="72">
        <f t="shared" si="27"/>
        <v>0</v>
      </c>
      <c r="G218" s="73">
        <v>0.08</v>
      </c>
      <c r="H218" s="72">
        <f t="shared" si="28"/>
        <v>0</v>
      </c>
      <c r="I218" s="72">
        <f t="shared" si="29"/>
        <v>0</v>
      </c>
      <c r="J218" s="243"/>
      <c r="K218" s="243"/>
    </row>
    <row r="219" spans="1:11" ht="15.75" thickBot="1">
      <c r="A219" s="70">
        <v>23</v>
      </c>
      <c r="B219" s="244" t="s">
        <v>374</v>
      </c>
      <c r="C219" s="53">
        <v>4</v>
      </c>
      <c r="D219" s="71" t="s">
        <v>23</v>
      </c>
      <c r="E219" s="240">
        <v>0</v>
      </c>
      <c r="F219" s="72">
        <f>E219*C219</f>
        <v>0</v>
      </c>
      <c r="G219" s="73">
        <v>0.08</v>
      </c>
      <c r="H219" s="72">
        <f>I219-F219</f>
        <v>0</v>
      </c>
      <c r="I219" s="72">
        <f>F219*1.08</f>
        <v>0</v>
      </c>
      <c r="J219" s="243"/>
      <c r="K219" s="243"/>
    </row>
    <row r="220" spans="1:11" ht="15.75" thickBot="1">
      <c r="A220" s="70">
        <v>24</v>
      </c>
      <c r="B220" s="244" t="s">
        <v>387</v>
      </c>
      <c r="C220" s="53">
        <v>1</v>
      </c>
      <c r="D220" s="71" t="s">
        <v>23</v>
      </c>
      <c r="E220" s="240">
        <v>0</v>
      </c>
      <c r="F220" s="72">
        <f t="shared" si="27"/>
        <v>0</v>
      </c>
      <c r="G220" s="73">
        <v>0.08</v>
      </c>
      <c r="H220" s="72">
        <f t="shared" si="28"/>
        <v>0</v>
      </c>
      <c r="I220" s="72">
        <f t="shared" si="29"/>
        <v>0</v>
      </c>
      <c r="J220" s="243"/>
      <c r="K220" s="243"/>
    </row>
    <row r="221" spans="1:11" ht="15.75" thickBot="1">
      <c r="A221" s="70">
        <v>25</v>
      </c>
      <c r="B221" s="244" t="s">
        <v>119</v>
      </c>
      <c r="C221" s="53">
        <v>1</v>
      </c>
      <c r="D221" s="71" t="s">
        <v>23</v>
      </c>
      <c r="E221" s="240">
        <v>0</v>
      </c>
      <c r="F221" s="72">
        <f t="shared" si="27"/>
        <v>0</v>
      </c>
      <c r="G221" s="73">
        <v>0.08</v>
      </c>
      <c r="H221" s="72">
        <f t="shared" si="28"/>
        <v>0</v>
      </c>
      <c r="I221" s="72">
        <f t="shared" si="29"/>
        <v>0</v>
      </c>
      <c r="J221" s="243"/>
      <c r="K221" s="243"/>
    </row>
    <row r="222" spans="1:11" ht="46.5" thickBot="1">
      <c r="A222" s="70">
        <v>26</v>
      </c>
      <c r="B222" s="244" t="s">
        <v>120</v>
      </c>
      <c r="C222" s="53">
        <v>1</v>
      </c>
      <c r="D222" s="71" t="s">
        <v>23</v>
      </c>
      <c r="E222" s="240">
        <v>0</v>
      </c>
      <c r="F222" s="72">
        <f t="shared" si="27"/>
        <v>0</v>
      </c>
      <c r="G222" s="73">
        <v>0.08</v>
      </c>
      <c r="H222" s="72">
        <f t="shared" si="28"/>
        <v>0</v>
      </c>
      <c r="I222" s="72">
        <f t="shared" si="29"/>
        <v>0</v>
      </c>
      <c r="J222" s="243"/>
      <c r="K222" s="243"/>
    </row>
    <row r="223" spans="1:11" ht="24" thickBot="1">
      <c r="A223" s="70">
        <v>27</v>
      </c>
      <c r="B223" s="244" t="s">
        <v>121</v>
      </c>
      <c r="C223" s="53">
        <v>5</v>
      </c>
      <c r="D223" s="71" t="s">
        <v>23</v>
      </c>
      <c r="E223" s="240">
        <v>0</v>
      </c>
      <c r="F223" s="72">
        <f t="shared" si="27"/>
        <v>0</v>
      </c>
      <c r="G223" s="73">
        <v>0.08</v>
      </c>
      <c r="H223" s="72">
        <f t="shared" si="28"/>
        <v>0</v>
      </c>
      <c r="I223" s="72">
        <f t="shared" si="29"/>
        <v>0</v>
      </c>
      <c r="J223" s="243"/>
      <c r="K223" s="243"/>
    </row>
    <row r="224" spans="1:11" ht="18" customHeight="1" thickBot="1">
      <c r="A224" s="70">
        <v>28</v>
      </c>
      <c r="B224" s="244" t="s">
        <v>122</v>
      </c>
      <c r="C224" s="53">
        <v>1</v>
      </c>
      <c r="D224" s="71" t="s">
        <v>23</v>
      </c>
      <c r="E224" s="240">
        <v>0</v>
      </c>
      <c r="F224" s="72">
        <f t="shared" si="27"/>
        <v>0</v>
      </c>
      <c r="G224" s="73">
        <v>0.08</v>
      </c>
      <c r="H224" s="72">
        <f t="shared" si="28"/>
        <v>0</v>
      </c>
      <c r="I224" s="72">
        <f t="shared" si="29"/>
        <v>0</v>
      </c>
      <c r="J224" s="243"/>
      <c r="K224" s="243"/>
    </row>
    <row r="225" spans="1:11" ht="16.5" customHeight="1" thickBot="1">
      <c r="A225" s="70">
        <v>29</v>
      </c>
      <c r="B225" s="244" t="s">
        <v>388</v>
      </c>
      <c r="C225" s="53">
        <v>1</v>
      </c>
      <c r="D225" s="71" t="s">
        <v>23</v>
      </c>
      <c r="E225" s="240">
        <v>0</v>
      </c>
      <c r="F225" s="72">
        <f t="shared" si="27"/>
        <v>0</v>
      </c>
      <c r="G225" s="73">
        <v>0.08</v>
      </c>
      <c r="H225" s="72">
        <f t="shared" si="28"/>
        <v>0</v>
      </c>
      <c r="I225" s="72">
        <f t="shared" si="29"/>
        <v>0</v>
      </c>
      <c r="J225" s="243"/>
      <c r="K225" s="243"/>
    </row>
    <row r="226" spans="1:11" ht="15.75" customHeight="1" thickBot="1">
      <c r="A226" s="70">
        <v>30</v>
      </c>
      <c r="B226" s="247" t="s">
        <v>389</v>
      </c>
      <c r="C226" s="53">
        <v>60</v>
      </c>
      <c r="D226" s="71" t="s">
        <v>23</v>
      </c>
      <c r="E226" s="240">
        <v>0</v>
      </c>
      <c r="F226" s="72">
        <f t="shared" si="27"/>
        <v>0</v>
      </c>
      <c r="G226" s="73">
        <v>0.08</v>
      </c>
      <c r="H226" s="72">
        <f t="shared" si="28"/>
        <v>0</v>
      </c>
      <c r="I226" s="72">
        <f t="shared" si="29"/>
        <v>0</v>
      </c>
      <c r="J226" s="243"/>
      <c r="K226" s="243"/>
    </row>
    <row r="227" spans="1:11" ht="69" thickBot="1">
      <c r="A227" s="70">
        <v>31</v>
      </c>
      <c r="B227" s="247" t="s">
        <v>390</v>
      </c>
      <c r="C227" s="53">
        <v>20</v>
      </c>
      <c r="D227" s="71" t="s">
        <v>23</v>
      </c>
      <c r="E227" s="240">
        <v>0</v>
      </c>
      <c r="F227" s="72">
        <f>E227*C227</f>
        <v>0</v>
      </c>
      <c r="G227" s="73">
        <v>0.08</v>
      </c>
      <c r="H227" s="72">
        <f>I227-F227</f>
        <v>0</v>
      </c>
      <c r="I227" s="72">
        <f>F227*1.08</f>
        <v>0</v>
      </c>
      <c r="J227" s="243"/>
      <c r="K227" s="243"/>
    </row>
    <row r="228" spans="1:11" ht="15.75" thickBot="1">
      <c r="A228" s="70">
        <v>32</v>
      </c>
      <c r="B228" s="247" t="s">
        <v>391</v>
      </c>
      <c r="C228" s="53">
        <v>80</v>
      </c>
      <c r="D228" s="71" t="s">
        <v>23</v>
      </c>
      <c r="E228" s="240">
        <v>0</v>
      </c>
      <c r="F228" s="72">
        <f t="shared" si="27"/>
        <v>0</v>
      </c>
      <c r="G228" s="73">
        <v>0.08</v>
      </c>
      <c r="H228" s="72">
        <f t="shared" si="28"/>
        <v>0</v>
      </c>
      <c r="I228" s="72">
        <f t="shared" si="29"/>
        <v>0</v>
      </c>
      <c r="J228" s="243"/>
      <c r="K228" s="243"/>
    </row>
    <row r="229" spans="1:11" ht="24" thickBot="1">
      <c r="A229" s="70">
        <v>33</v>
      </c>
      <c r="B229" s="244" t="s">
        <v>392</v>
      </c>
      <c r="C229" s="53">
        <v>100</v>
      </c>
      <c r="D229" s="71" t="s">
        <v>23</v>
      </c>
      <c r="E229" s="240">
        <v>0</v>
      </c>
      <c r="F229" s="72">
        <f t="shared" si="27"/>
        <v>0</v>
      </c>
      <c r="G229" s="73">
        <v>0.08</v>
      </c>
      <c r="H229" s="72">
        <f t="shared" si="28"/>
        <v>0</v>
      </c>
      <c r="I229" s="72">
        <f t="shared" si="29"/>
        <v>0</v>
      </c>
      <c r="J229" s="243"/>
      <c r="K229" s="243"/>
    </row>
    <row r="230" spans="1:11" ht="15.75" thickBot="1">
      <c r="A230" s="70">
        <v>34</v>
      </c>
      <c r="B230" s="247" t="s">
        <v>393</v>
      </c>
      <c r="C230" s="53">
        <v>80</v>
      </c>
      <c r="D230" s="71" t="s">
        <v>23</v>
      </c>
      <c r="E230" s="240">
        <v>0</v>
      </c>
      <c r="F230" s="72">
        <f t="shared" si="27"/>
        <v>0</v>
      </c>
      <c r="G230" s="73">
        <v>0.08</v>
      </c>
      <c r="H230" s="72">
        <f t="shared" si="28"/>
        <v>0</v>
      </c>
      <c r="I230" s="72">
        <f t="shared" si="29"/>
        <v>0</v>
      </c>
      <c r="J230" s="243"/>
      <c r="K230" s="243"/>
    </row>
    <row r="231" spans="1:11" ht="102" thickBot="1">
      <c r="A231" s="70">
        <v>35</v>
      </c>
      <c r="B231" s="248" t="s">
        <v>394</v>
      </c>
      <c r="C231" s="53">
        <v>2</v>
      </c>
      <c r="D231" s="71" t="s">
        <v>23</v>
      </c>
      <c r="E231" s="240">
        <v>0</v>
      </c>
      <c r="F231" s="72">
        <f t="shared" si="27"/>
        <v>0</v>
      </c>
      <c r="G231" s="73">
        <v>0.08</v>
      </c>
      <c r="H231" s="72">
        <f t="shared" si="28"/>
        <v>0</v>
      </c>
      <c r="I231" s="72">
        <f t="shared" si="29"/>
        <v>0</v>
      </c>
      <c r="J231" s="243"/>
      <c r="K231" s="243"/>
    </row>
    <row r="232" spans="1:11" ht="15.75" thickBot="1">
      <c r="A232" s="70">
        <v>36</v>
      </c>
      <c r="B232" s="249" t="s">
        <v>395</v>
      </c>
      <c r="C232" s="53">
        <v>15</v>
      </c>
      <c r="D232" s="71" t="s">
        <v>23</v>
      </c>
      <c r="E232" s="240">
        <v>0</v>
      </c>
      <c r="F232" s="72">
        <f t="shared" si="27"/>
        <v>0</v>
      </c>
      <c r="G232" s="73">
        <v>0.08</v>
      </c>
      <c r="H232" s="72">
        <f t="shared" si="28"/>
        <v>0</v>
      </c>
      <c r="I232" s="72">
        <f t="shared" si="29"/>
        <v>0</v>
      </c>
      <c r="J232" s="243"/>
      <c r="K232" s="243"/>
    </row>
    <row r="233" spans="1:11" ht="23.25" thickBot="1">
      <c r="A233" s="70">
        <v>37</v>
      </c>
      <c r="B233" s="249" t="s">
        <v>396</v>
      </c>
      <c r="C233" s="53">
        <v>5</v>
      </c>
      <c r="D233" s="71" t="s">
        <v>23</v>
      </c>
      <c r="E233" s="240">
        <v>0</v>
      </c>
      <c r="F233" s="72">
        <f t="shared" si="27"/>
        <v>0</v>
      </c>
      <c r="G233" s="73">
        <v>0.08</v>
      </c>
      <c r="H233" s="72">
        <f t="shared" si="28"/>
        <v>0</v>
      </c>
      <c r="I233" s="72">
        <f t="shared" si="29"/>
        <v>0</v>
      </c>
      <c r="J233" s="243"/>
      <c r="K233" s="243"/>
    </row>
    <row r="234" spans="1:11" ht="23.25" thickBot="1">
      <c r="A234" s="70">
        <v>38</v>
      </c>
      <c r="B234" s="249" t="s">
        <v>397</v>
      </c>
      <c r="C234" s="53">
        <v>5</v>
      </c>
      <c r="D234" s="71" t="s">
        <v>23</v>
      </c>
      <c r="E234" s="240">
        <v>0</v>
      </c>
      <c r="F234" s="72">
        <f t="shared" si="27"/>
        <v>0</v>
      </c>
      <c r="G234" s="73">
        <v>0.08</v>
      </c>
      <c r="H234" s="72">
        <f t="shared" si="28"/>
        <v>0</v>
      </c>
      <c r="I234" s="72">
        <f t="shared" si="29"/>
        <v>0</v>
      </c>
      <c r="J234" s="243"/>
      <c r="K234" s="243"/>
    </row>
    <row r="235" spans="1:11" ht="102" thickBot="1">
      <c r="A235" s="70">
        <v>39</v>
      </c>
      <c r="B235" s="248" t="s">
        <v>123</v>
      </c>
      <c r="C235" s="53">
        <v>10</v>
      </c>
      <c r="D235" s="71" t="s">
        <v>23</v>
      </c>
      <c r="E235" s="240">
        <v>0</v>
      </c>
      <c r="F235" s="30">
        <f t="shared" si="27"/>
        <v>0</v>
      </c>
      <c r="G235" s="73">
        <v>0.08</v>
      </c>
      <c r="H235" s="72">
        <f t="shared" si="28"/>
        <v>0</v>
      </c>
      <c r="I235" s="72">
        <f t="shared" si="29"/>
        <v>0</v>
      </c>
      <c r="J235" s="243"/>
      <c r="K235" s="243"/>
    </row>
    <row r="236" spans="1:11" ht="124.5" thickBot="1">
      <c r="A236" s="70">
        <v>40</v>
      </c>
      <c r="B236" s="248" t="s">
        <v>398</v>
      </c>
      <c r="C236" s="53">
        <v>10</v>
      </c>
      <c r="D236" s="71" t="s">
        <v>23</v>
      </c>
      <c r="E236" s="240">
        <v>0</v>
      </c>
      <c r="F236" s="30">
        <f t="shared" si="27"/>
        <v>0</v>
      </c>
      <c r="G236" s="73">
        <v>0.08</v>
      </c>
      <c r="H236" s="72">
        <f t="shared" si="28"/>
        <v>0</v>
      </c>
      <c r="I236" s="72">
        <f t="shared" si="29"/>
        <v>0</v>
      </c>
      <c r="J236" s="243"/>
      <c r="K236" s="243"/>
    </row>
    <row r="237" spans="1:11" ht="113.25" thickBot="1">
      <c r="A237" s="70">
        <v>41</v>
      </c>
      <c r="B237" s="95" t="s">
        <v>399</v>
      </c>
      <c r="C237" s="53">
        <v>5</v>
      </c>
      <c r="D237" s="71" t="s">
        <v>23</v>
      </c>
      <c r="E237" s="240">
        <v>0</v>
      </c>
      <c r="F237" s="30">
        <f t="shared" si="27"/>
        <v>0</v>
      </c>
      <c r="G237" s="73">
        <v>0.08</v>
      </c>
      <c r="H237" s="72">
        <f t="shared" si="28"/>
        <v>0</v>
      </c>
      <c r="I237" s="72">
        <f t="shared" si="29"/>
        <v>0</v>
      </c>
      <c r="J237" s="243"/>
      <c r="K237" s="243"/>
    </row>
    <row r="238" spans="1:11" ht="113.25" thickBot="1">
      <c r="A238" s="70">
        <v>42</v>
      </c>
      <c r="B238" s="95" t="s">
        <v>400</v>
      </c>
      <c r="C238" s="53">
        <v>5</v>
      </c>
      <c r="D238" s="71" t="s">
        <v>23</v>
      </c>
      <c r="E238" s="240">
        <v>0</v>
      </c>
      <c r="F238" s="30">
        <f t="shared" si="27"/>
        <v>0</v>
      </c>
      <c r="G238" s="73">
        <v>0.08</v>
      </c>
      <c r="H238" s="72">
        <f t="shared" si="28"/>
        <v>0</v>
      </c>
      <c r="I238" s="72">
        <f t="shared" si="29"/>
        <v>0</v>
      </c>
      <c r="J238" s="243"/>
      <c r="K238" s="243"/>
    </row>
    <row r="239" spans="1:11" ht="34.5" thickBot="1">
      <c r="A239" s="70">
        <v>43</v>
      </c>
      <c r="B239" s="95" t="s">
        <v>401</v>
      </c>
      <c r="C239" s="53">
        <v>5</v>
      </c>
      <c r="D239" s="71" t="s">
        <v>23</v>
      </c>
      <c r="E239" s="240">
        <v>0</v>
      </c>
      <c r="F239" s="72">
        <f t="shared" si="27"/>
        <v>0</v>
      </c>
      <c r="G239" s="73">
        <v>0.08</v>
      </c>
      <c r="H239" s="72">
        <f t="shared" si="28"/>
        <v>0</v>
      </c>
      <c r="I239" s="72">
        <f t="shared" si="29"/>
        <v>0</v>
      </c>
      <c r="J239" s="243"/>
      <c r="K239" s="243"/>
    </row>
    <row r="240" spans="1:11" ht="57" thickBot="1">
      <c r="A240" s="70">
        <v>44</v>
      </c>
      <c r="B240" s="95" t="s">
        <v>402</v>
      </c>
      <c r="C240" s="53">
        <v>5</v>
      </c>
      <c r="D240" s="71" t="s">
        <v>23</v>
      </c>
      <c r="E240" s="240">
        <v>0</v>
      </c>
      <c r="F240" s="72">
        <f t="shared" si="27"/>
        <v>0</v>
      </c>
      <c r="G240" s="73">
        <v>0.08</v>
      </c>
      <c r="H240" s="72">
        <f t="shared" si="28"/>
        <v>0</v>
      </c>
      <c r="I240" s="72">
        <f t="shared" si="29"/>
        <v>0</v>
      </c>
      <c r="J240" s="243"/>
      <c r="K240" s="243"/>
    </row>
    <row r="241" spans="1:11" ht="34.5" thickBot="1">
      <c r="A241" s="70">
        <v>45</v>
      </c>
      <c r="B241" s="95" t="s">
        <v>403</v>
      </c>
      <c r="C241" s="53">
        <v>5</v>
      </c>
      <c r="D241" s="71" t="s">
        <v>23</v>
      </c>
      <c r="E241" s="240">
        <v>0</v>
      </c>
      <c r="F241" s="72">
        <f t="shared" si="27"/>
        <v>0</v>
      </c>
      <c r="G241" s="73">
        <v>0.08</v>
      </c>
      <c r="H241" s="72">
        <f t="shared" si="28"/>
        <v>0</v>
      </c>
      <c r="I241" s="72">
        <f t="shared" si="29"/>
        <v>0</v>
      </c>
      <c r="J241" s="243"/>
      <c r="K241" s="243"/>
    </row>
    <row r="242" spans="1:11" ht="15.75" thickBot="1">
      <c r="A242" s="70">
        <v>46</v>
      </c>
      <c r="B242" s="249" t="s">
        <v>404</v>
      </c>
      <c r="C242" s="53">
        <v>300</v>
      </c>
      <c r="D242" s="71" t="s">
        <v>23</v>
      </c>
      <c r="E242" s="240">
        <v>0</v>
      </c>
      <c r="F242" s="30">
        <f t="shared" si="27"/>
        <v>0</v>
      </c>
      <c r="G242" s="73">
        <v>0.08</v>
      </c>
      <c r="H242" s="72">
        <f t="shared" si="28"/>
        <v>0</v>
      </c>
      <c r="I242" s="72">
        <f t="shared" si="29"/>
        <v>0</v>
      </c>
      <c r="J242" s="243"/>
      <c r="K242" s="243"/>
    </row>
    <row r="243" spans="1:11" ht="23.25" thickBot="1">
      <c r="A243" s="70">
        <v>47</v>
      </c>
      <c r="B243" s="249" t="s">
        <v>405</v>
      </c>
      <c r="C243" s="53">
        <v>70</v>
      </c>
      <c r="D243" s="71" t="s">
        <v>23</v>
      </c>
      <c r="E243" s="240">
        <v>0</v>
      </c>
      <c r="F243" s="30">
        <f t="shared" si="27"/>
        <v>0</v>
      </c>
      <c r="G243" s="73">
        <v>0.08</v>
      </c>
      <c r="H243" s="72">
        <f t="shared" si="28"/>
        <v>0</v>
      </c>
      <c r="I243" s="72">
        <f t="shared" si="29"/>
        <v>0</v>
      </c>
      <c r="J243" s="243"/>
      <c r="K243" s="243"/>
    </row>
    <row r="244" spans="1:11" ht="23.25" thickBot="1">
      <c r="A244" s="70">
        <v>48</v>
      </c>
      <c r="B244" s="249" t="s">
        <v>406</v>
      </c>
      <c r="C244" s="53">
        <v>20</v>
      </c>
      <c r="D244" s="71" t="s">
        <v>23</v>
      </c>
      <c r="E244" s="240">
        <v>0</v>
      </c>
      <c r="F244" s="30">
        <f t="shared" si="27"/>
        <v>0</v>
      </c>
      <c r="G244" s="73">
        <v>0.08</v>
      </c>
      <c r="H244" s="72">
        <f t="shared" si="28"/>
        <v>0</v>
      </c>
      <c r="I244" s="72">
        <f t="shared" si="29"/>
        <v>0</v>
      </c>
      <c r="J244" s="243"/>
      <c r="K244" s="243"/>
    </row>
    <row r="245" spans="1:11" ht="15.75" thickBot="1">
      <c r="A245" s="70">
        <v>49</v>
      </c>
      <c r="B245" s="249" t="s">
        <v>407</v>
      </c>
      <c r="C245" s="53">
        <v>5</v>
      </c>
      <c r="D245" s="71" t="s">
        <v>23</v>
      </c>
      <c r="E245" s="240">
        <v>0</v>
      </c>
      <c r="F245" s="30">
        <f t="shared" si="27"/>
        <v>0</v>
      </c>
      <c r="G245" s="73">
        <v>0.08</v>
      </c>
      <c r="H245" s="72">
        <f t="shared" si="28"/>
        <v>0</v>
      </c>
      <c r="I245" s="72">
        <f t="shared" si="29"/>
        <v>0</v>
      </c>
      <c r="J245" s="243"/>
      <c r="K245" s="243"/>
    </row>
    <row r="246" spans="1:11" ht="102" thickBot="1">
      <c r="A246" s="70">
        <v>50</v>
      </c>
      <c r="B246" s="248" t="s">
        <v>408</v>
      </c>
      <c r="C246" s="1">
        <v>2</v>
      </c>
      <c r="D246" s="1" t="s">
        <v>23</v>
      </c>
      <c r="E246" s="240">
        <v>0</v>
      </c>
      <c r="F246" s="76">
        <f aca="true" t="shared" si="30" ref="F246:F262">C246*E246</f>
        <v>0</v>
      </c>
      <c r="G246" s="2">
        <v>0.08</v>
      </c>
      <c r="H246" s="76">
        <f aca="true" t="shared" si="31" ref="H246:H257">F246*G246</f>
        <v>0</v>
      </c>
      <c r="I246" s="76">
        <f aca="true" t="shared" si="32" ref="I246:I257">F246+H246</f>
        <v>0</v>
      </c>
      <c r="J246" s="243"/>
      <c r="K246" s="243"/>
    </row>
    <row r="247" spans="1:11" ht="15.75" thickBot="1">
      <c r="A247" s="70">
        <v>51</v>
      </c>
      <c r="B247" s="249" t="s">
        <v>409</v>
      </c>
      <c r="C247" s="1">
        <v>15</v>
      </c>
      <c r="D247" s="1" t="s">
        <v>23</v>
      </c>
      <c r="E247" s="240">
        <v>0</v>
      </c>
      <c r="F247" s="76">
        <f t="shared" si="30"/>
        <v>0</v>
      </c>
      <c r="G247" s="2">
        <v>0.08</v>
      </c>
      <c r="H247" s="76">
        <f t="shared" si="31"/>
        <v>0</v>
      </c>
      <c r="I247" s="76">
        <f t="shared" si="32"/>
        <v>0</v>
      </c>
      <c r="J247" s="243"/>
      <c r="K247" s="243"/>
    </row>
    <row r="248" spans="1:11" ht="15.75" thickBot="1">
      <c r="A248" s="70">
        <v>52</v>
      </c>
      <c r="B248" s="249" t="s">
        <v>410</v>
      </c>
      <c r="C248" s="1">
        <v>2</v>
      </c>
      <c r="D248" s="1" t="s">
        <v>23</v>
      </c>
      <c r="E248" s="240">
        <v>0</v>
      </c>
      <c r="F248" s="76">
        <f t="shared" si="30"/>
        <v>0</v>
      </c>
      <c r="G248" s="2">
        <v>0.08</v>
      </c>
      <c r="H248" s="76">
        <f t="shared" si="31"/>
        <v>0</v>
      </c>
      <c r="I248" s="76">
        <f t="shared" si="32"/>
        <v>0</v>
      </c>
      <c r="J248" s="243"/>
      <c r="K248" s="243"/>
    </row>
    <row r="249" spans="1:11" ht="23.25" thickBot="1">
      <c r="A249" s="70">
        <v>53</v>
      </c>
      <c r="B249" s="249" t="s">
        <v>411</v>
      </c>
      <c r="C249" s="1">
        <v>2</v>
      </c>
      <c r="D249" s="1" t="s">
        <v>23</v>
      </c>
      <c r="E249" s="240">
        <v>0</v>
      </c>
      <c r="F249" s="76">
        <f t="shared" si="30"/>
        <v>0</v>
      </c>
      <c r="G249" s="2">
        <v>0.08</v>
      </c>
      <c r="H249" s="76">
        <f t="shared" si="31"/>
        <v>0</v>
      </c>
      <c r="I249" s="76">
        <f t="shared" si="32"/>
        <v>0</v>
      </c>
      <c r="J249" s="243"/>
      <c r="K249" s="243"/>
    </row>
    <row r="250" spans="1:11" ht="79.5" thickBot="1">
      <c r="A250" s="70">
        <v>54</v>
      </c>
      <c r="B250" s="248" t="s">
        <v>412</v>
      </c>
      <c r="C250" s="1">
        <v>5</v>
      </c>
      <c r="D250" s="1" t="s">
        <v>23</v>
      </c>
      <c r="E250" s="240">
        <v>0</v>
      </c>
      <c r="F250" s="76">
        <f t="shared" si="30"/>
        <v>0</v>
      </c>
      <c r="G250" s="2">
        <v>0.08</v>
      </c>
      <c r="H250" s="76">
        <f t="shared" si="31"/>
        <v>0</v>
      </c>
      <c r="I250" s="76">
        <f t="shared" si="32"/>
        <v>0</v>
      </c>
      <c r="J250" s="243"/>
      <c r="K250" s="243"/>
    </row>
    <row r="251" spans="1:11" ht="102" thickBot="1">
      <c r="A251" s="70">
        <v>55</v>
      </c>
      <c r="B251" s="248" t="s">
        <v>413</v>
      </c>
      <c r="C251" s="1">
        <v>5</v>
      </c>
      <c r="D251" s="1" t="s">
        <v>23</v>
      </c>
      <c r="E251" s="240">
        <v>0</v>
      </c>
      <c r="F251" s="76">
        <f t="shared" si="30"/>
        <v>0</v>
      </c>
      <c r="G251" s="2">
        <v>0.08</v>
      </c>
      <c r="H251" s="76">
        <f t="shared" si="31"/>
        <v>0</v>
      </c>
      <c r="I251" s="76">
        <f t="shared" si="32"/>
        <v>0</v>
      </c>
      <c r="J251" s="243"/>
      <c r="K251" s="243"/>
    </row>
    <row r="252" spans="1:11" ht="102" thickBot="1">
      <c r="A252" s="70">
        <v>56</v>
      </c>
      <c r="B252" s="248" t="s">
        <v>414</v>
      </c>
      <c r="C252" s="1">
        <v>5</v>
      </c>
      <c r="D252" s="1" t="s">
        <v>23</v>
      </c>
      <c r="E252" s="240">
        <v>0</v>
      </c>
      <c r="F252" s="76">
        <f t="shared" si="30"/>
        <v>0</v>
      </c>
      <c r="G252" s="2">
        <v>0.08</v>
      </c>
      <c r="H252" s="76">
        <f t="shared" si="31"/>
        <v>0</v>
      </c>
      <c r="I252" s="76">
        <f t="shared" si="32"/>
        <v>0</v>
      </c>
      <c r="J252" s="243"/>
      <c r="K252" s="243"/>
    </row>
    <row r="253" spans="1:11" ht="90.75" thickBot="1">
      <c r="A253" s="70">
        <v>57</v>
      </c>
      <c r="B253" s="95" t="s">
        <v>415</v>
      </c>
      <c r="C253" s="1">
        <v>2</v>
      </c>
      <c r="D253" s="1" t="s">
        <v>23</v>
      </c>
      <c r="E253" s="240">
        <v>0</v>
      </c>
      <c r="F253" s="76">
        <f t="shared" si="30"/>
        <v>0</v>
      </c>
      <c r="G253" s="2">
        <v>0.08</v>
      </c>
      <c r="H253" s="76">
        <f t="shared" si="31"/>
        <v>0</v>
      </c>
      <c r="I253" s="76">
        <f t="shared" si="32"/>
        <v>0</v>
      </c>
      <c r="J253" s="243"/>
      <c r="K253" s="243"/>
    </row>
    <row r="254" spans="1:11" ht="124.5" thickBot="1">
      <c r="A254" s="70">
        <v>58</v>
      </c>
      <c r="B254" s="95" t="s">
        <v>416</v>
      </c>
      <c r="C254" s="1">
        <v>2</v>
      </c>
      <c r="D254" s="1" t="s">
        <v>23</v>
      </c>
      <c r="E254" s="240">
        <v>0</v>
      </c>
      <c r="F254" s="76">
        <f t="shared" si="30"/>
        <v>0</v>
      </c>
      <c r="G254" s="2">
        <v>0.08</v>
      </c>
      <c r="H254" s="76">
        <f t="shared" si="31"/>
        <v>0</v>
      </c>
      <c r="I254" s="76">
        <f t="shared" si="32"/>
        <v>0</v>
      </c>
      <c r="J254" s="243"/>
      <c r="K254" s="243"/>
    </row>
    <row r="255" spans="1:11" ht="15.75" thickBot="1">
      <c r="A255" s="70">
        <v>59</v>
      </c>
      <c r="B255" s="249" t="s">
        <v>417</v>
      </c>
      <c r="C255" s="1">
        <v>150</v>
      </c>
      <c r="D255" s="1" t="s">
        <v>23</v>
      </c>
      <c r="E255" s="240">
        <v>0</v>
      </c>
      <c r="F255" s="76">
        <f t="shared" si="30"/>
        <v>0</v>
      </c>
      <c r="G255" s="2">
        <v>0.08</v>
      </c>
      <c r="H255" s="76">
        <f t="shared" si="31"/>
        <v>0</v>
      </c>
      <c r="I255" s="76">
        <f t="shared" si="32"/>
        <v>0</v>
      </c>
      <c r="J255" s="243"/>
      <c r="K255" s="243"/>
    </row>
    <row r="256" spans="1:11" ht="15.75" thickBot="1">
      <c r="A256" s="70">
        <v>60</v>
      </c>
      <c r="B256" s="249" t="s">
        <v>418</v>
      </c>
      <c r="C256" s="1">
        <v>50</v>
      </c>
      <c r="D256" s="1" t="s">
        <v>23</v>
      </c>
      <c r="E256" s="240">
        <v>0</v>
      </c>
      <c r="F256" s="76">
        <f t="shared" si="30"/>
        <v>0</v>
      </c>
      <c r="G256" s="2">
        <v>0.08</v>
      </c>
      <c r="H256" s="76">
        <f t="shared" si="31"/>
        <v>0</v>
      </c>
      <c r="I256" s="76">
        <f t="shared" si="32"/>
        <v>0</v>
      </c>
      <c r="J256" s="243"/>
      <c r="K256" s="243"/>
    </row>
    <row r="257" spans="1:11" ht="23.25" thickBot="1">
      <c r="A257" s="70">
        <v>61</v>
      </c>
      <c r="B257" s="249" t="s">
        <v>419</v>
      </c>
      <c r="C257" s="1">
        <v>10</v>
      </c>
      <c r="D257" s="1" t="s">
        <v>23</v>
      </c>
      <c r="E257" s="240">
        <v>0</v>
      </c>
      <c r="F257" s="76">
        <f t="shared" si="30"/>
        <v>0</v>
      </c>
      <c r="G257" s="2">
        <v>0.08</v>
      </c>
      <c r="H257" s="76">
        <f t="shared" si="31"/>
        <v>0</v>
      </c>
      <c r="I257" s="76">
        <f t="shared" si="32"/>
        <v>0</v>
      </c>
      <c r="J257" s="243"/>
      <c r="K257" s="243"/>
    </row>
    <row r="258" spans="1:11" ht="91.5" thickBot="1">
      <c r="A258" s="70">
        <v>62</v>
      </c>
      <c r="B258" s="250" t="s">
        <v>420</v>
      </c>
      <c r="C258" s="53">
        <v>80</v>
      </c>
      <c r="D258" s="71" t="s">
        <v>23</v>
      </c>
      <c r="E258" s="240">
        <v>0</v>
      </c>
      <c r="F258" s="30">
        <f t="shared" si="30"/>
        <v>0</v>
      </c>
      <c r="G258" s="75">
        <v>0.08</v>
      </c>
      <c r="H258" s="72">
        <f t="shared" si="28"/>
        <v>0</v>
      </c>
      <c r="I258" s="72">
        <f t="shared" si="29"/>
        <v>0</v>
      </c>
      <c r="J258" s="243"/>
      <c r="K258" s="243"/>
    </row>
    <row r="259" spans="1:11" ht="15.75" thickBot="1">
      <c r="A259" s="70">
        <v>63</v>
      </c>
      <c r="B259" s="250" t="s">
        <v>421</v>
      </c>
      <c r="C259" s="53">
        <v>250</v>
      </c>
      <c r="D259" s="71" t="s">
        <v>23</v>
      </c>
      <c r="E259" s="240">
        <v>0</v>
      </c>
      <c r="F259" s="30">
        <f t="shared" si="30"/>
        <v>0</v>
      </c>
      <c r="G259" s="75">
        <v>0.08</v>
      </c>
      <c r="H259" s="72">
        <f t="shared" si="28"/>
        <v>0</v>
      </c>
      <c r="I259" s="72">
        <f t="shared" si="29"/>
        <v>0</v>
      </c>
      <c r="J259" s="243"/>
      <c r="K259" s="243"/>
    </row>
    <row r="260" spans="1:11" ht="15.75" thickBot="1">
      <c r="A260" s="70">
        <v>64</v>
      </c>
      <c r="B260" s="250" t="s">
        <v>422</v>
      </c>
      <c r="C260" s="53">
        <v>100</v>
      </c>
      <c r="D260" s="71" t="s">
        <v>23</v>
      </c>
      <c r="E260" s="240">
        <v>0</v>
      </c>
      <c r="F260" s="30">
        <f t="shared" si="30"/>
        <v>0</v>
      </c>
      <c r="G260" s="75">
        <v>0.08</v>
      </c>
      <c r="H260" s="72">
        <f>I260-F260</f>
        <v>0</v>
      </c>
      <c r="I260" s="72">
        <f>F260*1.08</f>
        <v>0</v>
      </c>
      <c r="J260" s="243"/>
      <c r="K260" s="243"/>
    </row>
    <row r="261" spans="1:11" ht="15.75" thickBot="1">
      <c r="A261" s="70">
        <v>65</v>
      </c>
      <c r="B261" s="250" t="s">
        <v>423</v>
      </c>
      <c r="C261" s="53">
        <v>70</v>
      </c>
      <c r="D261" s="71" t="s">
        <v>23</v>
      </c>
      <c r="E261" s="240">
        <v>0</v>
      </c>
      <c r="F261" s="30">
        <f t="shared" si="30"/>
        <v>0</v>
      </c>
      <c r="G261" s="75">
        <v>0.08</v>
      </c>
      <c r="H261" s="72">
        <f>I261-F261</f>
        <v>0</v>
      </c>
      <c r="I261" s="72">
        <f>F261*1.08</f>
        <v>0</v>
      </c>
      <c r="J261" s="243"/>
      <c r="K261" s="243"/>
    </row>
    <row r="262" spans="1:11" ht="15.75" thickBot="1">
      <c r="A262" s="70">
        <v>66</v>
      </c>
      <c r="B262" s="250" t="s">
        <v>424</v>
      </c>
      <c r="C262" s="53">
        <v>30</v>
      </c>
      <c r="D262" s="71" t="s">
        <v>23</v>
      </c>
      <c r="E262" s="240">
        <v>0</v>
      </c>
      <c r="F262" s="30">
        <f t="shared" si="30"/>
        <v>0</v>
      </c>
      <c r="G262" s="75">
        <v>0.08</v>
      </c>
      <c r="H262" s="72">
        <f>I262-F262</f>
        <v>0</v>
      </c>
      <c r="I262" s="72">
        <f>F262*1.08</f>
        <v>0</v>
      </c>
      <c r="J262" s="243"/>
      <c r="K262" s="243"/>
    </row>
    <row r="263" spans="1:11" ht="147" thickBot="1">
      <c r="A263" s="70">
        <v>67</v>
      </c>
      <c r="B263" s="141" t="s">
        <v>425</v>
      </c>
      <c r="C263" s="53">
        <v>10</v>
      </c>
      <c r="D263" s="71" t="s">
        <v>23</v>
      </c>
      <c r="E263" s="240">
        <v>0</v>
      </c>
      <c r="F263" s="72">
        <f aca="true" t="shared" si="33" ref="F263:F275">E263*C263</f>
        <v>0</v>
      </c>
      <c r="G263" s="73">
        <v>0.08</v>
      </c>
      <c r="H263" s="72">
        <f t="shared" si="28"/>
        <v>0</v>
      </c>
      <c r="I263" s="72">
        <f t="shared" si="29"/>
        <v>0</v>
      </c>
      <c r="J263" s="243"/>
      <c r="K263" s="243"/>
    </row>
    <row r="264" spans="1:11" ht="124.5" thickBot="1">
      <c r="A264" s="70">
        <v>68</v>
      </c>
      <c r="B264" s="141" t="s">
        <v>426</v>
      </c>
      <c r="C264" s="53">
        <v>2</v>
      </c>
      <c r="D264" s="71" t="s">
        <v>23</v>
      </c>
      <c r="E264" s="240">
        <v>0</v>
      </c>
      <c r="F264" s="72">
        <f t="shared" si="33"/>
        <v>0</v>
      </c>
      <c r="G264" s="73">
        <v>0.08</v>
      </c>
      <c r="H264" s="72">
        <f t="shared" si="28"/>
        <v>0</v>
      </c>
      <c r="I264" s="72">
        <f t="shared" si="29"/>
        <v>0</v>
      </c>
      <c r="J264" s="243"/>
      <c r="K264" s="243"/>
    </row>
    <row r="265" spans="1:11" ht="15.75" thickBot="1">
      <c r="A265" s="70">
        <v>69</v>
      </c>
      <c r="B265" s="251" t="s">
        <v>442</v>
      </c>
      <c r="C265" s="53">
        <v>50</v>
      </c>
      <c r="D265" s="71" t="s">
        <v>23</v>
      </c>
      <c r="E265" s="240">
        <v>0</v>
      </c>
      <c r="F265" s="72">
        <f t="shared" si="33"/>
        <v>0</v>
      </c>
      <c r="G265" s="73">
        <v>0.08</v>
      </c>
      <c r="H265" s="72">
        <f t="shared" si="28"/>
        <v>0</v>
      </c>
      <c r="I265" s="72">
        <f t="shared" si="29"/>
        <v>0</v>
      </c>
      <c r="J265" s="243"/>
      <c r="K265" s="243"/>
    </row>
    <row r="266" spans="1:11" ht="15.75" thickBot="1">
      <c r="A266" s="70">
        <v>70</v>
      </c>
      <c r="B266" s="251" t="s">
        <v>443</v>
      </c>
      <c r="C266" s="53">
        <v>10</v>
      </c>
      <c r="D266" s="71" t="s">
        <v>23</v>
      </c>
      <c r="E266" s="240">
        <v>0</v>
      </c>
      <c r="F266" s="72">
        <f t="shared" si="33"/>
        <v>0</v>
      </c>
      <c r="G266" s="73">
        <v>0.08</v>
      </c>
      <c r="H266" s="72">
        <f t="shared" si="28"/>
        <v>0</v>
      </c>
      <c r="I266" s="72">
        <f t="shared" si="29"/>
        <v>0</v>
      </c>
      <c r="J266" s="243"/>
      <c r="K266" s="243"/>
    </row>
    <row r="267" spans="1:11" ht="15.75" thickBot="1">
      <c r="A267" s="70">
        <v>71</v>
      </c>
      <c r="B267" s="251" t="s">
        <v>444</v>
      </c>
      <c r="C267" s="53">
        <v>20</v>
      </c>
      <c r="D267" s="71" t="s">
        <v>23</v>
      </c>
      <c r="E267" s="240">
        <v>0</v>
      </c>
      <c r="F267" s="72">
        <f t="shared" si="33"/>
        <v>0</v>
      </c>
      <c r="G267" s="73">
        <v>0.08</v>
      </c>
      <c r="H267" s="72">
        <f t="shared" si="28"/>
        <v>0</v>
      </c>
      <c r="I267" s="72">
        <f t="shared" si="29"/>
        <v>0</v>
      </c>
      <c r="J267" s="243"/>
      <c r="K267" s="243"/>
    </row>
    <row r="268" spans="1:11" ht="15.75" thickBot="1">
      <c r="A268" s="70">
        <v>72</v>
      </c>
      <c r="B268" s="251" t="s">
        <v>445</v>
      </c>
      <c r="C268" s="53">
        <v>10</v>
      </c>
      <c r="D268" s="71" t="s">
        <v>23</v>
      </c>
      <c r="E268" s="240">
        <v>0</v>
      </c>
      <c r="F268" s="72">
        <f t="shared" si="33"/>
        <v>0</v>
      </c>
      <c r="G268" s="73">
        <v>0.08</v>
      </c>
      <c r="H268" s="72">
        <f t="shared" si="28"/>
        <v>0</v>
      </c>
      <c r="I268" s="72">
        <f t="shared" si="29"/>
        <v>0</v>
      </c>
      <c r="J268" s="243"/>
      <c r="K268" s="243"/>
    </row>
    <row r="269" spans="1:11" ht="102" thickBot="1">
      <c r="A269" s="70">
        <v>73</v>
      </c>
      <c r="B269" s="141" t="s">
        <v>427</v>
      </c>
      <c r="C269" s="53">
        <v>50</v>
      </c>
      <c r="D269" s="71" t="s">
        <v>23</v>
      </c>
      <c r="E269" s="240">
        <v>0</v>
      </c>
      <c r="F269" s="76">
        <f>C269*E269</f>
        <v>0</v>
      </c>
      <c r="G269" s="2">
        <v>0.08</v>
      </c>
      <c r="H269" s="76">
        <f>F269*G269</f>
        <v>0</v>
      </c>
      <c r="I269" s="76">
        <f>F269+H269</f>
        <v>0</v>
      </c>
      <c r="J269" s="243"/>
      <c r="K269" s="243"/>
    </row>
    <row r="270" spans="1:11" ht="79.5" thickBot="1">
      <c r="A270" s="70">
        <v>74</v>
      </c>
      <c r="B270" s="141" t="s">
        <v>428</v>
      </c>
      <c r="C270" s="53">
        <v>10</v>
      </c>
      <c r="D270" s="71"/>
      <c r="E270" s="240">
        <v>0</v>
      </c>
      <c r="F270" s="76">
        <f>C270*E270</f>
        <v>0</v>
      </c>
      <c r="G270" s="2">
        <v>0.08</v>
      </c>
      <c r="H270" s="76">
        <f>F270*G270</f>
        <v>0</v>
      </c>
      <c r="I270" s="76">
        <f>F270+H270</f>
        <v>0</v>
      </c>
      <c r="J270" s="243"/>
      <c r="K270" s="243"/>
    </row>
    <row r="271" spans="1:11" ht="90.75" thickBot="1">
      <c r="A271" s="70">
        <v>75</v>
      </c>
      <c r="B271" s="251" t="s">
        <v>124</v>
      </c>
      <c r="C271" s="53">
        <v>5</v>
      </c>
      <c r="D271" s="71" t="s">
        <v>23</v>
      </c>
      <c r="E271" s="240">
        <v>0</v>
      </c>
      <c r="F271" s="30">
        <f t="shared" si="33"/>
        <v>0</v>
      </c>
      <c r="G271" s="73">
        <v>0.08</v>
      </c>
      <c r="H271" s="72">
        <f t="shared" si="28"/>
        <v>0</v>
      </c>
      <c r="I271" s="72">
        <f t="shared" si="29"/>
        <v>0</v>
      </c>
      <c r="J271" s="243"/>
      <c r="K271" s="243"/>
    </row>
    <row r="272" spans="1:11" ht="15.75" thickBot="1">
      <c r="A272" s="70">
        <v>76</v>
      </c>
      <c r="B272" s="251" t="s">
        <v>125</v>
      </c>
      <c r="C272" s="53">
        <v>350</v>
      </c>
      <c r="D272" s="71" t="s">
        <v>23</v>
      </c>
      <c r="E272" s="240">
        <v>0</v>
      </c>
      <c r="F272" s="30">
        <f t="shared" si="33"/>
        <v>0</v>
      </c>
      <c r="G272" s="73">
        <v>0.08</v>
      </c>
      <c r="H272" s="72">
        <f t="shared" si="28"/>
        <v>0</v>
      </c>
      <c r="I272" s="72">
        <f t="shared" si="29"/>
        <v>0</v>
      </c>
      <c r="J272" s="243"/>
      <c r="K272" s="243"/>
    </row>
    <row r="273" spans="1:11" ht="15.75" thickBot="1">
      <c r="A273" s="70">
        <v>77</v>
      </c>
      <c r="B273" s="251" t="s">
        <v>126</v>
      </c>
      <c r="C273" s="53">
        <v>20</v>
      </c>
      <c r="D273" s="71" t="s">
        <v>23</v>
      </c>
      <c r="E273" s="240">
        <v>0</v>
      </c>
      <c r="F273" s="30">
        <f t="shared" si="33"/>
        <v>0</v>
      </c>
      <c r="G273" s="73">
        <v>0.08</v>
      </c>
      <c r="H273" s="72">
        <f t="shared" si="28"/>
        <v>0</v>
      </c>
      <c r="I273" s="72">
        <f t="shared" si="29"/>
        <v>0</v>
      </c>
      <c r="J273" s="243"/>
      <c r="K273" s="243"/>
    </row>
    <row r="274" spans="1:11" ht="15.75" thickBot="1">
      <c r="A274" s="70">
        <v>78</v>
      </c>
      <c r="B274" s="251" t="s">
        <v>127</v>
      </c>
      <c r="C274" s="53">
        <v>50</v>
      </c>
      <c r="D274" s="71" t="s">
        <v>23</v>
      </c>
      <c r="E274" s="240">
        <v>0</v>
      </c>
      <c r="F274" s="30">
        <f t="shared" si="33"/>
        <v>0</v>
      </c>
      <c r="G274" s="73">
        <v>0.08</v>
      </c>
      <c r="H274" s="72">
        <f t="shared" si="28"/>
        <v>0</v>
      </c>
      <c r="I274" s="72">
        <f t="shared" si="29"/>
        <v>0</v>
      </c>
      <c r="J274" s="243"/>
      <c r="K274" s="243"/>
    </row>
    <row r="275" spans="1:11" ht="15.75" thickBot="1">
      <c r="A275" s="70">
        <v>79</v>
      </c>
      <c r="B275" s="251" t="s">
        <v>128</v>
      </c>
      <c r="C275" s="53">
        <v>20</v>
      </c>
      <c r="D275" s="71" t="s">
        <v>23</v>
      </c>
      <c r="E275" s="240">
        <v>0</v>
      </c>
      <c r="F275" s="30">
        <f t="shared" si="33"/>
        <v>0</v>
      </c>
      <c r="G275" s="73">
        <v>0.08</v>
      </c>
      <c r="H275" s="72">
        <f t="shared" si="28"/>
        <v>0</v>
      </c>
      <c r="I275" s="72">
        <f t="shared" si="29"/>
        <v>0</v>
      </c>
      <c r="J275" s="243"/>
      <c r="K275" s="243"/>
    </row>
    <row r="276" spans="1:11" ht="68.25" thickBot="1">
      <c r="A276" s="70">
        <v>80</v>
      </c>
      <c r="B276" s="251" t="s">
        <v>129</v>
      </c>
      <c r="C276" s="53">
        <v>5</v>
      </c>
      <c r="D276" s="71" t="s">
        <v>23</v>
      </c>
      <c r="E276" s="240">
        <v>0</v>
      </c>
      <c r="F276" s="72">
        <f>E276*C276</f>
        <v>0</v>
      </c>
      <c r="G276" s="73">
        <v>0.08</v>
      </c>
      <c r="H276" s="72">
        <f>I276-F276</f>
        <v>0</v>
      </c>
      <c r="I276" s="72">
        <f>F276*1.08</f>
        <v>0</v>
      </c>
      <c r="J276" s="243"/>
      <c r="K276" s="243"/>
    </row>
    <row r="277" spans="1:11" ht="15.75" thickBot="1">
      <c r="A277" s="70">
        <v>81</v>
      </c>
      <c r="B277" s="251" t="s">
        <v>130</v>
      </c>
      <c r="C277" s="53">
        <v>5</v>
      </c>
      <c r="D277" s="71" t="s">
        <v>23</v>
      </c>
      <c r="E277" s="240">
        <v>0</v>
      </c>
      <c r="F277" s="72">
        <f aca="true" t="shared" si="34" ref="F277:F295">E277*C277</f>
        <v>0</v>
      </c>
      <c r="G277" s="73">
        <v>0.08</v>
      </c>
      <c r="H277" s="72">
        <f aca="true" t="shared" si="35" ref="H277:H295">I277-F277</f>
        <v>0</v>
      </c>
      <c r="I277" s="72">
        <f aca="true" t="shared" si="36" ref="I277:I295">F277*1.08</f>
        <v>0</v>
      </c>
      <c r="J277" s="243"/>
      <c r="K277" s="243"/>
    </row>
    <row r="278" spans="1:11" ht="15.75" thickBot="1">
      <c r="A278" s="70">
        <v>82</v>
      </c>
      <c r="B278" s="251" t="s">
        <v>131</v>
      </c>
      <c r="C278" s="53">
        <v>5</v>
      </c>
      <c r="D278" s="71" t="s">
        <v>23</v>
      </c>
      <c r="E278" s="240">
        <v>0</v>
      </c>
      <c r="F278" s="72">
        <f t="shared" si="34"/>
        <v>0</v>
      </c>
      <c r="G278" s="73">
        <v>0.08</v>
      </c>
      <c r="H278" s="72">
        <f t="shared" si="35"/>
        <v>0</v>
      </c>
      <c r="I278" s="72">
        <f t="shared" si="36"/>
        <v>0</v>
      </c>
      <c r="J278" s="243"/>
      <c r="K278" s="243"/>
    </row>
    <row r="279" spans="1:11" ht="15.75" thickBot="1">
      <c r="A279" s="70">
        <v>83</v>
      </c>
      <c r="B279" s="251" t="s">
        <v>132</v>
      </c>
      <c r="C279" s="53">
        <v>5</v>
      </c>
      <c r="D279" s="71" t="s">
        <v>23</v>
      </c>
      <c r="E279" s="240">
        <v>0</v>
      </c>
      <c r="F279" s="72">
        <f t="shared" si="34"/>
        <v>0</v>
      </c>
      <c r="G279" s="73">
        <v>0.08</v>
      </c>
      <c r="H279" s="72">
        <f t="shared" si="35"/>
        <v>0</v>
      </c>
      <c r="I279" s="72">
        <f t="shared" si="36"/>
        <v>0</v>
      </c>
      <c r="J279" s="243"/>
      <c r="K279" s="243"/>
    </row>
    <row r="280" spans="1:11" ht="15.75" thickBot="1">
      <c r="A280" s="70">
        <v>84</v>
      </c>
      <c r="B280" s="251" t="s">
        <v>133</v>
      </c>
      <c r="C280" s="53">
        <v>5</v>
      </c>
      <c r="D280" s="71" t="s">
        <v>23</v>
      </c>
      <c r="E280" s="240">
        <v>0</v>
      </c>
      <c r="F280" s="72">
        <f t="shared" si="34"/>
        <v>0</v>
      </c>
      <c r="G280" s="73">
        <v>0.08</v>
      </c>
      <c r="H280" s="72">
        <f t="shared" si="35"/>
        <v>0</v>
      </c>
      <c r="I280" s="72">
        <f t="shared" si="36"/>
        <v>0</v>
      </c>
      <c r="J280" s="243"/>
      <c r="K280" s="243"/>
    </row>
    <row r="281" spans="1:11" ht="68.25" thickBot="1">
      <c r="A281" s="70">
        <v>85</v>
      </c>
      <c r="B281" s="141" t="s">
        <v>429</v>
      </c>
      <c r="C281" s="1">
        <v>5</v>
      </c>
      <c r="D281" s="1" t="s">
        <v>23</v>
      </c>
      <c r="E281" s="240">
        <v>0</v>
      </c>
      <c r="F281" s="76">
        <f aca="true" t="shared" si="37" ref="F281:F288">C281*E281</f>
        <v>0</v>
      </c>
      <c r="G281" s="2">
        <v>0.08</v>
      </c>
      <c r="H281" s="76">
        <f aca="true" t="shared" si="38" ref="H281:H288">F281*G281</f>
        <v>0</v>
      </c>
      <c r="I281" s="76">
        <f aca="true" t="shared" si="39" ref="I281:I288">F281+H281</f>
        <v>0</v>
      </c>
      <c r="J281" s="243"/>
      <c r="K281" s="243"/>
    </row>
    <row r="282" spans="1:11" ht="68.25" thickBot="1">
      <c r="A282" s="70">
        <v>86</v>
      </c>
      <c r="B282" s="141" t="s">
        <v>430</v>
      </c>
      <c r="C282" s="1">
        <v>5</v>
      </c>
      <c r="D282" s="1" t="s">
        <v>23</v>
      </c>
      <c r="E282" s="240">
        <v>0</v>
      </c>
      <c r="F282" s="76">
        <f t="shared" si="37"/>
        <v>0</v>
      </c>
      <c r="G282" s="2">
        <v>0.08</v>
      </c>
      <c r="H282" s="76">
        <f t="shared" si="38"/>
        <v>0</v>
      </c>
      <c r="I282" s="76">
        <f t="shared" si="39"/>
        <v>0</v>
      </c>
      <c r="J282" s="243"/>
      <c r="K282" s="243"/>
    </row>
    <row r="283" spans="1:11" ht="79.5" thickBot="1">
      <c r="A283" s="70">
        <v>87</v>
      </c>
      <c r="B283" s="141" t="s">
        <v>431</v>
      </c>
      <c r="C283" s="1">
        <v>5</v>
      </c>
      <c r="D283" s="1" t="s">
        <v>23</v>
      </c>
      <c r="E283" s="240">
        <v>0</v>
      </c>
      <c r="F283" s="76">
        <f t="shared" si="37"/>
        <v>0</v>
      </c>
      <c r="G283" s="2">
        <v>0.08</v>
      </c>
      <c r="H283" s="76">
        <f t="shared" si="38"/>
        <v>0</v>
      </c>
      <c r="I283" s="76">
        <f t="shared" si="39"/>
        <v>0</v>
      </c>
      <c r="J283" s="243"/>
      <c r="K283" s="243"/>
    </row>
    <row r="284" spans="1:11" ht="68.25" thickBot="1">
      <c r="A284" s="70">
        <v>88</v>
      </c>
      <c r="B284" s="141" t="s">
        <v>432</v>
      </c>
      <c r="C284" s="1">
        <v>5</v>
      </c>
      <c r="D284" s="1" t="s">
        <v>23</v>
      </c>
      <c r="E284" s="240">
        <v>0</v>
      </c>
      <c r="F284" s="76">
        <f t="shared" si="37"/>
        <v>0</v>
      </c>
      <c r="G284" s="2">
        <v>0.08</v>
      </c>
      <c r="H284" s="76">
        <f t="shared" si="38"/>
        <v>0</v>
      </c>
      <c r="I284" s="76">
        <f t="shared" si="39"/>
        <v>0</v>
      </c>
      <c r="J284" s="243"/>
      <c r="K284" s="243"/>
    </row>
    <row r="285" spans="1:11" ht="15.75" thickBot="1">
      <c r="A285" s="70">
        <v>89</v>
      </c>
      <c r="B285" s="249" t="s">
        <v>433</v>
      </c>
      <c r="C285" s="1">
        <v>10</v>
      </c>
      <c r="D285" s="1" t="s">
        <v>23</v>
      </c>
      <c r="E285" s="240">
        <v>0</v>
      </c>
      <c r="F285" s="76">
        <f t="shared" si="37"/>
        <v>0</v>
      </c>
      <c r="G285" s="2">
        <v>0.08</v>
      </c>
      <c r="H285" s="76">
        <f t="shared" si="38"/>
        <v>0</v>
      </c>
      <c r="I285" s="76">
        <f t="shared" si="39"/>
        <v>0</v>
      </c>
      <c r="J285" s="243"/>
      <c r="K285" s="243"/>
    </row>
    <row r="286" spans="1:11" ht="15.75" thickBot="1">
      <c r="A286" s="70">
        <v>90</v>
      </c>
      <c r="B286" s="249" t="s">
        <v>434</v>
      </c>
      <c r="C286" s="1">
        <v>10</v>
      </c>
      <c r="D286" s="1" t="s">
        <v>23</v>
      </c>
      <c r="E286" s="240">
        <v>0</v>
      </c>
      <c r="F286" s="76">
        <f t="shared" si="37"/>
        <v>0</v>
      </c>
      <c r="G286" s="2">
        <v>0.08</v>
      </c>
      <c r="H286" s="76">
        <f t="shared" si="38"/>
        <v>0</v>
      </c>
      <c r="I286" s="76">
        <f t="shared" si="39"/>
        <v>0</v>
      </c>
      <c r="J286" s="243"/>
      <c r="K286" s="243"/>
    </row>
    <row r="287" spans="1:11" ht="15.75" thickBot="1">
      <c r="A287" s="70">
        <v>91</v>
      </c>
      <c r="B287" s="249" t="s">
        <v>435</v>
      </c>
      <c r="C287" s="1">
        <v>50</v>
      </c>
      <c r="D287" s="1" t="s">
        <v>23</v>
      </c>
      <c r="E287" s="240">
        <v>0</v>
      </c>
      <c r="F287" s="76">
        <f t="shared" si="37"/>
        <v>0</v>
      </c>
      <c r="G287" s="2">
        <v>0.08</v>
      </c>
      <c r="H287" s="76">
        <f t="shared" si="38"/>
        <v>0</v>
      </c>
      <c r="I287" s="76">
        <f t="shared" si="39"/>
        <v>0</v>
      </c>
      <c r="J287" s="243"/>
      <c r="K287" s="243"/>
    </row>
    <row r="288" spans="1:11" ht="15.75" thickBot="1">
      <c r="A288" s="70">
        <v>92</v>
      </c>
      <c r="B288" s="249" t="s">
        <v>436</v>
      </c>
      <c r="C288" s="1">
        <v>50</v>
      </c>
      <c r="D288" s="1" t="s">
        <v>23</v>
      </c>
      <c r="E288" s="240">
        <v>0</v>
      </c>
      <c r="F288" s="76">
        <f t="shared" si="37"/>
        <v>0</v>
      </c>
      <c r="G288" s="2">
        <v>0.08</v>
      </c>
      <c r="H288" s="76">
        <f t="shared" si="38"/>
        <v>0</v>
      </c>
      <c r="I288" s="76">
        <f t="shared" si="39"/>
        <v>0</v>
      </c>
      <c r="J288" s="243"/>
      <c r="K288" s="243"/>
    </row>
    <row r="289" spans="1:11" ht="34.5" thickBot="1">
      <c r="A289" s="70">
        <v>93</v>
      </c>
      <c r="B289" s="71" t="s">
        <v>134</v>
      </c>
      <c r="C289" s="16">
        <v>10</v>
      </c>
      <c r="D289" s="71" t="s">
        <v>23</v>
      </c>
      <c r="E289" s="240">
        <v>0</v>
      </c>
      <c r="F289" s="72">
        <f t="shared" si="34"/>
        <v>0</v>
      </c>
      <c r="G289" s="73">
        <v>0.08</v>
      </c>
      <c r="H289" s="72">
        <f t="shared" si="35"/>
        <v>0</v>
      </c>
      <c r="I289" s="72">
        <f t="shared" si="36"/>
        <v>0</v>
      </c>
      <c r="J289" s="243"/>
      <c r="K289" s="243"/>
    </row>
    <row r="290" spans="1:11" ht="23.25" thickBot="1">
      <c r="A290" s="70">
        <v>94</v>
      </c>
      <c r="B290" s="71" t="s">
        <v>135</v>
      </c>
      <c r="C290" s="16">
        <v>20</v>
      </c>
      <c r="D290" s="71" t="s">
        <v>23</v>
      </c>
      <c r="E290" s="240">
        <v>0</v>
      </c>
      <c r="F290" s="72">
        <f t="shared" si="34"/>
        <v>0</v>
      </c>
      <c r="G290" s="73">
        <v>0.08</v>
      </c>
      <c r="H290" s="72">
        <f t="shared" si="35"/>
        <v>0</v>
      </c>
      <c r="I290" s="72">
        <f t="shared" si="36"/>
        <v>0</v>
      </c>
      <c r="J290" s="243"/>
      <c r="K290" s="243"/>
    </row>
    <row r="291" spans="1:11" ht="23.25" thickBot="1">
      <c r="A291" s="70">
        <v>95</v>
      </c>
      <c r="B291" s="71" t="s">
        <v>136</v>
      </c>
      <c r="C291" s="16">
        <v>50</v>
      </c>
      <c r="D291" s="71" t="s">
        <v>23</v>
      </c>
      <c r="E291" s="240">
        <v>0</v>
      </c>
      <c r="F291" s="72">
        <f t="shared" si="34"/>
        <v>0</v>
      </c>
      <c r="G291" s="73">
        <v>0.08</v>
      </c>
      <c r="H291" s="72">
        <f t="shared" si="35"/>
        <v>0</v>
      </c>
      <c r="I291" s="72">
        <f t="shared" si="36"/>
        <v>0</v>
      </c>
      <c r="J291" s="243"/>
      <c r="K291" s="243"/>
    </row>
    <row r="292" spans="1:11" ht="23.25" thickBot="1">
      <c r="A292" s="70">
        <v>96</v>
      </c>
      <c r="B292" s="71" t="s">
        <v>137</v>
      </c>
      <c r="C292" s="16">
        <v>5</v>
      </c>
      <c r="D292" s="71" t="s">
        <v>23</v>
      </c>
      <c r="E292" s="240">
        <v>0</v>
      </c>
      <c r="F292" s="72">
        <f t="shared" si="34"/>
        <v>0</v>
      </c>
      <c r="G292" s="73">
        <v>0.08</v>
      </c>
      <c r="H292" s="72">
        <f t="shared" si="35"/>
        <v>0</v>
      </c>
      <c r="I292" s="72">
        <f t="shared" si="36"/>
        <v>0</v>
      </c>
      <c r="J292" s="243"/>
      <c r="K292" s="243"/>
    </row>
    <row r="293" spans="1:11" ht="23.25" thickBot="1">
      <c r="A293" s="70">
        <v>97</v>
      </c>
      <c r="B293" s="71" t="s">
        <v>138</v>
      </c>
      <c r="C293" s="16">
        <v>5</v>
      </c>
      <c r="D293" s="71" t="s">
        <v>23</v>
      </c>
      <c r="E293" s="240">
        <v>0</v>
      </c>
      <c r="F293" s="72">
        <f t="shared" si="34"/>
        <v>0</v>
      </c>
      <c r="G293" s="73">
        <v>0.08</v>
      </c>
      <c r="H293" s="72">
        <f t="shared" si="35"/>
        <v>0</v>
      </c>
      <c r="I293" s="72">
        <f t="shared" si="36"/>
        <v>0</v>
      </c>
      <c r="J293" s="243"/>
      <c r="K293" s="243"/>
    </row>
    <row r="294" spans="1:11" ht="23.25" thickBot="1">
      <c r="A294" s="70">
        <v>98</v>
      </c>
      <c r="B294" s="71" t="s">
        <v>139</v>
      </c>
      <c r="C294" s="16">
        <v>20</v>
      </c>
      <c r="D294" s="71" t="s">
        <v>23</v>
      </c>
      <c r="E294" s="240">
        <v>0</v>
      </c>
      <c r="F294" s="72">
        <f t="shared" si="34"/>
        <v>0</v>
      </c>
      <c r="G294" s="75">
        <v>0.08</v>
      </c>
      <c r="H294" s="72">
        <f t="shared" si="35"/>
        <v>0</v>
      </c>
      <c r="I294" s="72">
        <f t="shared" si="36"/>
        <v>0</v>
      </c>
      <c r="J294" s="243"/>
      <c r="K294" s="243"/>
    </row>
    <row r="295" spans="1:11" ht="23.25" thickBot="1">
      <c r="A295" s="70">
        <v>99</v>
      </c>
      <c r="B295" s="71" t="s">
        <v>140</v>
      </c>
      <c r="C295" s="16">
        <v>5</v>
      </c>
      <c r="D295" s="71" t="s">
        <v>23</v>
      </c>
      <c r="E295" s="240">
        <v>0</v>
      </c>
      <c r="F295" s="72">
        <f t="shared" si="34"/>
        <v>0</v>
      </c>
      <c r="G295" s="75">
        <v>0.08</v>
      </c>
      <c r="H295" s="72">
        <f t="shared" si="35"/>
        <v>0</v>
      </c>
      <c r="I295" s="72">
        <f t="shared" si="36"/>
        <v>0</v>
      </c>
      <c r="J295" s="243"/>
      <c r="K295" s="243"/>
    </row>
    <row r="296" spans="1:11" ht="34.5" thickBot="1">
      <c r="A296" s="70">
        <v>100</v>
      </c>
      <c r="B296" s="71" t="s">
        <v>141</v>
      </c>
      <c r="C296" s="16">
        <v>1</v>
      </c>
      <c r="D296" s="71" t="s">
        <v>23</v>
      </c>
      <c r="E296" s="240">
        <v>0</v>
      </c>
      <c r="F296" s="76">
        <f aca="true" t="shared" si="40" ref="F296:F304">C296*E296</f>
        <v>0</v>
      </c>
      <c r="G296" s="73">
        <v>0.08</v>
      </c>
      <c r="H296" s="76">
        <f aca="true" t="shared" si="41" ref="H296:H304">F296*G296</f>
        <v>0</v>
      </c>
      <c r="I296" s="76">
        <f aca="true" t="shared" si="42" ref="I296:I304">F296+H296</f>
        <v>0</v>
      </c>
      <c r="J296" s="243"/>
      <c r="K296" s="243"/>
    </row>
    <row r="297" spans="1:11" ht="15.75" thickBot="1">
      <c r="A297" s="70">
        <v>101</v>
      </c>
      <c r="B297" s="71" t="s">
        <v>142</v>
      </c>
      <c r="C297" s="16">
        <v>6</v>
      </c>
      <c r="D297" s="71" t="s">
        <v>23</v>
      </c>
      <c r="E297" s="240">
        <v>0</v>
      </c>
      <c r="F297" s="76">
        <f t="shared" si="40"/>
        <v>0</v>
      </c>
      <c r="G297" s="75">
        <v>0.08</v>
      </c>
      <c r="H297" s="76">
        <f t="shared" si="41"/>
        <v>0</v>
      </c>
      <c r="I297" s="76">
        <f t="shared" si="42"/>
        <v>0</v>
      </c>
      <c r="J297" s="243"/>
      <c r="K297" s="243"/>
    </row>
    <row r="298" spans="1:11" ht="15.75" thickBot="1">
      <c r="A298" s="70">
        <v>102</v>
      </c>
      <c r="B298" s="71" t="s">
        <v>143</v>
      </c>
      <c r="C298" s="16">
        <v>1</v>
      </c>
      <c r="D298" s="71" t="s">
        <v>23</v>
      </c>
      <c r="E298" s="240">
        <v>0</v>
      </c>
      <c r="F298" s="76">
        <f t="shared" si="40"/>
        <v>0</v>
      </c>
      <c r="G298" s="75">
        <v>0.08</v>
      </c>
      <c r="H298" s="76">
        <f t="shared" si="41"/>
        <v>0</v>
      </c>
      <c r="I298" s="76">
        <f t="shared" si="42"/>
        <v>0</v>
      </c>
      <c r="J298" s="243"/>
      <c r="K298" s="243"/>
    </row>
    <row r="299" spans="1:11" ht="34.5" thickBot="1">
      <c r="A299" s="70">
        <v>103</v>
      </c>
      <c r="B299" s="71" t="s">
        <v>144</v>
      </c>
      <c r="C299" s="16">
        <v>1</v>
      </c>
      <c r="D299" s="71" t="s">
        <v>23</v>
      </c>
      <c r="E299" s="240">
        <v>0</v>
      </c>
      <c r="F299" s="76">
        <f t="shared" si="40"/>
        <v>0</v>
      </c>
      <c r="G299" s="73">
        <v>0.08</v>
      </c>
      <c r="H299" s="76">
        <f t="shared" si="41"/>
        <v>0</v>
      </c>
      <c r="I299" s="76">
        <f t="shared" si="42"/>
        <v>0</v>
      </c>
      <c r="J299" s="243"/>
      <c r="K299" s="243"/>
    </row>
    <row r="300" spans="1:11" ht="15.75" thickBot="1">
      <c r="A300" s="70">
        <v>104</v>
      </c>
      <c r="B300" s="71" t="s">
        <v>145</v>
      </c>
      <c r="C300" s="16">
        <v>6</v>
      </c>
      <c r="D300" s="71" t="s">
        <v>23</v>
      </c>
      <c r="E300" s="240">
        <v>0</v>
      </c>
      <c r="F300" s="76">
        <f t="shared" si="40"/>
        <v>0</v>
      </c>
      <c r="G300" s="75">
        <v>0.08</v>
      </c>
      <c r="H300" s="76">
        <f t="shared" si="41"/>
        <v>0</v>
      </c>
      <c r="I300" s="76">
        <f t="shared" si="42"/>
        <v>0</v>
      </c>
      <c r="J300" s="243"/>
      <c r="K300" s="243"/>
    </row>
    <row r="301" spans="1:11" ht="15.75" thickBot="1">
      <c r="A301" s="70">
        <v>105</v>
      </c>
      <c r="B301" s="71" t="s">
        <v>143</v>
      </c>
      <c r="C301" s="16">
        <v>1</v>
      </c>
      <c r="D301" s="71" t="s">
        <v>23</v>
      </c>
      <c r="E301" s="240">
        <v>0</v>
      </c>
      <c r="F301" s="76">
        <f t="shared" si="40"/>
        <v>0</v>
      </c>
      <c r="G301" s="75">
        <v>0.08</v>
      </c>
      <c r="H301" s="76">
        <f t="shared" si="41"/>
        <v>0</v>
      </c>
      <c r="I301" s="76">
        <f t="shared" si="42"/>
        <v>0</v>
      </c>
      <c r="J301" s="243"/>
      <c r="K301" s="243"/>
    </row>
    <row r="302" spans="1:11" ht="34.5" thickBot="1">
      <c r="A302" s="70">
        <v>106</v>
      </c>
      <c r="B302" s="71" t="s">
        <v>146</v>
      </c>
      <c r="C302" s="16">
        <v>1</v>
      </c>
      <c r="D302" s="71" t="s">
        <v>23</v>
      </c>
      <c r="E302" s="240">
        <v>0</v>
      </c>
      <c r="F302" s="76">
        <f t="shared" si="40"/>
        <v>0</v>
      </c>
      <c r="G302" s="73">
        <v>0.08</v>
      </c>
      <c r="H302" s="76">
        <f t="shared" si="41"/>
        <v>0</v>
      </c>
      <c r="I302" s="76">
        <f t="shared" si="42"/>
        <v>0</v>
      </c>
      <c r="J302" s="243"/>
      <c r="K302" s="243"/>
    </row>
    <row r="303" spans="1:11" ht="15.75" thickBot="1">
      <c r="A303" s="70">
        <v>107</v>
      </c>
      <c r="B303" s="71" t="s">
        <v>147</v>
      </c>
      <c r="C303" s="16">
        <v>6</v>
      </c>
      <c r="D303" s="71" t="s">
        <v>23</v>
      </c>
      <c r="E303" s="240">
        <v>0</v>
      </c>
      <c r="F303" s="76">
        <f t="shared" si="40"/>
        <v>0</v>
      </c>
      <c r="G303" s="75">
        <v>0.08</v>
      </c>
      <c r="H303" s="76">
        <f t="shared" si="41"/>
        <v>0</v>
      </c>
      <c r="I303" s="76">
        <f t="shared" si="42"/>
        <v>0</v>
      </c>
      <c r="J303" s="243"/>
      <c r="K303" s="243"/>
    </row>
    <row r="304" spans="1:11" ht="15.75" thickBot="1">
      <c r="A304" s="145">
        <v>108</v>
      </c>
      <c r="B304" s="135" t="s">
        <v>143</v>
      </c>
      <c r="C304" s="252">
        <v>1</v>
      </c>
      <c r="D304" s="135" t="s">
        <v>23</v>
      </c>
      <c r="E304" s="240">
        <v>0</v>
      </c>
      <c r="F304" s="253">
        <f t="shared" si="40"/>
        <v>0</v>
      </c>
      <c r="G304" s="254">
        <v>0.08</v>
      </c>
      <c r="H304" s="253">
        <f t="shared" si="41"/>
        <v>0</v>
      </c>
      <c r="I304" s="253">
        <f t="shared" si="42"/>
        <v>0</v>
      </c>
      <c r="J304" s="243"/>
      <c r="K304" s="243"/>
    </row>
    <row r="305" spans="1:11" ht="15.75" thickBot="1">
      <c r="A305" s="286" t="s">
        <v>24</v>
      </c>
      <c r="B305" s="287"/>
      <c r="C305" s="287"/>
      <c r="D305" s="287"/>
      <c r="E305" s="287"/>
      <c r="F305" s="263">
        <f>SUM(F197:F304)</f>
        <v>0</v>
      </c>
      <c r="G305" s="255">
        <v>0.08</v>
      </c>
      <c r="H305" s="263">
        <f>SUM(H197:H304)</f>
        <v>0</v>
      </c>
      <c r="I305" s="263">
        <f>SUM(I197:I304)</f>
        <v>0</v>
      </c>
      <c r="J305" s="236"/>
      <c r="K305" s="237"/>
    </row>
    <row r="306" ht="15">
      <c r="K306" s="77"/>
    </row>
    <row r="307" spans="2:11" ht="36">
      <c r="B307" s="41" t="s">
        <v>148</v>
      </c>
      <c r="K307" s="77"/>
    </row>
    <row r="308" spans="2:11" ht="15">
      <c r="B308" s="41"/>
      <c r="K308" s="77"/>
    </row>
    <row r="309" spans="2:11" ht="15">
      <c r="B309" s="41"/>
      <c r="K309" s="77"/>
    </row>
    <row r="310" spans="2:9" ht="15.75">
      <c r="B310" s="226" t="s">
        <v>337</v>
      </c>
      <c r="F310" s="3">
        <f>F363</f>
        <v>0</v>
      </c>
      <c r="G310" s="3">
        <f>G363</f>
        <v>0.08</v>
      </c>
      <c r="H310" s="3">
        <f>H363</f>
        <v>0</v>
      </c>
      <c r="I310" s="3">
        <f>I363</f>
        <v>0</v>
      </c>
    </row>
    <row r="312" spans="1:11" ht="15.75" thickBot="1">
      <c r="A312" s="146"/>
      <c r="B312" s="147" t="s">
        <v>293</v>
      </c>
      <c r="C312" s="148"/>
      <c r="D312" s="148"/>
      <c r="E312" s="149"/>
      <c r="F312" s="149"/>
      <c r="G312" s="149"/>
      <c r="H312" s="149"/>
      <c r="I312" s="149"/>
      <c r="J312" s="149"/>
      <c r="K312" s="150"/>
    </row>
    <row r="313" spans="1:11" ht="34.5" thickBot="1">
      <c r="A313" s="151" t="s">
        <v>12</v>
      </c>
      <c r="B313" s="152" t="s">
        <v>13</v>
      </c>
      <c r="C313" s="152" t="s">
        <v>14</v>
      </c>
      <c r="D313" s="152" t="s">
        <v>15</v>
      </c>
      <c r="E313" s="7" t="s">
        <v>16</v>
      </c>
      <c r="F313" s="7" t="s">
        <v>17</v>
      </c>
      <c r="G313" s="8" t="s">
        <v>18</v>
      </c>
      <c r="H313" s="8" t="s">
        <v>19</v>
      </c>
      <c r="I313" s="7" t="s">
        <v>20</v>
      </c>
      <c r="J313" s="7" t="s">
        <v>21</v>
      </c>
      <c r="K313" s="7" t="s">
        <v>22</v>
      </c>
    </row>
    <row r="314" spans="1:11" ht="112.5">
      <c r="A314" s="154" t="s">
        <v>25</v>
      </c>
      <c r="B314" s="141" t="s">
        <v>294</v>
      </c>
      <c r="C314" s="141">
        <v>30</v>
      </c>
      <c r="D314" s="141" t="s">
        <v>23</v>
      </c>
      <c r="E314" s="104">
        <v>0</v>
      </c>
      <c r="F314" s="99">
        <f>E314*C314</f>
        <v>0</v>
      </c>
      <c r="G314" s="2">
        <v>0.08</v>
      </c>
      <c r="H314" s="99">
        <f>F314*G314</f>
        <v>0</v>
      </c>
      <c r="I314" s="99">
        <f>F314+H314</f>
        <v>0</v>
      </c>
      <c r="J314" s="1"/>
      <c r="K314" s="1"/>
    </row>
    <row r="315" spans="1:11" ht="101.25">
      <c r="A315" s="154">
        <v>2</v>
      </c>
      <c r="B315" s="141" t="s">
        <v>295</v>
      </c>
      <c r="C315" s="141">
        <v>70</v>
      </c>
      <c r="D315" s="141" t="s">
        <v>23</v>
      </c>
      <c r="E315" s="104">
        <v>0</v>
      </c>
      <c r="F315" s="99">
        <f aca="true" t="shared" si="43" ref="F315:F362">E315*C315</f>
        <v>0</v>
      </c>
      <c r="G315" s="2">
        <v>0.08</v>
      </c>
      <c r="H315" s="99">
        <f aca="true" t="shared" si="44" ref="H315:H362">F315*G315</f>
        <v>0</v>
      </c>
      <c r="I315" s="99">
        <f aca="true" t="shared" si="45" ref="I315:I362">F315+H315</f>
        <v>0</v>
      </c>
      <c r="J315" s="1"/>
      <c r="K315" s="1"/>
    </row>
    <row r="316" spans="1:11" ht="67.5">
      <c r="A316" s="154" t="s">
        <v>27</v>
      </c>
      <c r="B316" s="141" t="s">
        <v>296</v>
      </c>
      <c r="C316" s="141">
        <v>10</v>
      </c>
      <c r="D316" s="141" t="s">
        <v>23</v>
      </c>
      <c r="E316" s="104">
        <v>0</v>
      </c>
      <c r="F316" s="99">
        <f t="shared" si="43"/>
        <v>0</v>
      </c>
      <c r="G316" s="2">
        <v>0.08</v>
      </c>
      <c r="H316" s="99">
        <f t="shared" si="44"/>
        <v>0</v>
      </c>
      <c r="I316" s="99">
        <f t="shared" si="45"/>
        <v>0</v>
      </c>
      <c r="J316" s="1"/>
      <c r="K316" s="1"/>
    </row>
    <row r="317" spans="1:11" ht="33.75">
      <c r="A317" s="154" t="s">
        <v>28</v>
      </c>
      <c r="B317" s="141" t="s">
        <v>297</v>
      </c>
      <c r="C317" s="141">
        <v>40</v>
      </c>
      <c r="D317" s="141" t="s">
        <v>23</v>
      </c>
      <c r="E317" s="104">
        <v>0</v>
      </c>
      <c r="F317" s="99">
        <f t="shared" si="43"/>
        <v>0</v>
      </c>
      <c r="G317" s="2">
        <v>0.08</v>
      </c>
      <c r="H317" s="99">
        <f t="shared" si="44"/>
        <v>0</v>
      </c>
      <c r="I317" s="99">
        <f t="shared" si="45"/>
        <v>0</v>
      </c>
      <c r="J317" s="1"/>
      <c r="K317" s="1"/>
    </row>
    <row r="318" spans="1:11" ht="90">
      <c r="A318" s="154" t="s">
        <v>149</v>
      </c>
      <c r="B318" s="141" t="s">
        <v>298</v>
      </c>
      <c r="C318" s="141">
        <v>105</v>
      </c>
      <c r="D318" s="141" t="s">
        <v>23</v>
      </c>
      <c r="E318" s="104">
        <v>0</v>
      </c>
      <c r="F318" s="99">
        <f t="shared" si="43"/>
        <v>0</v>
      </c>
      <c r="G318" s="2">
        <v>0.08</v>
      </c>
      <c r="H318" s="99">
        <f t="shared" si="44"/>
        <v>0</v>
      </c>
      <c r="I318" s="99">
        <f t="shared" si="45"/>
        <v>0</v>
      </c>
      <c r="J318" s="1"/>
      <c r="K318" s="1"/>
    </row>
    <row r="319" spans="1:11" ht="33.75">
      <c r="A319" s="154" t="s">
        <v>151</v>
      </c>
      <c r="B319" s="141" t="s">
        <v>150</v>
      </c>
      <c r="C319" s="141">
        <v>25</v>
      </c>
      <c r="D319" s="141" t="s">
        <v>23</v>
      </c>
      <c r="E319" s="104">
        <v>0</v>
      </c>
      <c r="F319" s="99">
        <f t="shared" si="43"/>
        <v>0</v>
      </c>
      <c r="G319" s="2">
        <v>0.08</v>
      </c>
      <c r="H319" s="99">
        <f t="shared" si="44"/>
        <v>0</v>
      </c>
      <c r="I319" s="99">
        <f t="shared" si="45"/>
        <v>0</v>
      </c>
      <c r="J319" s="1"/>
      <c r="K319" s="1"/>
    </row>
    <row r="320" spans="1:11" ht="33.75">
      <c r="A320" s="154" t="s">
        <v>152</v>
      </c>
      <c r="B320" s="141" t="s">
        <v>299</v>
      </c>
      <c r="C320" s="141">
        <v>40</v>
      </c>
      <c r="D320" s="141" t="s">
        <v>23</v>
      </c>
      <c r="E320" s="104">
        <v>0</v>
      </c>
      <c r="F320" s="99">
        <f t="shared" si="43"/>
        <v>0</v>
      </c>
      <c r="G320" s="2">
        <v>0.08</v>
      </c>
      <c r="H320" s="99">
        <f t="shared" si="44"/>
        <v>0</v>
      </c>
      <c r="I320" s="99">
        <f t="shared" si="45"/>
        <v>0</v>
      </c>
      <c r="J320" s="1"/>
      <c r="K320" s="1"/>
    </row>
    <row r="321" spans="1:11" ht="33.75">
      <c r="A321" s="154">
        <v>8</v>
      </c>
      <c r="B321" s="141" t="s">
        <v>300</v>
      </c>
      <c r="C321" s="141">
        <v>50</v>
      </c>
      <c r="D321" s="141" t="s">
        <v>23</v>
      </c>
      <c r="E321" s="104">
        <v>0</v>
      </c>
      <c r="F321" s="99">
        <f t="shared" si="43"/>
        <v>0</v>
      </c>
      <c r="G321" s="2">
        <v>0.08</v>
      </c>
      <c r="H321" s="99">
        <f t="shared" si="44"/>
        <v>0</v>
      </c>
      <c r="I321" s="99">
        <f t="shared" si="45"/>
        <v>0</v>
      </c>
      <c r="J321" s="1"/>
      <c r="K321" s="1"/>
    </row>
    <row r="322" spans="1:11" ht="22.5">
      <c r="A322" s="154">
        <v>9</v>
      </c>
      <c r="B322" s="141" t="s">
        <v>153</v>
      </c>
      <c r="C322" s="141">
        <v>55</v>
      </c>
      <c r="D322" s="141" t="s">
        <v>23</v>
      </c>
      <c r="E322" s="104">
        <v>0</v>
      </c>
      <c r="F322" s="99">
        <f t="shared" si="43"/>
        <v>0</v>
      </c>
      <c r="G322" s="2">
        <v>0.08</v>
      </c>
      <c r="H322" s="99">
        <f t="shared" si="44"/>
        <v>0</v>
      </c>
      <c r="I322" s="99">
        <f t="shared" si="45"/>
        <v>0</v>
      </c>
      <c r="J322" s="1"/>
      <c r="K322" s="1"/>
    </row>
    <row r="323" spans="1:11" ht="22.5">
      <c r="A323" s="154">
        <v>10</v>
      </c>
      <c r="B323" s="141" t="s">
        <v>301</v>
      </c>
      <c r="C323" s="141">
        <v>50</v>
      </c>
      <c r="D323" s="141" t="s">
        <v>23</v>
      </c>
      <c r="E323" s="104">
        <v>0</v>
      </c>
      <c r="F323" s="99">
        <f t="shared" si="43"/>
        <v>0</v>
      </c>
      <c r="G323" s="2">
        <v>0.08</v>
      </c>
      <c r="H323" s="99">
        <f t="shared" si="44"/>
        <v>0</v>
      </c>
      <c r="I323" s="99">
        <f t="shared" si="45"/>
        <v>0</v>
      </c>
      <c r="J323" s="1"/>
      <c r="K323" s="1"/>
    </row>
    <row r="324" spans="1:11" ht="15">
      <c r="A324" s="154">
        <v>11</v>
      </c>
      <c r="B324" s="141" t="s">
        <v>154</v>
      </c>
      <c r="C324" s="141">
        <v>30</v>
      </c>
      <c r="D324" s="141" t="s">
        <v>23</v>
      </c>
      <c r="E324" s="104">
        <v>0</v>
      </c>
      <c r="F324" s="99">
        <f t="shared" si="43"/>
        <v>0</v>
      </c>
      <c r="G324" s="2">
        <v>0.08</v>
      </c>
      <c r="H324" s="99">
        <f t="shared" si="44"/>
        <v>0</v>
      </c>
      <c r="I324" s="99">
        <f t="shared" si="45"/>
        <v>0</v>
      </c>
      <c r="J324" s="1"/>
      <c r="K324" s="1"/>
    </row>
    <row r="325" spans="1:11" ht="15">
      <c r="A325" s="154">
        <v>12</v>
      </c>
      <c r="B325" s="141" t="s">
        <v>302</v>
      </c>
      <c r="C325" s="141">
        <v>40</v>
      </c>
      <c r="D325" s="141" t="s">
        <v>23</v>
      </c>
      <c r="E325" s="104">
        <v>0</v>
      </c>
      <c r="F325" s="99">
        <f t="shared" si="43"/>
        <v>0</v>
      </c>
      <c r="G325" s="2">
        <v>0.08</v>
      </c>
      <c r="H325" s="99">
        <f t="shared" si="44"/>
        <v>0</v>
      </c>
      <c r="I325" s="99">
        <f t="shared" si="45"/>
        <v>0</v>
      </c>
      <c r="J325" s="1"/>
      <c r="K325" s="1"/>
    </row>
    <row r="326" spans="1:11" ht="67.5">
      <c r="A326" s="154">
        <v>13</v>
      </c>
      <c r="B326" s="141" t="s">
        <v>303</v>
      </c>
      <c r="C326" s="141">
        <v>40</v>
      </c>
      <c r="D326" s="141" t="s">
        <v>23</v>
      </c>
      <c r="E326" s="104">
        <v>0</v>
      </c>
      <c r="F326" s="99">
        <f t="shared" si="43"/>
        <v>0</v>
      </c>
      <c r="G326" s="2">
        <v>0.08</v>
      </c>
      <c r="H326" s="99">
        <f t="shared" si="44"/>
        <v>0</v>
      </c>
      <c r="I326" s="99">
        <f t="shared" si="45"/>
        <v>0</v>
      </c>
      <c r="J326" s="1"/>
      <c r="K326" s="1"/>
    </row>
    <row r="327" spans="1:11" ht="15">
      <c r="A327" s="153">
        <v>14</v>
      </c>
      <c r="B327" s="143" t="s">
        <v>155</v>
      </c>
      <c r="C327" s="143">
        <v>60</v>
      </c>
      <c r="D327" s="141" t="s">
        <v>23</v>
      </c>
      <c r="E327" s="104">
        <v>0</v>
      </c>
      <c r="F327" s="79">
        <f t="shared" si="43"/>
        <v>0</v>
      </c>
      <c r="G327" s="73">
        <v>0.08</v>
      </c>
      <c r="H327" s="79">
        <f t="shared" si="44"/>
        <v>0</v>
      </c>
      <c r="I327" s="79">
        <f t="shared" si="45"/>
        <v>0</v>
      </c>
      <c r="J327" s="1"/>
      <c r="K327" s="1"/>
    </row>
    <row r="328" spans="1:11" ht="33.75">
      <c r="A328" s="155">
        <v>15</v>
      </c>
      <c r="B328" s="143" t="s">
        <v>304</v>
      </c>
      <c r="C328" s="143">
        <v>15</v>
      </c>
      <c r="D328" s="141" t="s">
        <v>23</v>
      </c>
      <c r="E328" s="104">
        <v>0</v>
      </c>
      <c r="F328" s="79">
        <f t="shared" si="43"/>
        <v>0</v>
      </c>
      <c r="G328" s="73">
        <v>0.08</v>
      </c>
      <c r="H328" s="79">
        <f t="shared" si="44"/>
        <v>0</v>
      </c>
      <c r="I328" s="79">
        <f t="shared" si="45"/>
        <v>0</v>
      </c>
      <c r="J328" s="1"/>
      <c r="K328" s="1"/>
    </row>
    <row r="329" spans="1:11" ht="22.5">
      <c r="A329" s="153">
        <v>16</v>
      </c>
      <c r="B329" s="143" t="s">
        <v>305</v>
      </c>
      <c r="C329" s="143">
        <v>15</v>
      </c>
      <c r="D329" s="141" t="s">
        <v>23</v>
      </c>
      <c r="E329" s="104">
        <v>0</v>
      </c>
      <c r="F329" s="79">
        <f t="shared" si="43"/>
        <v>0</v>
      </c>
      <c r="G329" s="73">
        <v>0.08</v>
      </c>
      <c r="H329" s="79">
        <f t="shared" si="44"/>
        <v>0</v>
      </c>
      <c r="I329" s="79">
        <f t="shared" si="45"/>
        <v>0</v>
      </c>
      <c r="J329" s="1"/>
      <c r="K329" s="1"/>
    </row>
    <row r="330" spans="1:11" ht="22.5">
      <c r="A330" s="153">
        <v>17</v>
      </c>
      <c r="B330" s="143" t="s">
        <v>306</v>
      </c>
      <c r="C330" s="143">
        <v>15</v>
      </c>
      <c r="D330" s="141" t="s">
        <v>23</v>
      </c>
      <c r="E330" s="104">
        <v>0</v>
      </c>
      <c r="F330" s="79">
        <f t="shared" si="43"/>
        <v>0</v>
      </c>
      <c r="G330" s="73">
        <v>0.08</v>
      </c>
      <c r="H330" s="79">
        <f t="shared" si="44"/>
        <v>0</v>
      </c>
      <c r="I330" s="79">
        <f t="shared" si="45"/>
        <v>0</v>
      </c>
      <c r="J330" s="1"/>
      <c r="K330" s="1"/>
    </row>
    <row r="331" spans="1:11" ht="101.25">
      <c r="A331" s="153">
        <v>18</v>
      </c>
      <c r="B331" s="143" t="s">
        <v>307</v>
      </c>
      <c r="C331" s="143">
        <v>30</v>
      </c>
      <c r="D331" s="141" t="s">
        <v>23</v>
      </c>
      <c r="E331" s="104">
        <v>0</v>
      </c>
      <c r="F331" s="79">
        <f t="shared" si="43"/>
        <v>0</v>
      </c>
      <c r="G331" s="73">
        <v>0.08</v>
      </c>
      <c r="H331" s="79">
        <f>F331*0.08</f>
        <v>0</v>
      </c>
      <c r="I331" s="79">
        <f t="shared" si="45"/>
        <v>0</v>
      </c>
      <c r="J331" s="1"/>
      <c r="K331" s="1"/>
    </row>
    <row r="332" spans="1:11" ht="78.75">
      <c r="A332" s="153">
        <v>19</v>
      </c>
      <c r="B332" s="143" t="s">
        <v>308</v>
      </c>
      <c r="C332" s="143">
        <v>20</v>
      </c>
      <c r="D332" s="141" t="s">
        <v>23</v>
      </c>
      <c r="E332" s="104">
        <v>0</v>
      </c>
      <c r="F332" s="79">
        <f t="shared" si="43"/>
        <v>0</v>
      </c>
      <c r="G332" s="73">
        <v>0.08</v>
      </c>
      <c r="H332" s="79">
        <f t="shared" si="44"/>
        <v>0</v>
      </c>
      <c r="I332" s="79">
        <f t="shared" si="45"/>
        <v>0</v>
      </c>
      <c r="J332" s="1"/>
      <c r="K332" s="1"/>
    </row>
    <row r="333" spans="1:11" ht="22.5">
      <c r="A333" s="153">
        <v>20</v>
      </c>
      <c r="B333" s="143" t="s">
        <v>309</v>
      </c>
      <c r="C333" s="143">
        <v>20</v>
      </c>
      <c r="D333" s="141" t="s">
        <v>23</v>
      </c>
      <c r="E333" s="104">
        <v>0</v>
      </c>
      <c r="F333" s="79">
        <f t="shared" si="43"/>
        <v>0</v>
      </c>
      <c r="G333" s="73">
        <v>0.08</v>
      </c>
      <c r="H333" s="79">
        <f t="shared" si="44"/>
        <v>0</v>
      </c>
      <c r="I333" s="79">
        <f t="shared" si="45"/>
        <v>0</v>
      </c>
      <c r="J333" s="1"/>
      <c r="K333" s="1"/>
    </row>
    <row r="334" spans="1:11" ht="15">
      <c r="A334" s="153">
        <v>21</v>
      </c>
      <c r="B334" s="143" t="s">
        <v>310</v>
      </c>
      <c r="C334" s="143">
        <v>10</v>
      </c>
      <c r="D334" s="141" t="s">
        <v>23</v>
      </c>
      <c r="E334" s="104">
        <v>0</v>
      </c>
      <c r="F334" s="79">
        <f t="shared" si="43"/>
        <v>0</v>
      </c>
      <c r="G334" s="73">
        <v>0.08</v>
      </c>
      <c r="H334" s="79">
        <f t="shared" si="44"/>
        <v>0</v>
      </c>
      <c r="I334" s="79">
        <f t="shared" si="45"/>
        <v>0</v>
      </c>
      <c r="J334" s="1"/>
      <c r="K334" s="1"/>
    </row>
    <row r="335" spans="1:11" ht="45">
      <c r="A335" s="153">
        <v>22</v>
      </c>
      <c r="B335" s="143" t="s">
        <v>311</v>
      </c>
      <c r="C335" s="143">
        <v>10</v>
      </c>
      <c r="D335" s="141" t="s">
        <v>23</v>
      </c>
      <c r="E335" s="104">
        <v>0</v>
      </c>
      <c r="F335" s="79">
        <f t="shared" si="43"/>
        <v>0</v>
      </c>
      <c r="G335" s="73">
        <v>0.08</v>
      </c>
      <c r="H335" s="79">
        <f t="shared" si="44"/>
        <v>0</v>
      </c>
      <c r="I335" s="79">
        <f t="shared" si="45"/>
        <v>0</v>
      </c>
      <c r="J335" s="1"/>
      <c r="K335" s="1"/>
    </row>
    <row r="336" spans="1:11" ht="33.75">
      <c r="A336" s="153">
        <v>23</v>
      </c>
      <c r="B336" s="143" t="s">
        <v>312</v>
      </c>
      <c r="C336" s="143">
        <v>5</v>
      </c>
      <c r="D336" s="141" t="s">
        <v>23</v>
      </c>
      <c r="E336" s="104">
        <v>0</v>
      </c>
      <c r="F336" s="79">
        <f t="shared" si="43"/>
        <v>0</v>
      </c>
      <c r="G336" s="73">
        <v>0.08</v>
      </c>
      <c r="H336" s="79">
        <f t="shared" si="44"/>
        <v>0</v>
      </c>
      <c r="I336" s="79">
        <f t="shared" si="45"/>
        <v>0</v>
      </c>
      <c r="J336" s="1"/>
      <c r="K336" s="1"/>
    </row>
    <row r="337" spans="1:11" ht="33.75">
      <c r="A337" s="153">
        <v>24</v>
      </c>
      <c r="B337" s="143" t="s">
        <v>312</v>
      </c>
      <c r="C337" s="143">
        <v>5</v>
      </c>
      <c r="D337" s="141" t="s">
        <v>23</v>
      </c>
      <c r="E337" s="104">
        <v>0</v>
      </c>
      <c r="F337" s="79">
        <f t="shared" si="43"/>
        <v>0</v>
      </c>
      <c r="G337" s="73">
        <v>0.08</v>
      </c>
      <c r="H337" s="79">
        <f t="shared" si="44"/>
        <v>0</v>
      </c>
      <c r="I337" s="79">
        <f t="shared" si="45"/>
        <v>0</v>
      </c>
      <c r="J337" s="1"/>
      <c r="K337" s="1"/>
    </row>
    <row r="338" spans="1:11" ht="22.5">
      <c r="A338" s="153">
        <v>25</v>
      </c>
      <c r="B338" s="143" t="s">
        <v>313</v>
      </c>
      <c r="C338" s="143">
        <v>10</v>
      </c>
      <c r="D338" s="141" t="s">
        <v>23</v>
      </c>
      <c r="E338" s="104">
        <v>0</v>
      </c>
      <c r="F338" s="79">
        <f t="shared" si="43"/>
        <v>0</v>
      </c>
      <c r="G338" s="73">
        <v>0.08</v>
      </c>
      <c r="H338" s="79">
        <f t="shared" si="44"/>
        <v>0</v>
      </c>
      <c r="I338" s="79">
        <f t="shared" si="45"/>
        <v>0</v>
      </c>
      <c r="J338" s="1"/>
      <c r="K338" s="1"/>
    </row>
    <row r="339" spans="1:11" ht="33.75">
      <c r="A339" s="153">
        <v>26</v>
      </c>
      <c r="B339" s="143" t="s">
        <v>314</v>
      </c>
      <c r="C339" s="143">
        <v>5</v>
      </c>
      <c r="D339" s="141" t="s">
        <v>23</v>
      </c>
      <c r="E339" s="104">
        <v>0</v>
      </c>
      <c r="F339" s="79">
        <f t="shared" si="43"/>
        <v>0</v>
      </c>
      <c r="G339" s="73">
        <v>0.08</v>
      </c>
      <c r="H339" s="79">
        <f t="shared" si="44"/>
        <v>0</v>
      </c>
      <c r="I339" s="79">
        <f t="shared" si="45"/>
        <v>0</v>
      </c>
      <c r="J339" s="1"/>
      <c r="K339" s="1"/>
    </row>
    <row r="340" spans="1:11" ht="15">
      <c r="A340" s="153">
        <v>27</v>
      </c>
      <c r="B340" s="143" t="s">
        <v>315</v>
      </c>
      <c r="C340" s="143">
        <v>15</v>
      </c>
      <c r="D340" s="141" t="s">
        <v>23</v>
      </c>
      <c r="E340" s="104">
        <v>0</v>
      </c>
      <c r="F340" s="79">
        <f t="shared" si="43"/>
        <v>0</v>
      </c>
      <c r="G340" s="73">
        <v>0.08</v>
      </c>
      <c r="H340" s="79">
        <f t="shared" si="44"/>
        <v>0</v>
      </c>
      <c r="I340" s="79">
        <f t="shared" si="45"/>
        <v>0</v>
      </c>
      <c r="J340" s="1"/>
      <c r="K340" s="1"/>
    </row>
    <row r="341" spans="1:11" ht="15">
      <c r="A341" s="153">
        <v>28</v>
      </c>
      <c r="B341" s="143" t="s">
        <v>316</v>
      </c>
      <c r="C341" s="143">
        <v>15</v>
      </c>
      <c r="D341" s="141" t="s">
        <v>23</v>
      </c>
      <c r="E341" s="104">
        <v>0</v>
      </c>
      <c r="F341" s="79">
        <f t="shared" si="43"/>
        <v>0</v>
      </c>
      <c r="G341" s="73">
        <v>0.08</v>
      </c>
      <c r="H341" s="79">
        <f t="shared" si="44"/>
        <v>0</v>
      </c>
      <c r="I341" s="79">
        <f t="shared" si="45"/>
        <v>0</v>
      </c>
      <c r="J341" s="1"/>
      <c r="K341" s="1"/>
    </row>
    <row r="342" spans="1:11" ht="22.5">
      <c r="A342" s="153">
        <v>29</v>
      </c>
      <c r="B342" s="143" t="s">
        <v>317</v>
      </c>
      <c r="C342" s="143">
        <v>4</v>
      </c>
      <c r="D342" s="141" t="s">
        <v>23</v>
      </c>
      <c r="E342" s="104">
        <v>0</v>
      </c>
      <c r="F342" s="79">
        <f t="shared" si="43"/>
        <v>0</v>
      </c>
      <c r="G342" s="73">
        <v>0.08</v>
      </c>
      <c r="H342" s="79">
        <f t="shared" si="44"/>
        <v>0</v>
      </c>
      <c r="I342" s="79">
        <f t="shared" si="45"/>
        <v>0</v>
      </c>
      <c r="J342" s="1"/>
      <c r="K342" s="1"/>
    </row>
    <row r="343" spans="1:11" ht="22.5">
      <c r="A343" s="153">
        <v>30</v>
      </c>
      <c r="B343" s="143" t="s">
        <v>318</v>
      </c>
      <c r="C343" s="143">
        <v>1</v>
      </c>
      <c r="D343" s="141" t="s">
        <v>23</v>
      </c>
      <c r="E343" s="104">
        <v>0</v>
      </c>
      <c r="F343" s="79">
        <f t="shared" si="43"/>
        <v>0</v>
      </c>
      <c r="G343" s="73">
        <v>0.08</v>
      </c>
      <c r="H343" s="79">
        <f t="shared" si="44"/>
        <v>0</v>
      </c>
      <c r="I343" s="79">
        <f t="shared" si="45"/>
        <v>0</v>
      </c>
      <c r="J343" s="1"/>
      <c r="K343" s="1"/>
    </row>
    <row r="344" spans="1:11" ht="22.5">
      <c r="A344" s="153">
        <v>31</v>
      </c>
      <c r="B344" s="143" t="s">
        <v>319</v>
      </c>
      <c r="C344" s="143">
        <v>1</v>
      </c>
      <c r="D344" s="141" t="s">
        <v>23</v>
      </c>
      <c r="E344" s="104">
        <v>0</v>
      </c>
      <c r="F344" s="79">
        <f t="shared" si="43"/>
        <v>0</v>
      </c>
      <c r="G344" s="73">
        <v>0.08</v>
      </c>
      <c r="H344" s="79">
        <f t="shared" si="44"/>
        <v>0</v>
      </c>
      <c r="I344" s="79">
        <f t="shared" si="45"/>
        <v>0</v>
      </c>
      <c r="J344" s="1"/>
      <c r="K344" s="1"/>
    </row>
    <row r="345" spans="1:11" ht="15">
      <c r="A345" s="153">
        <v>32</v>
      </c>
      <c r="B345" s="143" t="s">
        <v>320</v>
      </c>
      <c r="C345" s="143">
        <v>1</v>
      </c>
      <c r="D345" s="141" t="s">
        <v>23</v>
      </c>
      <c r="E345" s="104">
        <v>0</v>
      </c>
      <c r="F345" s="79">
        <f t="shared" si="43"/>
        <v>0</v>
      </c>
      <c r="G345" s="73">
        <v>0.08</v>
      </c>
      <c r="H345" s="79">
        <f t="shared" si="44"/>
        <v>0</v>
      </c>
      <c r="I345" s="79">
        <f t="shared" si="45"/>
        <v>0</v>
      </c>
      <c r="J345" s="1"/>
      <c r="K345" s="1"/>
    </row>
    <row r="346" spans="1:11" ht="15">
      <c r="A346" s="153">
        <v>33</v>
      </c>
      <c r="B346" s="143" t="s">
        <v>321</v>
      </c>
      <c r="C346" s="143">
        <v>1</v>
      </c>
      <c r="D346" s="141" t="s">
        <v>23</v>
      </c>
      <c r="E346" s="104">
        <v>0</v>
      </c>
      <c r="F346" s="79">
        <f t="shared" si="43"/>
        <v>0</v>
      </c>
      <c r="G346" s="73">
        <v>0.08</v>
      </c>
      <c r="H346" s="79">
        <f t="shared" si="44"/>
        <v>0</v>
      </c>
      <c r="I346" s="79">
        <f t="shared" si="45"/>
        <v>0</v>
      </c>
      <c r="J346" s="1"/>
      <c r="K346" s="1"/>
    </row>
    <row r="347" spans="1:11" ht="15">
      <c r="A347" s="153">
        <v>34</v>
      </c>
      <c r="B347" s="143" t="s">
        <v>322</v>
      </c>
      <c r="C347" s="143">
        <v>1</v>
      </c>
      <c r="D347" s="141" t="s">
        <v>23</v>
      </c>
      <c r="E347" s="104">
        <v>0</v>
      </c>
      <c r="F347" s="79">
        <f t="shared" si="43"/>
        <v>0</v>
      </c>
      <c r="G347" s="73">
        <v>0.08</v>
      </c>
      <c r="H347" s="79">
        <f t="shared" si="44"/>
        <v>0</v>
      </c>
      <c r="I347" s="79">
        <f t="shared" si="45"/>
        <v>0</v>
      </c>
      <c r="J347" s="1"/>
      <c r="K347" s="1"/>
    </row>
    <row r="348" spans="1:11" ht="15">
      <c r="A348" s="153">
        <v>35</v>
      </c>
      <c r="B348" s="143" t="s">
        <v>156</v>
      </c>
      <c r="C348" s="143">
        <v>2</v>
      </c>
      <c r="D348" s="141" t="s">
        <v>23</v>
      </c>
      <c r="E348" s="104">
        <v>0</v>
      </c>
      <c r="F348" s="79">
        <f t="shared" si="43"/>
        <v>0</v>
      </c>
      <c r="G348" s="73">
        <v>0.08</v>
      </c>
      <c r="H348" s="79">
        <f t="shared" si="44"/>
        <v>0</v>
      </c>
      <c r="I348" s="79">
        <f t="shared" si="45"/>
        <v>0</v>
      </c>
      <c r="J348" s="1"/>
      <c r="K348" s="1"/>
    </row>
    <row r="349" spans="1:11" ht="22.5">
      <c r="A349" s="153">
        <v>36</v>
      </c>
      <c r="B349" s="143" t="s">
        <v>323</v>
      </c>
      <c r="C349" s="143">
        <v>10</v>
      </c>
      <c r="D349" s="141" t="s">
        <v>23</v>
      </c>
      <c r="E349" s="104">
        <v>0</v>
      </c>
      <c r="F349" s="79">
        <f t="shared" si="43"/>
        <v>0</v>
      </c>
      <c r="G349" s="73">
        <v>0.08</v>
      </c>
      <c r="H349" s="79">
        <f t="shared" si="44"/>
        <v>0</v>
      </c>
      <c r="I349" s="79">
        <f t="shared" si="45"/>
        <v>0</v>
      </c>
      <c r="J349" s="1"/>
      <c r="K349" s="1"/>
    </row>
    <row r="350" spans="1:11" ht="15">
      <c r="A350" s="153">
        <v>37</v>
      </c>
      <c r="B350" s="143" t="s">
        <v>324</v>
      </c>
      <c r="C350" s="143">
        <v>10</v>
      </c>
      <c r="D350" s="141" t="s">
        <v>23</v>
      </c>
      <c r="E350" s="104">
        <v>0</v>
      </c>
      <c r="F350" s="79">
        <f t="shared" si="43"/>
        <v>0</v>
      </c>
      <c r="G350" s="73">
        <v>0.08</v>
      </c>
      <c r="H350" s="79">
        <f t="shared" si="44"/>
        <v>0</v>
      </c>
      <c r="I350" s="79">
        <f t="shared" si="45"/>
        <v>0</v>
      </c>
      <c r="J350" s="1"/>
      <c r="K350" s="1"/>
    </row>
    <row r="351" spans="1:11" ht="33.75">
      <c r="A351" s="153">
        <v>38</v>
      </c>
      <c r="B351" s="143" t="s">
        <v>325</v>
      </c>
      <c r="C351" s="143">
        <v>5</v>
      </c>
      <c r="D351" s="141" t="s">
        <v>23</v>
      </c>
      <c r="E351" s="104">
        <v>0</v>
      </c>
      <c r="F351" s="79">
        <f t="shared" si="43"/>
        <v>0</v>
      </c>
      <c r="G351" s="73">
        <v>0.08</v>
      </c>
      <c r="H351" s="79">
        <f t="shared" si="44"/>
        <v>0</v>
      </c>
      <c r="I351" s="79">
        <f t="shared" si="45"/>
        <v>0</v>
      </c>
      <c r="J351" s="1"/>
      <c r="K351" s="1"/>
    </row>
    <row r="352" spans="1:11" ht="15">
      <c r="A352" s="153">
        <v>39</v>
      </c>
      <c r="B352" s="143" t="s">
        <v>326</v>
      </c>
      <c r="C352" s="143">
        <v>5</v>
      </c>
      <c r="D352" s="141" t="s">
        <v>23</v>
      </c>
      <c r="E352" s="104">
        <v>0</v>
      </c>
      <c r="F352" s="79">
        <f t="shared" si="43"/>
        <v>0</v>
      </c>
      <c r="G352" s="73">
        <v>0.08</v>
      </c>
      <c r="H352" s="79">
        <f t="shared" si="44"/>
        <v>0</v>
      </c>
      <c r="I352" s="79">
        <f t="shared" si="45"/>
        <v>0</v>
      </c>
      <c r="J352" s="1"/>
      <c r="K352" s="1"/>
    </row>
    <row r="353" spans="1:11" ht="78.75">
      <c r="A353" s="153">
        <v>40</v>
      </c>
      <c r="B353" s="143" t="s">
        <v>327</v>
      </c>
      <c r="C353" s="143">
        <v>10</v>
      </c>
      <c r="D353" s="141" t="s">
        <v>23</v>
      </c>
      <c r="E353" s="104">
        <v>0</v>
      </c>
      <c r="F353" s="79">
        <f t="shared" si="43"/>
        <v>0</v>
      </c>
      <c r="G353" s="73">
        <v>0.08</v>
      </c>
      <c r="H353" s="79">
        <f t="shared" si="44"/>
        <v>0</v>
      </c>
      <c r="I353" s="79">
        <f t="shared" si="45"/>
        <v>0</v>
      </c>
      <c r="J353" s="1"/>
      <c r="K353" s="1"/>
    </row>
    <row r="354" spans="1:11" ht="78.75">
      <c r="A354" s="153">
        <v>41</v>
      </c>
      <c r="B354" s="143" t="s">
        <v>328</v>
      </c>
      <c r="C354" s="143"/>
      <c r="D354" s="141"/>
      <c r="E354" s="104">
        <v>0</v>
      </c>
      <c r="F354" s="79"/>
      <c r="G354" s="73"/>
      <c r="H354" s="79"/>
      <c r="I354" s="79"/>
      <c r="J354" s="1"/>
      <c r="K354" s="1"/>
    </row>
    <row r="355" spans="1:11" ht="15">
      <c r="A355" s="153"/>
      <c r="B355" s="143" t="s">
        <v>329</v>
      </c>
      <c r="C355" s="143">
        <v>10</v>
      </c>
      <c r="D355" s="141" t="s">
        <v>23</v>
      </c>
      <c r="E355" s="104">
        <v>0</v>
      </c>
      <c r="F355" s="79">
        <f t="shared" si="43"/>
        <v>0</v>
      </c>
      <c r="G355" s="73">
        <v>0.08</v>
      </c>
      <c r="H355" s="79">
        <f t="shared" si="44"/>
        <v>0</v>
      </c>
      <c r="I355" s="79">
        <f t="shared" si="45"/>
        <v>0</v>
      </c>
      <c r="J355" s="1"/>
      <c r="K355" s="1"/>
    </row>
    <row r="356" spans="1:11" ht="15">
      <c r="A356" s="153"/>
      <c r="B356" s="143" t="s">
        <v>330</v>
      </c>
      <c r="C356" s="143">
        <v>10</v>
      </c>
      <c r="D356" s="141" t="s">
        <v>23</v>
      </c>
      <c r="E356" s="104">
        <v>0</v>
      </c>
      <c r="F356" s="79">
        <f t="shared" si="43"/>
        <v>0</v>
      </c>
      <c r="G356" s="73">
        <v>0.08</v>
      </c>
      <c r="H356" s="79">
        <f t="shared" si="44"/>
        <v>0</v>
      </c>
      <c r="I356" s="79">
        <f t="shared" si="45"/>
        <v>0</v>
      </c>
      <c r="J356" s="1"/>
      <c r="K356" s="1"/>
    </row>
    <row r="357" spans="1:11" ht="15">
      <c r="A357" s="153"/>
      <c r="B357" s="143" t="s">
        <v>331</v>
      </c>
      <c r="C357" s="143">
        <v>10</v>
      </c>
      <c r="D357" s="141" t="s">
        <v>23</v>
      </c>
      <c r="E357" s="104">
        <v>0</v>
      </c>
      <c r="F357" s="79">
        <f t="shared" si="43"/>
        <v>0</v>
      </c>
      <c r="G357" s="73">
        <v>0.08</v>
      </c>
      <c r="H357" s="79">
        <f t="shared" si="44"/>
        <v>0</v>
      </c>
      <c r="I357" s="79">
        <f t="shared" si="45"/>
        <v>0</v>
      </c>
      <c r="J357" s="1"/>
      <c r="K357" s="1"/>
    </row>
    <row r="358" spans="1:11" ht="45">
      <c r="A358" s="153">
        <v>42</v>
      </c>
      <c r="B358" s="143" t="s">
        <v>332</v>
      </c>
      <c r="C358" s="143">
        <v>20</v>
      </c>
      <c r="D358" s="141" t="s">
        <v>23</v>
      </c>
      <c r="E358" s="104">
        <v>0</v>
      </c>
      <c r="F358" s="79">
        <f t="shared" si="43"/>
        <v>0</v>
      </c>
      <c r="G358" s="73">
        <v>0.08</v>
      </c>
      <c r="H358" s="79">
        <f t="shared" si="44"/>
        <v>0</v>
      </c>
      <c r="I358" s="79">
        <f t="shared" si="45"/>
        <v>0</v>
      </c>
      <c r="J358" s="1"/>
      <c r="K358" s="1"/>
    </row>
    <row r="359" spans="1:11" ht="22.5">
      <c r="A359" s="153">
        <v>43</v>
      </c>
      <c r="B359" s="143" t="s">
        <v>333</v>
      </c>
      <c r="C359" s="143"/>
      <c r="D359" s="141"/>
      <c r="E359" s="104">
        <v>0</v>
      </c>
      <c r="F359" s="79"/>
      <c r="G359" s="73"/>
      <c r="H359" s="79"/>
      <c r="I359" s="79"/>
      <c r="J359" s="1"/>
      <c r="K359" s="1"/>
    </row>
    <row r="360" spans="1:11" ht="15">
      <c r="A360" s="155"/>
      <c r="B360" s="143" t="s">
        <v>334</v>
      </c>
      <c r="C360" s="144">
        <v>3</v>
      </c>
      <c r="D360" s="141" t="s">
        <v>23</v>
      </c>
      <c r="E360" s="104">
        <v>0</v>
      </c>
      <c r="F360" s="79">
        <f t="shared" si="43"/>
        <v>0</v>
      </c>
      <c r="G360" s="73">
        <v>0.08</v>
      </c>
      <c r="H360" s="79">
        <f t="shared" si="44"/>
        <v>0</v>
      </c>
      <c r="I360" s="79">
        <f t="shared" si="45"/>
        <v>0</v>
      </c>
      <c r="J360" s="1"/>
      <c r="K360" s="1"/>
    </row>
    <row r="361" spans="1:11" ht="15">
      <c r="A361" s="155"/>
      <c r="B361" s="143" t="s">
        <v>335</v>
      </c>
      <c r="C361" s="144">
        <v>3</v>
      </c>
      <c r="D361" s="141" t="s">
        <v>23</v>
      </c>
      <c r="E361" s="104">
        <v>0</v>
      </c>
      <c r="F361" s="79">
        <f t="shared" si="43"/>
        <v>0</v>
      </c>
      <c r="G361" s="73">
        <v>0.08</v>
      </c>
      <c r="H361" s="79">
        <f t="shared" si="44"/>
        <v>0</v>
      </c>
      <c r="I361" s="79">
        <f t="shared" si="45"/>
        <v>0</v>
      </c>
      <c r="J361" s="1"/>
      <c r="K361" s="1"/>
    </row>
    <row r="362" spans="1:11" ht="15">
      <c r="A362" s="155"/>
      <c r="B362" s="143" t="s">
        <v>336</v>
      </c>
      <c r="C362" s="144">
        <v>3</v>
      </c>
      <c r="D362" s="141" t="s">
        <v>23</v>
      </c>
      <c r="E362" s="104">
        <v>0</v>
      </c>
      <c r="F362" s="79">
        <f t="shared" si="43"/>
        <v>0</v>
      </c>
      <c r="G362" s="74">
        <v>0.08</v>
      </c>
      <c r="H362" s="79">
        <f t="shared" si="44"/>
        <v>0</v>
      </c>
      <c r="I362" s="79">
        <f t="shared" si="45"/>
        <v>0</v>
      </c>
      <c r="J362" s="1"/>
      <c r="K362" s="1"/>
    </row>
    <row r="363" spans="1:11" ht="15">
      <c r="A363" s="308" t="s">
        <v>24</v>
      </c>
      <c r="B363" s="309"/>
      <c r="C363" s="309"/>
      <c r="D363" s="309"/>
      <c r="E363" s="310"/>
      <c r="F363" s="156">
        <f>SUM(F314:F362)</f>
        <v>0</v>
      </c>
      <c r="G363" s="157">
        <v>0.08</v>
      </c>
      <c r="H363" s="156">
        <f>SUM(H314:H362)</f>
        <v>0</v>
      </c>
      <c r="I363" s="156">
        <f>SUM(I314:I362)</f>
        <v>0</v>
      </c>
      <c r="J363" s="158"/>
      <c r="K363" s="158"/>
    </row>
    <row r="364" spans="1:11" ht="15">
      <c r="A364" s="147"/>
      <c r="B364" s="147"/>
      <c r="C364" s="147"/>
      <c r="D364" s="147"/>
      <c r="E364" s="147"/>
      <c r="F364" s="227"/>
      <c r="G364" s="228"/>
      <c r="H364" s="227"/>
      <c r="I364" s="227"/>
      <c r="J364" s="158"/>
      <c r="K364" s="158"/>
    </row>
    <row r="365" spans="1:11" ht="15" customHeight="1">
      <c r="A365" s="229"/>
      <c r="B365" s="304" t="s">
        <v>348</v>
      </c>
      <c r="C365" s="304"/>
      <c r="D365" s="304"/>
      <c r="E365" s="304"/>
      <c r="F365" s="304"/>
      <c r="G365" s="304"/>
      <c r="H365" s="304"/>
      <c r="I365" s="304"/>
      <c r="J365" s="158"/>
      <c r="K365" s="158"/>
    </row>
    <row r="366" spans="1:11" ht="15">
      <c r="A366" s="230">
        <v>1</v>
      </c>
      <c r="B366" s="231" t="s">
        <v>349</v>
      </c>
      <c r="C366" s="231"/>
      <c r="D366" s="231"/>
      <c r="E366" s="231"/>
      <c r="F366" s="231"/>
      <c r="G366" s="231"/>
      <c r="H366" s="231"/>
      <c r="I366" s="231"/>
      <c r="J366" s="158"/>
      <c r="K366" s="158"/>
    </row>
    <row r="367" spans="1:11" ht="15">
      <c r="A367" s="230">
        <v>2</v>
      </c>
      <c r="B367" s="231" t="s">
        <v>350</v>
      </c>
      <c r="C367" s="231"/>
      <c r="D367" s="231"/>
      <c r="E367" s="231"/>
      <c r="F367" s="231"/>
      <c r="G367" s="231"/>
      <c r="H367" s="231"/>
      <c r="I367" s="231"/>
      <c r="J367" s="158"/>
      <c r="K367" s="158"/>
    </row>
    <row r="368" spans="1:11" ht="15">
      <c r="A368" s="230">
        <v>3</v>
      </c>
      <c r="B368" s="231" t="s">
        <v>351</v>
      </c>
      <c r="C368" s="231"/>
      <c r="D368" s="231"/>
      <c r="E368" s="231"/>
      <c r="F368" s="231"/>
      <c r="G368" s="231"/>
      <c r="H368" s="231"/>
      <c r="I368" s="231"/>
      <c r="J368" s="158"/>
      <c r="K368" s="158"/>
    </row>
    <row r="369" spans="1:11" ht="25.5">
      <c r="A369" s="230" t="s">
        <v>185</v>
      </c>
      <c r="B369" s="231" t="s">
        <v>352</v>
      </c>
      <c r="C369" s="231"/>
      <c r="D369" s="231"/>
      <c r="E369" s="231"/>
      <c r="F369" s="231"/>
      <c r="G369" s="231"/>
      <c r="H369" s="231"/>
      <c r="I369" s="231"/>
      <c r="J369" s="158"/>
      <c r="K369" s="158"/>
    </row>
    <row r="370" spans="1:11" ht="15">
      <c r="A370" s="230" t="s">
        <v>187</v>
      </c>
      <c r="B370" s="231" t="s">
        <v>353</v>
      </c>
      <c r="C370" s="231"/>
      <c r="D370" s="231"/>
      <c r="E370" s="231"/>
      <c r="F370" s="231"/>
      <c r="G370" s="231"/>
      <c r="H370" s="231"/>
      <c r="I370" s="231"/>
      <c r="J370" s="158"/>
      <c r="K370" s="158"/>
    </row>
    <row r="371" spans="1:11" ht="15">
      <c r="A371" s="230" t="s">
        <v>189</v>
      </c>
      <c r="B371" s="231" t="s">
        <v>354</v>
      </c>
      <c r="C371" s="231"/>
      <c r="D371" s="231"/>
      <c r="E371" s="231"/>
      <c r="F371" s="231"/>
      <c r="G371" s="231"/>
      <c r="H371" s="231"/>
      <c r="I371" s="231"/>
      <c r="J371" s="158"/>
      <c r="K371" s="158"/>
    </row>
    <row r="372" spans="1:11" ht="25.5">
      <c r="A372" s="230" t="s">
        <v>355</v>
      </c>
      <c r="B372" s="231" t="s">
        <v>356</v>
      </c>
      <c r="C372" s="231"/>
      <c r="D372" s="231"/>
      <c r="E372" s="231"/>
      <c r="F372" s="231"/>
      <c r="G372" s="231"/>
      <c r="H372" s="231"/>
      <c r="I372" s="231"/>
      <c r="J372" s="158"/>
      <c r="K372" s="158"/>
    </row>
    <row r="373" spans="1:11" ht="25.5">
      <c r="A373" s="230" t="s">
        <v>357</v>
      </c>
      <c r="B373" s="231" t="s">
        <v>358</v>
      </c>
      <c r="C373" s="231"/>
      <c r="D373" s="231"/>
      <c r="E373" s="231"/>
      <c r="F373" s="231"/>
      <c r="G373" s="231"/>
      <c r="H373" s="231"/>
      <c r="I373" s="231"/>
      <c r="J373" s="158"/>
      <c r="K373" s="158"/>
    </row>
    <row r="374" spans="1:11" ht="25.5">
      <c r="A374" s="230" t="s">
        <v>359</v>
      </c>
      <c r="B374" s="231" t="s">
        <v>360</v>
      </c>
      <c r="C374" s="231"/>
      <c r="D374" s="231"/>
      <c r="E374" s="231"/>
      <c r="F374" s="231"/>
      <c r="G374" s="231"/>
      <c r="H374" s="231"/>
      <c r="I374" s="231"/>
      <c r="J374" s="158"/>
      <c r="K374" s="158"/>
    </row>
    <row r="375" spans="1:11" ht="15">
      <c r="A375" s="232"/>
      <c r="B375" s="231"/>
      <c r="C375" s="231"/>
      <c r="D375" s="231"/>
      <c r="E375" s="231"/>
      <c r="F375" s="231"/>
      <c r="G375" s="231"/>
      <c r="H375" s="231"/>
      <c r="I375" s="231"/>
      <c r="J375" s="158"/>
      <c r="K375" s="158"/>
    </row>
    <row r="376" spans="1:11" ht="127.5">
      <c r="A376" s="232"/>
      <c r="B376" s="231" t="s">
        <v>361</v>
      </c>
      <c r="C376" s="231"/>
      <c r="D376" s="231"/>
      <c r="E376" s="231"/>
      <c r="F376" s="231"/>
      <c r="G376" s="231"/>
      <c r="H376" s="231"/>
      <c r="I376" s="231"/>
      <c r="J376" s="158"/>
      <c r="K376" s="158"/>
    </row>
    <row r="377" spans="1:11" ht="15">
      <c r="A377" s="232"/>
      <c r="B377" s="231"/>
      <c r="C377" s="231"/>
      <c r="D377" s="231"/>
      <c r="E377" s="231"/>
      <c r="F377" s="231"/>
      <c r="G377" s="231"/>
      <c r="H377" s="231"/>
      <c r="I377" s="231"/>
      <c r="J377" s="158"/>
      <c r="K377" s="158"/>
    </row>
    <row r="378" spans="1:11" ht="15">
      <c r="A378" s="232"/>
      <c r="B378" s="231"/>
      <c r="C378" s="231"/>
      <c r="D378" s="231"/>
      <c r="E378" s="231"/>
      <c r="F378" s="231"/>
      <c r="G378" s="231"/>
      <c r="H378" s="231"/>
      <c r="I378" s="231"/>
      <c r="J378" s="158"/>
      <c r="K378" s="158"/>
    </row>
    <row r="379" spans="1:11" ht="15">
      <c r="A379" s="232"/>
      <c r="B379" s="231"/>
      <c r="C379" s="231"/>
      <c r="D379" s="231"/>
      <c r="E379" s="231"/>
      <c r="F379" s="231"/>
      <c r="G379" s="231"/>
      <c r="H379" s="231"/>
      <c r="I379" s="231"/>
      <c r="J379" s="158"/>
      <c r="K379" s="158"/>
    </row>
    <row r="381" spans="2:9" ht="15.75">
      <c r="B381" s="21" t="s">
        <v>338</v>
      </c>
      <c r="F381" s="3">
        <f>F388</f>
        <v>0</v>
      </c>
      <c r="G381" s="3">
        <f>G388</f>
        <v>0.08</v>
      </c>
      <c r="H381" s="3">
        <f>H388</f>
        <v>0</v>
      </c>
      <c r="I381" s="3">
        <f>I388</f>
        <v>0</v>
      </c>
    </row>
    <row r="382" spans="6:9" ht="15">
      <c r="F382" s="3"/>
      <c r="H382" s="3"/>
      <c r="I382" s="3"/>
    </row>
    <row r="383" spans="2:9" ht="15.75" thickBot="1">
      <c r="B383" s="43" t="s">
        <v>114</v>
      </c>
      <c r="F383" s="3"/>
      <c r="H383" s="3"/>
      <c r="I383" s="3"/>
    </row>
    <row r="384" spans="1:11" ht="34.5" thickBot="1">
      <c r="A384" s="83" t="s">
        <v>12</v>
      </c>
      <c r="B384" s="84" t="s">
        <v>13</v>
      </c>
      <c r="C384" s="85" t="s">
        <v>14</v>
      </c>
      <c r="D384" s="7" t="s">
        <v>15</v>
      </c>
      <c r="E384" s="7" t="s">
        <v>16</v>
      </c>
      <c r="F384" s="86" t="s">
        <v>17</v>
      </c>
      <c r="G384" s="8" t="s">
        <v>18</v>
      </c>
      <c r="H384" s="86" t="s">
        <v>19</v>
      </c>
      <c r="I384" s="86" t="s">
        <v>20</v>
      </c>
      <c r="J384" s="7" t="s">
        <v>21</v>
      </c>
      <c r="K384" s="7" t="s">
        <v>22</v>
      </c>
    </row>
    <row r="385" spans="1:11" ht="22.5">
      <c r="A385" s="90">
        <v>1</v>
      </c>
      <c r="B385" s="55" t="s">
        <v>157</v>
      </c>
      <c r="C385" s="1">
        <v>100</v>
      </c>
      <c r="D385" s="1" t="s">
        <v>23</v>
      </c>
      <c r="E385" s="87">
        <v>0</v>
      </c>
      <c r="F385" s="88">
        <f>E385*C385</f>
        <v>0</v>
      </c>
      <c r="G385" s="2">
        <v>0.08</v>
      </c>
      <c r="H385" s="88">
        <f>F385*G385</f>
        <v>0</v>
      </c>
      <c r="I385" s="88">
        <f>F385+H385</f>
        <v>0</v>
      </c>
      <c r="J385" s="89"/>
      <c r="K385" s="89"/>
    </row>
    <row r="386" spans="1:11" ht="22.5">
      <c r="A386" s="90">
        <v>2</v>
      </c>
      <c r="B386" s="55" t="s">
        <v>158</v>
      </c>
      <c r="C386" s="1">
        <v>30</v>
      </c>
      <c r="D386" s="1" t="s">
        <v>23</v>
      </c>
      <c r="E386" s="87">
        <v>0</v>
      </c>
      <c r="F386" s="88">
        <f>E386*C386</f>
        <v>0</v>
      </c>
      <c r="G386" s="2">
        <v>0.08</v>
      </c>
      <c r="H386" s="88">
        <f>F386*G386</f>
        <v>0</v>
      </c>
      <c r="I386" s="88">
        <f>F386+H386</f>
        <v>0</v>
      </c>
      <c r="J386" s="89"/>
      <c r="K386" s="89"/>
    </row>
    <row r="387" spans="1:11" ht="22.5">
      <c r="A387" s="90">
        <v>3</v>
      </c>
      <c r="B387" s="55" t="s">
        <v>159</v>
      </c>
      <c r="C387" s="1">
        <v>100</v>
      </c>
      <c r="D387" s="1" t="s">
        <v>23</v>
      </c>
      <c r="E387" s="87">
        <v>0</v>
      </c>
      <c r="F387" s="88">
        <f>E387*C387</f>
        <v>0</v>
      </c>
      <c r="G387" s="2">
        <v>0.08</v>
      </c>
      <c r="H387" s="88">
        <f>F387*G387</f>
        <v>0</v>
      </c>
      <c r="I387" s="88">
        <f>F387+H387</f>
        <v>0</v>
      </c>
      <c r="J387" s="89"/>
      <c r="K387" s="89"/>
    </row>
    <row r="388" spans="1:11" ht="15">
      <c r="A388" s="282" t="s">
        <v>24</v>
      </c>
      <c r="B388" s="283"/>
      <c r="C388" s="283"/>
      <c r="D388" s="283"/>
      <c r="E388" s="283"/>
      <c r="F388" s="93">
        <f>SUM(F385:F387)</f>
        <v>0</v>
      </c>
      <c r="G388" s="61">
        <v>0.08</v>
      </c>
      <c r="H388" s="93">
        <f>SUM(H385:H387)</f>
        <v>0</v>
      </c>
      <c r="I388" s="93">
        <f>SUM(I385:I387)</f>
        <v>0</v>
      </c>
      <c r="J388" s="15"/>
      <c r="K388" s="15"/>
    </row>
    <row r="389" spans="1:11" ht="15">
      <c r="A389" s="25"/>
      <c r="B389" s="26"/>
      <c r="C389" s="26"/>
      <c r="D389" s="26"/>
      <c r="E389" s="26"/>
      <c r="F389" s="27"/>
      <c r="G389" s="28"/>
      <c r="H389" s="27"/>
      <c r="I389" s="27"/>
      <c r="J389" s="15"/>
      <c r="K389" s="15"/>
    </row>
    <row r="390" spans="2:9" ht="36">
      <c r="B390" s="92" t="s">
        <v>148</v>
      </c>
      <c r="F390" s="3"/>
      <c r="H390" s="3"/>
      <c r="I390" s="3"/>
    </row>
    <row r="391" spans="2:9" ht="15">
      <c r="B391" s="92"/>
      <c r="F391" s="3"/>
      <c r="H391" s="3"/>
      <c r="I391" s="3"/>
    </row>
    <row r="393" spans="1:11" ht="15.75">
      <c r="A393" s="159"/>
      <c r="B393" s="160" t="s">
        <v>339</v>
      </c>
      <c r="C393" s="159"/>
      <c r="D393" s="159"/>
      <c r="E393" s="159"/>
      <c r="F393" s="161">
        <f>F406</f>
        <v>0</v>
      </c>
      <c r="G393" s="161">
        <f>G406</f>
        <v>0.08</v>
      </c>
      <c r="H393" s="161">
        <f>H406</f>
        <v>0</v>
      </c>
      <c r="I393" s="161">
        <f>I406</f>
        <v>0</v>
      </c>
      <c r="J393" s="159"/>
      <c r="K393" s="159"/>
    </row>
    <row r="394" spans="1:11" ht="15">
      <c r="A394" s="159"/>
      <c r="B394" s="162"/>
      <c r="C394" s="159"/>
      <c r="D394" s="159"/>
      <c r="E394" s="159"/>
      <c r="F394" s="161"/>
      <c r="G394" s="159"/>
      <c r="H394" s="161"/>
      <c r="I394" s="161"/>
      <c r="J394" s="159"/>
      <c r="K394" s="159"/>
    </row>
    <row r="395" spans="1:11" ht="15.75" thickBot="1">
      <c r="A395" s="159"/>
      <c r="B395" s="163" t="s">
        <v>114</v>
      </c>
      <c r="C395" s="159"/>
      <c r="D395" s="159"/>
      <c r="E395" s="159"/>
      <c r="F395" s="161"/>
      <c r="G395" s="159"/>
      <c r="H395" s="161"/>
      <c r="I395" s="161"/>
      <c r="J395" s="159"/>
      <c r="K395" s="159"/>
    </row>
    <row r="396" spans="1:11" ht="34.5" thickBot="1">
      <c r="A396" s="164" t="s">
        <v>12</v>
      </c>
      <c r="B396" s="165" t="s">
        <v>13</v>
      </c>
      <c r="C396" s="166" t="s">
        <v>14</v>
      </c>
      <c r="D396" s="167" t="s">
        <v>15</v>
      </c>
      <c r="E396" s="167" t="s">
        <v>16</v>
      </c>
      <c r="F396" s="168" t="s">
        <v>17</v>
      </c>
      <c r="G396" s="169" t="s">
        <v>18</v>
      </c>
      <c r="H396" s="168" t="s">
        <v>19</v>
      </c>
      <c r="I396" s="168" t="s">
        <v>20</v>
      </c>
      <c r="J396" s="167" t="s">
        <v>21</v>
      </c>
      <c r="K396" s="167" t="s">
        <v>22</v>
      </c>
    </row>
    <row r="397" spans="1:11" ht="15">
      <c r="A397" s="170">
        <v>1</v>
      </c>
      <c r="B397" s="171" t="s">
        <v>160</v>
      </c>
      <c r="C397" s="172">
        <v>50</v>
      </c>
      <c r="D397" s="172" t="s">
        <v>23</v>
      </c>
      <c r="E397" s="264">
        <v>0</v>
      </c>
      <c r="F397" s="173">
        <f>C397*E397</f>
        <v>0</v>
      </c>
      <c r="G397" s="174">
        <v>0.08</v>
      </c>
      <c r="H397" s="173">
        <f>F397*G397</f>
        <v>0</v>
      </c>
      <c r="I397" s="173">
        <f>F397+H397</f>
        <v>0</v>
      </c>
      <c r="J397" s="89"/>
      <c r="K397" s="89"/>
    </row>
    <row r="398" spans="1:11" ht="15">
      <c r="A398" s="175">
        <v>2</v>
      </c>
      <c r="B398" s="171" t="s">
        <v>161</v>
      </c>
      <c r="C398" s="172">
        <v>100</v>
      </c>
      <c r="D398" s="172" t="s">
        <v>23</v>
      </c>
      <c r="E398" s="264">
        <v>0</v>
      </c>
      <c r="F398" s="173">
        <f aca="true" t="shared" si="46" ref="F398:F405">C398*E398</f>
        <v>0</v>
      </c>
      <c r="G398" s="174">
        <v>0.08</v>
      </c>
      <c r="H398" s="173">
        <f aca="true" t="shared" si="47" ref="H398:H405">F398*G398</f>
        <v>0</v>
      </c>
      <c r="I398" s="173">
        <f aca="true" t="shared" si="48" ref="I398:I405">F398+H398</f>
        <v>0</v>
      </c>
      <c r="J398" s="89"/>
      <c r="K398" s="89"/>
    </row>
    <row r="399" spans="1:11" ht="15">
      <c r="A399" s="175">
        <v>3</v>
      </c>
      <c r="B399" s="171" t="s">
        <v>162</v>
      </c>
      <c r="C399" s="172">
        <v>50</v>
      </c>
      <c r="D399" s="172" t="s">
        <v>23</v>
      </c>
      <c r="E399" s="264">
        <v>0</v>
      </c>
      <c r="F399" s="173">
        <f t="shared" si="46"/>
        <v>0</v>
      </c>
      <c r="G399" s="174">
        <v>0.08</v>
      </c>
      <c r="H399" s="173">
        <f t="shared" si="47"/>
        <v>0</v>
      </c>
      <c r="I399" s="173">
        <f t="shared" si="48"/>
        <v>0</v>
      </c>
      <c r="J399" s="89"/>
      <c r="K399" s="89"/>
    </row>
    <row r="400" spans="1:11" ht="15">
      <c r="A400" s="170">
        <v>4</v>
      </c>
      <c r="B400" s="171" t="s">
        <v>163</v>
      </c>
      <c r="C400" s="172">
        <v>5</v>
      </c>
      <c r="D400" s="172" t="s">
        <v>23</v>
      </c>
      <c r="E400" s="264">
        <v>0</v>
      </c>
      <c r="F400" s="173">
        <f t="shared" si="46"/>
        <v>0</v>
      </c>
      <c r="G400" s="174">
        <v>0.08</v>
      </c>
      <c r="H400" s="173">
        <f t="shared" si="47"/>
        <v>0</v>
      </c>
      <c r="I400" s="173">
        <f t="shared" si="48"/>
        <v>0</v>
      </c>
      <c r="J400" s="89"/>
      <c r="K400" s="89"/>
    </row>
    <row r="401" spans="1:11" ht="15">
      <c r="A401" s="170">
        <v>5</v>
      </c>
      <c r="B401" s="171" t="s">
        <v>164</v>
      </c>
      <c r="C401" s="172">
        <v>5</v>
      </c>
      <c r="D401" s="172" t="s">
        <v>23</v>
      </c>
      <c r="E401" s="264">
        <v>0</v>
      </c>
      <c r="F401" s="173">
        <f t="shared" si="46"/>
        <v>0</v>
      </c>
      <c r="G401" s="174">
        <v>0.08</v>
      </c>
      <c r="H401" s="173">
        <f t="shared" si="47"/>
        <v>0</v>
      </c>
      <c r="I401" s="173">
        <f t="shared" si="48"/>
        <v>0</v>
      </c>
      <c r="J401" s="89"/>
      <c r="K401" s="89"/>
    </row>
    <row r="402" spans="1:11" ht="22.5" customHeight="1">
      <c r="A402" s="175">
        <v>6</v>
      </c>
      <c r="B402" s="171" t="s">
        <v>165</v>
      </c>
      <c r="C402" s="172">
        <v>30</v>
      </c>
      <c r="D402" s="172" t="s">
        <v>23</v>
      </c>
      <c r="E402" s="264">
        <v>0</v>
      </c>
      <c r="F402" s="173">
        <f t="shared" si="46"/>
        <v>0</v>
      </c>
      <c r="G402" s="174">
        <v>0.08</v>
      </c>
      <c r="H402" s="173">
        <f t="shared" si="47"/>
        <v>0</v>
      </c>
      <c r="I402" s="173">
        <f t="shared" si="48"/>
        <v>0</v>
      </c>
      <c r="J402" s="89"/>
      <c r="K402" s="89"/>
    </row>
    <row r="403" spans="1:11" ht="19.5" customHeight="1">
      <c r="A403" s="175">
        <v>7</v>
      </c>
      <c r="B403" s="171" t="s">
        <v>166</v>
      </c>
      <c r="C403" s="172">
        <v>5</v>
      </c>
      <c r="D403" s="172" t="s">
        <v>23</v>
      </c>
      <c r="E403" s="264">
        <v>0</v>
      </c>
      <c r="F403" s="173">
        <f t="shared" si="46"/>
        <v>0</v>
      </c>
      <c r="G403" s="174">
        <v>0.08</v>
      </c>
      <c r="H403" s="173">
        <f t="shared" si="47"/>
        <v>0</v>
      </c>
      <c r="I403" s="173">
        <f t="shared" si="48"/>
        <v>0</v>
      </c>
      <c r="J403" s="89"/>
      <c r="K403" s="89"/>
    </row>
    <row r="404" spans="1:11" ht="21.75" customHeight="1">
      <c r="A404" s="175">
        <v>8</v>
      </c>
      <c r="B404" s="176" t="s">
        <v>167</v>
      </c>
      <c r="C404" s="172">
        <v>20</v>
      </c>
      <c r="D404" s="172" t="s">
        <v>23</v>
      </c>
      <c r="E404" s="264">
        <v>0</v>
      </c>
      <c r="F404" s="173">
        <f t="shared" si="46"/>
        <v>0</v>
      </c>
      <c r="G404" s="174">
        <v>0.08</v>
      </c>
      <c r="H404" s="173">
        <f t="shared" si="47"/>
        <v>0</v>
      </c>
      <c r="I404" s="173">
        <f t="shared" si="48"/>
        <v>0</v>
      </c>
      <c r="J404" s="89"/>
      <c r="K404" s="89"/>
    </row>
    <row r="405" spans="1:11" ht="24" customHeight="1">
      <c r="A405" s="170">
        <v>9</v>
      </c>
      <c r="B405" s="177" t="s">
        <v>168</v>
      </c>
      <c r="C405" s="172">
        <v>20</v>
      </c>
      <c r="D405" s="172" t="s">
        <v>23</v>
      </c>
      <c r="E405" s="264">
        <v>0</v>
      </c>
      <c r="F405" s="173">
        <f t="shared" si="46"/>
        <v>0</v>
      </c>
      <c r="G405" s="174">
        <v>0.08</v>
      </c>
      <c r="H405" s="173">
        <f t="shared" si="47"/>
        <v>0</v>
      </c>
      <c r="I405" s="173">
        <f t="shared" si="48"/>
        <v>0</v>
      </c>
      <c r="J405" s="89"/>
      <c r="K405" s="89"/>
    </row>
    <row r="406" spans="1:11" ht="15">
      <c r="A406" s="292" t="s">
        <v>24</v>
      </c>
      <c r="B406" s="293"/>
      <c r="C406" s="293"/>
      <c r="D406" s="293"/>
      <c r="E406" s="293"/>
      <c r="F406" s="178">
        <f>SUM(F397:F405)</f>
        <v>0</v>
      </c>
      <c r="G406" s="179">
        <v>0.08</v>
      </c>
      <c r="H406" s="178">
        <f>SUM(H397:H405)</f>
        <v>0</v>
      </c>
      <c r="I406" s="178">
        <f>SUM(I397:I405)</f>
        <v>0</v>
      </c>
      <c r="J406" s="180"/>
      <c r="K406" s="180"/>
    </row>
    <row r="409" spans="1:9" ht="15.75">
      <c r="A409" s="33"/>
      <c r="B409" s="21" t="s">
        <v>453</v>
      </c>
      <c r="C409" s="33"/>
      <c r="F409" s="181">
        <f>F473</f>
        <v>0</v>
      </c>
      <c r="G409" s="3"/>
      <c r="H409" s="181"/>
      <c r="I409" s="181">
        <f>I473</f>
        <v>0</v>
      </c>
    </row>
    <row r="410" spans="1:11" ht="16.5" thickBot="1">
      <c r="A410" s="18"/>
      <c r="B410" s="19"/>
      <c r="C410" s="18"/>
      <c r="D410" s="18"/>
      <c r="E410" s="18"/>
      <c r="F410" s="182"/>
      <c r="G410" s="97"/>
      <c r="H410" s="182"/>
      <c r="I410" s="182"/>
      <c r="J410" s="18"/>
      <c r="K410" s="18"/>
    </row>
    <row r="411" spans="1:11" ht="33.75">
      <c r="A411" s="49" t="s">
        <v>12</v>
      </c>
      <c r="B411" s="24" t="s">
        <v>13</v>
      </c>
      <c r="C411" s="24" t="s">
        <v>14</v>
      </c>
      <c r="D411" s="24" t="s">
        <v>15</v>
      </c>
      <c r="E411" s="24" t="s">
        <v>16</v>
      </c>
      <c r="F411" s="183" t="s">
        <v>17</v>
      </c>
      <c r="G411" s="96" t="s">
        <v>18</v>
      </c>
      <c r="H411" s="184" t="s">
        <v>19</v>
      </c>
      <c r="I411" s="183" t="s">
        <v>20</v>
      </c>
      <c r="J411" s="24" t="s">
        <v>21</v>
      </c>
      <c r="K411" s="24" t="s">
        <v>22</v>
      </c>
    </row>
    <row r="412" spans="1:11" ht="15">
      <c r="A412" s="265" t="s">
        <v>170</v>
      </c>
      <c r="B412" s="290" t="s">
        <v>171</v>
      </c>
      <c r="C412" s="290"/>
      <c r="D412" s="290"/>
      <c r="E412" s="290"/>
      <c r="F412" s="290"/>
      <c r="G412" s="290"/>
      <c r="H412" s="290"/>
      <c r="I412" s="290"/>
      <c r="J412" s="290"/>
      <c r="K412" s="290"/>
    </row>
    <row r="413" spans="1:11" ht="15">
      <c r="A413" s="16"/>
      <c r="B413" s="291" t="s">
        <v>172</v>
      </c>
      <c r="C413" s="291"/>
      <c r="D413" s="291"/>
      <c r="E413" s="291"/>
      <c r="F413" s="291"/>
      <c r="G413" s="291"/>
      <c r="H413" s="291"/>
      <c r="I413" s="291"/>
      <c r="J413" s="291"/>
      <c r="K413" s="291"/>
    </row>
    <row r="414" spans="1:11" ht="33.75">
      <c r="A414" s="16">
        <v>1</v>
      </c>
      <c r="B414" s="266" t="s">
        <v>173</v>
      </c>
      <c r="C414" s="16">
        <v>3</v>
      </c>
      <c r="D414" s="1" t="s">
        <v>23</v>
      </c>
      <c r="E414" s="185">
        <v>0</v>
      </c>
      <c r="F414" s="185">
        <f aca="true" t="shared" si="49" ref="F414:F472">E414*C414</f>
        <v>0</v>
      </c>
      <c r="G414" s="73">
        <v>0.08</v>
      </c>
      <c r="H414" s="185">
        <f aca="true" t="shared" si="50" ref="H414:H472">F414*G414</f>
        <v>0</v>
      </c>
      <c r="I414" s="185">
        <f aca="true" t="shared" si="51" ref="I414:I472">F414+H414</f>
        <v>0</v>
      </c>
      <c r="J414" s="267"/>
      <c r="K414" s="267"/>
    </row>
    <row r="415" spans="1:11" ht="33.75">
      <c r="A415" s="16">
        <v>2</v>
      </c>
      <c r="B415" s="268" t="s">
        <v>174</v>
      </c>
      <c r="C415" s="16">
        <v>3</v>
      </c>
      <c r="D415" s="1" t="s">
        <v>23</v>
      </c>
      <c r="E415" s="185">
        <v>0</v>
      </c>
      <c r="F415" s="185">
        <f t="shared" si="49"/>
        <v>0</v>
      </c>
      <c r="G415" s="73">
        <v>0.08</v>
      </c>
      <c r="H415" s="185">
        <f t="shared" si="50"/>
        <v>0</v>
      </c>
      <c r="I415" s="185">
        <f t="shared" si="51"/>
        <v>0</v>
      </c>
      <c r="J415" s="267"/>
      <c r="K415" s="267"/>
    </row>
    <row r="416" spans="1:11" ht="33.75">
      <c r="A416" s="16">
        <v>3</v>
      </c>
      <c r="B416" s="268" t="s">
        <v>175</v>
      </c>
      <c r="C416" s="16">
        <v>3</v>
      </c>
      <c r="D416" s="1" t="s">
        <v>23</v>
      </c>
      <c r="E416" s="185">
        <v>0</v>
      </c>
      <c r="F416" s="185">
        <f t="shared" si="49"/>
        <v>0</v>
      </c>
      <c r="G416" s="73">
        <v>0.08</v>
      </c>
      <c r="H416" s="185">
        <f t="shared" si="50"/>
        <v>0</v>
      </c>
      <c r="I416" s="185">
        <f t="shared" si="51"/>
        <v>0</v>
      </c>
      <c r="J416" s="267"/>
      <c r="K416" s="267"/>
    </row>
    <row r="417" spans="1:11" ht="33.75">
      <c r="A417" s="16">
        <v>4</v>
      </c>
      <c r="B417" s="268" t="s">
        <v>176</v>
      </c>
      <c r="C417" s="16">
        <v>3</v>
      </c>
      <c r="D417" s="1" t="s">
        <v>23</v>
      </c>
      <c r="E417" s="185">
        <v>0</v>
      </c>
      <c r="F417" s="185">
        <f t="shared" si="49"/>
        <v>0</v>
      </c>
      <c r="G417" s="73">
        <v>0.08</v>
      </c>
      <c r="H417" s="185">
        <f t="shared" si="50"/>
        <v>0</v>
      </c>
      <c r="I417" s="185">
        <f t="shared" si="51"/>
        <v>0</v>
      </c>
      <c r="J417" s="267"/>
      <c r="K417" s="267"/>
    </row>
    <row r="418" spans="1:11" ht="33.75">
      <c r="A418" s="16">
        <v>5</v>
      </c>
      <c r="B418" s="266" t="s">
        <v>177</v>
      </c>
      <c r="C418" s="16">
        <v>3</v>
      </c>
      <c r="D418" s="1" t="s">
        <v>23</v>
      </c>
      <c r="E418" s="185">
        <v>0</v>
      </c>
      <c r="F418" s="185">
        <f t="shared" si="49"/>
        <v>0</v>
      </c>
      <c r="G418" s="73">
        <v>0.08</v>
      </c>
      <c r="H418" s="185">
        <f t="shared" si="50"/>
        <v>0</v>
      </c>
      <c r="I418" s="185">
        <f t="shared" si="51"/>
        <v>0</v>
      </c>
      <c r="J418" s="267"/>
      <c r="K418" s="267"/>
    </row>
    <row r="419" spans="1:11" ht="22.5">
      <c r="A419" s="16">
        <v>6</v>
      </c>
      <c r="B419" s="268" t="s">
        <v>178</v>
      </c>
      <c r="C419" s="16">
        <v>3</v>
      </c>
      <c r="D419" s="1" t="s">
        <v>23</v>
      </c>
      <c r="E419" s="185">
        <v>0</v>
      </c>
      <c r="F419" s="185">
        <f t="shared" si="49"/>
        <v>0</v>
      </c>
      <c r="G419" s="73">
        <v>0.08</v>
      </c>
      <c r="H419" s="185">
        <f t="shared" si="50"/>
        <v>0</v>
      </c>
      <c r="I419" s="185">
        <f t="shared" si="51"/>
        <v>0</v>
      </c>
      <c r="J419" s="267"/>
      <c r="K419" s="267"/>
    </row>
    <row r="420" spans="1:11" ht="22.5">
      <c r="A420" s="16">
        <v>7</v>
      </c>
      <c r="B420" s="268" t="s">
        <v>179</v>
      </c>
      <c r="C420" s="16">
        <v>3</v>
      </c>
      <c r="D420" s="1" t="s">
        <v>23</v>
      </c>
      <c r="E420" s="185">
        <v>0</v>
      </c>
      <c r="F420" s="185">
        <f t="shared" si="49"/>
        <v>0</v>
      </c>
      <c r="G420" s="73">
        <v>0.08</v>
      </c>
      <c r="H420" s="185">
        <f t="shared" si="50"/>
        <v>0</v>
      </c>
      <c r="I420" s="185">
        <f t="shared" si="51"/>
        <v>0</v>
      </c>
      <c r="J420" s="267"/>
      <c r="K420" s="267"/>
    </row>
    <row r="421" spans="1:11" ht="15">
      <c r="A421" s="16"/>
      <c r="B421" s="288" t="s">
        <v>266</v>
      </c>
      <c r="C421" s="289"/>
      <c r="D421" s="289"/>
      <c r="E421" s="289"/>
      <c r="F421" s="289"/>
      <c r="G421" s="289"/>
      <c r="H421" s="289"/>
      <c r="I421" s="289"/>
      <c r="J421" s="289"/>
      <c r="K421" s="289"/>
    </row>
    <row r="422" spans="1:11" ht="45">
      <c r="A422" s="16">
        <v>8</v>
      </c>
      <c r="B422" s="268" t="s">
        <v>180</v>
      </c>
      <c r="C422" s="16">
        <v>3</v>
      </c>
      <c r="D422" s="1" t="s">
        <v>23</v>
      </c>
      <c r="E422" s="185">
        <v>0</v>
      </c>
      <c r="F422" s="185">
        <f t="shared" si="49"/>
        <v>0</v>
      </c>
      <c r="G422" s="73">
        <v>0.08</v>
      </c>
      <c r="H422" s="185">
        <f t="shared" si="50"/>
        <v>0</v>
      </c>
      <c r="I422" s="185">
        <f t="shared" si="51"/>
        <v>0</v>
      </c>
      <c r="J422" s="267"/>
      <c r="K422" s="267"/>
    </row>
    <row r="423" spans="1:11" ht="45">
      <c r="A423" s="16">
        <v>9</v>
      </c>
      <c r="B423" s="268" t="s">
        <v>181</v>
      </c>
      <c r="C423" s="16">
        <v>3</v>
      </c>
      <c r="D423" s="1" t="s">
        <v>23</v>
      </c>
      <c r="E423" s="185">
        <v>0</v>
      </c>
      <c r="F423" s="185">
        <f t="shared" si="49"/>
        <v>0</v>
      </c>
      <c r="G423" s="73">
        <v>0.08</v>
      </c>
      <c r="H423" s="185">
        <f t="shared" si="50"/>
        <v>0</v>
      </c>
      <c r="I423" s="185">
        <f t="shared" si="51"/>
        <v>0</v>
      </c>
      <c r="J423" s="267"/>
      <c r="K423" s="267"/>
    </row>
    <row r="424" spans="1:11" ht="45">
      <c r="A424" s="16">
        <v>10</v>
      </c>
      <c r="B424" s="268" t="s">
        <v>182</v>
      </c>
      <c r="C424" s="16">
        <v>3</v>
      </c>
      <c r="D424" s="1" t="s">
        <v>23</v>
      </c>
      <c r="E424" s="185">
        <v>0</v>
      </c>
      <c r="F424" s="185">
        <f t="shared" si="49"/>
        <v>0</v>
      </c>
      <c r="G424" s="73">
        <v>0.08</v>
      </c>
      <c r="H424" s="185">
        <f t="shared" si="50"/>
        <v>0</v>
      </c>
      <c r="I424" s="185">
        <f t="shared" si="51"/>
        <v>0</v>
      </c>
      <c r="J424" s="267"/>
      <c r="K424" s="267"/>
    </row>
    <row r="425" spans="1:11" ht="45">
      <c r="A425" s="16">
        <v>11</v>
      </c>
      <c r="B425" s="268" t="s">
        <v>183</v>
      </c>
      <c r="C425" s="16">
        <v>3</v>
      </c>
      <c r="D425" s="1" t="s">
        <v>23</v>
      </c>
      <c r="E425" s="185">
        <v>0</v>
      </c>
      <c r="F425" s="185">
        <f t="shared" si="49"/>
        <v>0</v>
      </c>
      <c r="G425" s="73">
        <v>0.08</v>
      </c>
      <c r="H425" s="185">
        <f t="shared" si="50"/>
        <v>0</v>
      </c>
      <c r="I425" s="185">
        <f t="shared" si="51"/>
        <v>0</v>
      </c>
      <c r="J425" s="267"/>
      <c r="K425" s="267"/>
    </row>
    <row r="426" spans="1:11" ht="45.75" customHeight="1">
      <c r="A426" s="16">
        <v>12</v>
      </c>
      <c r="B426" s="268" t="s">
        <v>184</v>
      </c>
      <c r="C426" s="16">
        <v>3</v>
      </c>
      <c r="D426" s="1" t="s">
        <v>23</v>
      </c>
      <c r="E426" s="185">
        <v>0</v>
      </c>
      <c r="F426" s="185">
        <f t="shared" si="49"/>
        <v>0</v>
      </c>
      <c r="G426" s="73">
        <v>0.08</v>
      </c>
      <c r="H426" s="185">
        <f t="shared" si="50"/>
        <v>0</v>
      </c>
      <c r="I426" s="185">
        <f t="shared" si="51"/>
        <v>0</v>
      </c>
      <c r="J426" s="267"/>
      <c r="K426" s="267"/>
    </row>
    <row r="427" spans="1:11" ht="15">
      <c r="A427" s="16" t="s">
        <v>185</v>
      </c>
      <c r="B427" s="268" t="s">
        <v>186</v>
      </c>
      <c r="C427" s="16">
        <v>20</v>
      </c>
      <c r="D427" s="1" t="s">
        <v>23</v>
      </c>
      <c r="E427" s="185">
        <v>0</v>
      </c>
      <c r="F427" s="185">
        <f t="shared" si="49"/>
        <v>0</v>
      </c>
      <c r="G427" s="73">
        <v>0.08</v>
      </c>
      <c r="H427" s="185">
        <f t="shared" si="50"/>
        <v>0</v>
      </c>
      <c r="I427" s="185">
        <f t="shared" si="51"/>
        <v>0</v>
      </c>
      <c r="J427" s="267"/>
      <c r="K427" s="267"/>
    </row>
    <row r="428" spans="1:11" ht="15">
      <c r="A428" s="16" t="s">
        <v>187</v>
      </c>
      <c r="B428" s="268" t="s">
        <v>188</v>
      </c>
      <c r="C428" s="16">
        <v>50</v>
      </c>
      <c r="D428" s="1" t="s">
        <v>23</v>
      </c>
      <c r="E428" s="185">
        <v>0</v>
      </c>
      <c r="F428" s="185">
        <f t="shared" si="49"/>
        <v>0</v>
      </c>
      <c r="G428" s="73">
        <v>0.08</v>
      </c>
      <c r="H428" s="185">
        <f t="shared" si="50"/>
        <v>0</v>
      </c>
      <c r="I428" s="185">
        <f t="shared" si="51"/>
        <v>0</v>
      </c>
      <c r="J428" s="267"/>
      <c r="K428" s="267"/>
    </row>
    <row r="429" spans="1:11" ht="23.25">
      <c r="A429" s="16" t="s">
        <v>189</v>
      </c>
      <c r="B429" s="269" t="s">
        <v>190</v>
      </c>
      <c r="C429" s="16">
        <v>50</v>
      </c>
      <c r="D429" s="1" t="s">
        <v>23</v>
      </c>
      <c r="E429" s="185">
        <v>0</v>
      </c>
      <c r="F429" s="185">
        <f t="shared" si="49"/>
        <v>0</v>
      </c>
      <c r="G429" s="73">
        <v>0.08</v>
      </c>
      <c r="H429" s="185">
        <f t="shared" si="50"/>
        <v>0</v>
      </c>
      <c r="I429" s="185">
        <f t="shared" si="51"/>
        <v>0</v>
      </c>
      <c r="J429" s="267"/>
      <c r="K429" s="267"/>
    </row>
    <row r="430" spans="1:11" ht="15">
      <c r="A430" s="265" t="s">
        <v>191</v>
      </c>
      <c r="B430" s="284" t="s">
        <v>192</v>
      </c>
      <c r="C430" s="284"/>
      <c r="D430" s="284"/>
      <c r="E430" s="284"/>
      <c r="F430" s="284"/>
      <c r="G430" s="284"/>
      <c r="H430" s="284"/>
      <c r="I430" s="284"/>
      <c r="J430" s="284"/>
      <c r="K430" s="284"/>
    </row>
    <row r="431" spans="1:11" ht="15">
      <c r="A431" s="16"/>
      <c r="B431" s="285" t="s">
        <v>193</v>
      </c>
      <c r="C431" s="285"/>
      <c r="D431" s="285"/>
      <c r="E431" s="285"/>
      <c r="F431" s="285"/>
      <c r="G431" s="285"/>
      <c r="H431" s="285"/>
      <c r="I431" s="285"/>
      <c r="J431" s="285"/>
      <c r="K431" s="285"/>
    </row>
    <row r="432" spans="1:11" ht="33.75">
      <c r="A432" s="16">
        <v>1</v>
      </c>
      <c r="B432" s="268" t="s">
        <v>194</v>
      </c>
      <c r="C432" s="16">
        <v>3</v>
      </c>
      <c r="D432" s="1" t="s">
        <v>23</v>
      </c>
      <c r="E432" s="185">
        <v>0</v>
      </c>
      <c r="F432" s="185">
        <f t="shared" si="49"/>
        <v>0</v>
      </c>
      <c r="G432" s="73">
        <v>0.08</v>
      </c>
      <c r="H432" s="185">
        <f t="shared" si="50"/>
        <v>0</v>
      </c>
      <c r="I432" s="185">
        <f t="shared" si="51"/>
        <v>0</v>
      </c>
      <c r="J432" s="267"/>
      <c r="K432" s="267"/>
    </row>
    <row r="433" spans="1:11" ht="33.75">
      <c r="A433" s="16">
        <v>2</v>
      </c>
      <c r="B433" s="268" t="s">
        <v>195</v>
      </c>
      <c r="C433" s="16">
        <v>3</v>
      </c>
      <c r="D433" s="1" t="s">
        <v>23</v>
      </c>
      <c r="E433" s="185">
        <v>0</v>
      </c>
      <c r="F433" s="185">
        <f t="shared" si="49"/>
        <v>0</v>
      </c>
      <c r="G433" s="73">
        <v>0.08</v>
      </c>
      <c r="H433" s="185">
        <f t="shared" si="50"/>
        <v>0</v>
      </c>
      <c r="I433" s="185">
        <f t="shared" si="51"/>
        <v>0</v>
      </c>
      <c r="J433" s="267"/>
      <c r="K433" s="267"/>
    </row>
    <row r="434" spans="1:11" ht="22.5">
      <c r="A434" s="16">
        <v>3</v>
      </c>
      <c r="B434" s="268" t="s">
        <v>196</v>
      </c>
      <c r="C434" s="16">
        <v>3</v>
      </c>
      <c r="D434" s="1" t="s">
        <v>23</v>
      </c>
      <c r="E434" s="185">
        <v>0</v>
      </c>
      <c r="F434" s="185">
        <f t="shared" si="49"/>
        <v>0</v>
      </c>
      <c r="G434" s="73">
        <v>0.08</v>
      </c>
      <c r="H434" s="185">
        <f t="shared" si="50"/>
        <v>0</v>
      </c>
      <c r="I434" s="185">
        <f t="shared" si="51"/>
        <v>0</v>
      </c>
      <c r="J434" s="267"/>
      <c r="K434" s="267"/>
    </row>
    <row r="435" spans="1:11" ht="33.75">
      <c r="A435" s="16">
        <v>4</v>
      </c>
      <c r="B435" s="268" t="s">
        <v>197</v>
      </c>
      <c r="C435" s="16">
        <v>3</v>
      </c>
      <c r="D435" s="1" t="s">
        <v>23</v>
      </c>
      <c r="E435" s="185">
        <v>0</v>
      </c>
      <c r="F435" s="185">
        <f t="shared" si="49"/>
        <v>0</v>
      </c>
      <c r="G435" s="73">
        <v>0.08</v>
      </c>
      <c r="H435" s="185">
        <f t="shared" si="50"/>
        <v>0</v>
      </c>
      <c r="I435" s="185">
        <f t="shared" si="51"/>
        <v>0</v>
      </c>
      <c r="J435" s="267"/>
      <c r="K435" s="267"/>
    </row>
    <row r="436" spans="1:11" ht="33.75">
      <c r="A436" s="16">
        <v>5</v>
      </c>
      <c r="B436" s="268" t="s">
        <v>198</v>
      </c>
      <c r="C436" s="16">
        <v>3</v>
      </c>
      <c r="D436" s="1" t="s">
        <v>23</v>
      </c>
      <c r="E436" s="185">
        <v>0</v>
      </c>
      <c r="F436" s="185">
        <f t="shared" si="49"/>
        <v>0</v>
      </c>
      <c r="G436" s="73">
        <v>0.08</v>
      </c>
      <c r="H436" s="185">
        <f t="shared" si="50"/>
        <v>0</v>
      </c>
      <c r="I436" s="185">
        <f t="shared" si="51"/>
        <v>0</v>
      </c>
      <c r="J436" s="267"/>
      <c r="K436" s="267"/>
    </row>
    <row r="437" spans="1:11" ht="22.5">
      <c r="A437" s="16">
        <v>6</v>
      </c>
      <c r="B437" s="268" t="s">
        <v>199</v>
      </c>
      <c r="C437" s="16">
        <v>3</v>
      </c>
      <c r="D437" s="1" t="s">
        <v>23</v>
      </c>
      <c r="E437" s="185">
        <v>0</v>
      </c>
      <c r="F437" s="185">
        <f t="shared" si="49"/>
        <v>0</v>
      </c>
      <c r="G437" s="73">
        <v>0.08</v>
      </c>
      <c r="H437" s="185">
        <f t="shared" si="50"/>
        <v>0</v>
      </c>
      <c r="I437" s="185">
        <f t="shared" si="51"/>
        <v>0</v>
      </c>
      <c r="J437" s="267"/>
      <c r="K437" s="267"/>
    </row>
    <row r="438" spans="1:11" ht="22.5">
      <c r="A438" s="16">
        <v>7</v>
      </c>
      <c r="B438" s="268" t="s">
        <v>200</v>
      </c>
      <c r="C438" s="16">
        <v>3</v>
      </c>
      <c r="D438" s="1" t="s">
        <v>23</v>
      </c>
      <c r="E438" s="185">
        <v>0</v>
      </c>
      <c r="F438" s="185">
        <f t="shared" si="49"/>
        <v>0</v>
      </c>
      <c r="G438" s="73">
        <v>0.08</v>
      </c>
      <c r="H438" s="185">
        <f t="shared" si="50"/>
        <v>0</v>
      </c>
      <c r="I438" s="185">
        <f t="shared" si="51"/>
        <v>0</v>
      </c>
      <c r="J438" s="267"/>
      <c r="K438" s="267"/>
    </row>
    <row r="439" spans="1:11" ht="15">
      <c r="A439" s="16"/>
      <c r="B439" s="285" t="s">
        <v>201</v>
      </c>
      <c r="C439" s="285"/>
      <c r="D439" s="285"/>
      <c r="E439" s="285"/>
      <c r="F439" s="285"/>
      <c r="G439" s="285"/>
      <c r="H439" s="285"/>
      <c r="I439" s="285"/>
      <c r="J439" s="285"/>
      <c r="K439" s="285"/>
    </row>
    <row r="440" spans="1:11" ht="22.5">
      <c r="A440" s="16">
        <v>8</v>
      </c>
      <c r="B440" s="268" t="s">
        <v>202</v>
      </c>
      <c r="C440" s="16">
        <v>3</v>
      </c>
      <c r="D440" s="1" t="s">
        <v>23</v>
      </c>
      <c r="E440" s="185">
        <v>0</v>
      </c>
      <c r="F440" s="185">
        <f t="shared" si="49"/>
        <v>0</v>
      </c>
      <c r="G440" s="73">
        <v>0.08</v>
      </c>
      <c r="H440" s="185">
        <f t="shared" si="50"/>
        <v>0</v>
      </c>
      <c r="I440" s="185">
        <f t="shared" si="51"/>
        <v>0</v>
      </c>
      <c r="J440" s="267"/>
      <c r="K440" s="267"/>
    </row>
    <row r="441" spans="1:11" ht="33.75">
      <c r="A441" s="16">
        <v>9</v>
      </c>
      <c r="B441" s="268" t="s">
        <v>203</v>
      </c>
      <c r="C441" s="16">
        <v>3</v>
      </c>
      <c r="D441" s="1" t="s">
        <v>23</v>
      </c>
      <c r="E441" s="185">
        <v>0</v>
      </c>
      <c r="F441" s="185">
        <f t="shared" si="49"/>
        <v>0</v>
      </c>
      <c r="G441" s="73">
        <v>0.08</v>
      </c>
      <c r="H441" s="185">
        <f t="shared" si="50"/>
        <v>0</v>
      </c>
      <c r="I441" s="185">
        <f t="shared" si="51"/>
        <v>0</v>
      </c>
      <c r="J441" s="267"/>
      <c r="K441" s="267"/>
    </row>
    <row r="442" spans="1:11" ht="33.75">
      <c r="A442" s="16">
        <v>10</v>
      </c>
      <c r="B442" s="268" t="s">
        <v>204</v>
      </c>
      <c r="C442" s="16">
        <v>3</v>
      </c>
      <c r="D442" s="1" t="s">
        <v>23</v>
      </c>
      <c r="E442" s="185">
        <v>0</v>
      </c>
      <c r="F442" s="185">
        <f t="shared" si="49"/>
        <v>0</v>
      </c>
      <c r="G442" s="73">
        <v>0.08</v>
      </c>
      <c r="H442" s="185">
        <f t="shared" si="50"/>
        <v>0</v>
      </c>
      <c r="I442" s="185">
        <f t="shared" si="51"/>
        <v>0</v>
      </c>
      <c r="J442" s="267"/>
      <c r="K442" s="267"/>
    </row>
    <row r="443" spans="1:11" ht="15" customHeight="1">
      <c r="A443" s="16"/>
      <c r="B443" s="285" t="s">
        <v>205</v>
      </c>
      <c r="C443" s="285"/>
      <c r="D443" s="285"/>
      <c r="E443" s="285"/>
      <c r="F443" s="285"/>
      <c r="G443" s="285"/>
      <c r="H443" s="285"/>
      <c r="I443" s="285"/>
      <c r="J443" s="285"/>
      <c r="K443" s="285"/>
    </row>
    <row r="444" spans="1:11" ht="22.5">
      <c r="A444" s="16">
        <v>11</v>
      </c>
      <c r="B444" s="268" t="s">
        <v>206</v>
      </c>
      <c r="C444" s="16">
        <v>3</v>
      </c>
      <c r="D444" s="1" t="s">
        <v>23</v>
      </c>
      <c r="E444" s="185">
        <v>0</v>
      </c>
      <c r="F444" s="185">
        <f t="shared" si="49"/>
        <v>0</v>
      </c>
      <c r="G444" s="73">
        <v>0.08</v>
      </c>
      <c r="H444" s="185">
        <f t="shared" si="50"/>
        <v>0</v>
      </c>
      <c r="I444" s="185">
        <f t="shared" si="51"/>
        <v>0</v>
      </c>
      <c r="J444" s="267"/>
      <c r="K444" s="267"/>
    </row>
    <row r="445" spans="1:11" ht="33.75">
      <c r="A445" s="16">
        <v>12</v>
      </c>
      <c r="B445" s="268" t="s">
        <v>207</v>
      </c>
      <c r="C445" s="16">
        <v>5</v>
      </c>
      <c r="D445" s="1" t="s">
        <v>23</v>
      </c>
      <c r="E445" s="185">
        <v>0</v>
      </c>
      <c r="F445" s="185">
        <f t="shared" si="49"/>
        <v>0</v>
      </c>
      <c r="G445" s="73">
        <v>0.08</v>
      </c>
      <c r="H445" s="185">
        <f t="shared" si="50"/>
        <v>0</v>
      </c>
      <c r="I445" s="185">
        <f t="shared" si="51"/>
        <v>0</v>
      </c>
      <c r="J445" s="267"/>
      <c r="K445" s="267"/>
    </row>
    <row r="446" spans="1:11" ht="22.5">
      <c r="A446" s="16">
        <v>13</v>
      </c>
      <c r="B446" s="268" t="s">
        <v>208</v>
      </c>
      <c r="C446" s="16">
        <v>3</v>
      </c>
      <c r="D446" s="1" t="s">
        <v>23</v>
      </c>
      <c r="E446" s="185">
        <v>0</v>
      </c>
      <c r="F446" s="185">
        <f t="shared" si="49"/>
        <v>0</v>
      </c>
      <c r="G446" s="73">
        <v>0.08</v>
      </c>
      <c r="H446" s="185">
        <f t="shared" si="50"/>
        <v>0</v>
      </c>
      <c r="I446" s="185">
        <f t="shared" si="51"/>
        <v>0</v>
      </c>
      <c r="J446" s="267"/>
      <c r="K446" s="267"/>
    </row>
    <row r="447" spans="1:11" ht="22.5">
      <c r="A447" s="16">
        <v>14</v>
      </c>
      <c r="B447" s="268" t="s">
        <v>209</v>
      </c>
      <c r="C447" s="16">
        <v>3</v>
      </c>
      <c r="D447" s="1" t="s">
        <v>23</v>
      </c>
      <c r="E447" s="185">
        <v>0</v>
      </c>
      <c r="F447" s="185">
        <f t="shared" si="49"/>
        <v>0</v>
      </c>
      <c r="G447" s="73">
        <v>0.08</v>
      </c>
      <c r="H447" s="185">
        <f t="shared" si="50"/>
        <v>0</v>
      </c>
      <c r="I447" s="185">
        <f t="shared" si="51"/>
        <v>0</v>
      </c>
      <c r="J447" s="267"/>
      <c r="K447" s="267"/>
    </row>
    <row r="448" spans="1:11" ht="22.5">
      <c r="A448" s="16">
        <v>15</v>
      </c>
      <c r="B448" s="268" t="s">
        <v>210</v>
      </c>
      <c r="C448" s="16">
        <v>3</v>
      </c>
      <c r="D448" s="1" t="s">
        <v>23</v>
      </c>
      <c r="E448" s="185">
        <v>0</v>
      </c>
      <c r="F448" s="185">
        <f t="shared" si="49"/>
        <v>0</v>
      </c>
      <c r="G448" s="73">
        <v>0.08</v>
      </c>
      <c r="H448" s="185">
        <f t="shared" si="50"/>
        <v>0</v>
      </c>
      <c r="I448" s="185">
        <f t="shared" si="51"/>
        <v>0</v>
      </c>
      <c r="J448" s="267"/>
      <c r="K448" s="267"/>
    </row>
    <row r="449" spans="1:11" ht="15" customHeight="1">
      <c r="A449" s="16"/>
      <c r="B449" s="285" t="s">
        <v>211</v>
      </c>
      <c r="C449" s="285"/>
      <c r="D449" s="285"/>
      <c r="E449" s="285"/>
      <c r="F449" s="285"/>
      <c r="G449" s="285"/>
      <c r="H449" s="285"/>
      <c r="I449" s="285"/>
      <c r="J449" s="285"/>
      <c r="K449" s="285"/>
    </row>
    <row r="450" spans="1:11" ht="33.75">
      <c r="A450" s="16">
        <v>16</v>
      </c>
      <c r="B450" s="268" t="s">
        <v>212</v>
      </c>
      <c r="C450" s="16">
        <v>5</v>
      </c>
      <c r="D450" s="1" t="s">
        <v>23</v>
      </c>
      <c r="E450" s="185">
        <v>0</v>
      </c>
      <c r="F450" s="185">
        <f t="shared" si="49"/>
        <v>0</v>
      </c>
      <c r="G450" s="73">
        <v>0.08</v>
      </c>
      <c r="H450" s="185">
        <f t="shared" si="50"/>
        <v>0</v>
      </c>
      <c r="I450" s="185">
        <f t="shared" si="51"/>
        <v>0</v>
      </c>
      <c r="J450" s="267"/>
      <c r="K450" s="267"/>
    </row>
    <row r="451" spans="1:11" ht="33.75">
      <c r="A451" s="16">
        <v>17</v>
      </c>
      <c r="B451" s="268" t="s">
        <v>213</v>
      </c>
      <c r="C451" s="16">
        <v>5</v>
      </c>
      <c r="D451" s="1" t="s">
        <v>23</v>
      </c>
      <c r="E451" s="185">
        <v>0</v>
      </c>
      <c r="F451" s="185">
        <f t="shared" si="49"/>
        <v>0</v>
      </c>
      <c r="G451" s="73">
        <v>0.08</v>
      </c>
      <c r="H451" s="185">
        <f t="shared" si="50"/>
        <v>0</v>
      </c>
      <c r="I451" s="185">
        <f t="shared" si="51"/>
        <v>0</v>
      </c>
      <c r="J451" s="267"/>
      <c r="K451" s="267"/>
    </row>
    <row r="452" spans="1:11" ht="33.75">
      <c r="A452" s="16">
        <v>18</v>
      </c>
      <c r="B452" s="268" t="s">
        <v>214</v>
      </c>
      <c r="C452" s="16">
        <v>5</v>
      </c>
      <c r="D452" s="1" t="s">
        <v>23</v>
      </c>
      <c r="E452" s="185">
        <v>0</v>
      </c>
      <c r="F452" s="185">
        <f t="shared" si="49"/>
        <v>0</v>
      </c>
      <c r="G452" s="73">
        <v>0.08</v>
      </c>
      <c r="H452" s="185">
        <f t="shared" si="50"/>
        <v>0</v>
      </c>
      <c r="I452" s="185">
        <f t="shared" si="51"/>
        <v>0</v>
      </c>
      <c r="J452" s="267"/>
      <c r="K452" s="267"/>
    </row>
    <row r="453" spans="1:11" ht="33.75">
      <c r="A453" s="16">
        <v>19</v>
      </c>
      <c r="B453" s="268" t="s">
        <v>215</v>
      </c>
      <c r="C453" s="16">
        <v>5</v>
      </c>
      <c r="D453" s="1" t="s">
        <v>23</v>
      </c>
      <c r="E453" s="185">
        <v>0</v>
      </c>
      <c r="F453" s="185">
        <f t="shared" si="49"/>
        <v>0</v>
      </c>
      <c r="G453" s="73">
        <v>0.08</v>
      </c>
      <c r="H453" s="185">
        <f t="shared" si="50"/>
        <v>0</v>
      </c>
      <c r="I453" s="185">
        <f t="shared" si="51"/>
        <v>0</v>
      </c>
      <c r="J453" s="267"/>
      <c r="K453" s="267"/>
    </row>
    <row r="454" spans="1:11" ht="33.75">
      <c r="A454" s="16">
        <v>20</v>
      </c>
      <c r="B454" s="268" t="s">
        <v>216</v>
      </c>
      <c r="C454" s="16">
        <v>5</v>
      </c>
      <c r="D454" s="1" t="s">
        <v>23</v>
      </c>
      <c r="E454" s="185">
        <v>0</v>
      </c>
      <c r="F454" s="185">
        <f t="shared" si="49"/>
        <v>0</v>
      </c>
      <c r="G454" s="73">
        <v>0.08</v>
      </c>
      <c r="H454" s="185">
        <f t="shared" si="50"/>
        <v>0</v>
      </c>
      <c r="I454" s="185">
        <f t="shared" si="51"/>
        <v>0</v>
      </c>
      <c r="J454" s="267"/>
      <c r="K454" s="267"/>
    </row>
    <row r="455" spans="1:11" ht="33.75">
      <c r="A455" s="16">
        <v>21</v>
      </c>
      <c r="B455" s="268" t="s">
        <v>217</v>
      </c>
      <c r="C455" s="16">
        <v>5</v>
      </c>
      <c r="D455" s="1" t="s">
        <v>23</v>
      </c>
      <c r="E455" s="185">
        <v>0</v>
      </c>
      <c r="F455" s="185">
        <f t="shared" si="49"/>
        <v>0</v>
      </c>
      <c r="G455" s="73">
        <v>0.08</v>
      </c>
      <c r="H455" s="185">
        <f t="shared" si="50"/>
        <v>0</v>
      </c>
      <c r="I455" s="185">
        <f t="shared" si="51"/>
        <v>0</v>
      </c>
      <c r="J455" s="267"/>
      <c r="K455" s="267"/>
    </row>
    <row r="456" spans="1:11" ht="33.75">
      <c r="A456" s="16">
        <v>22</v>
      </c>
      <c r="B456" s="268" t="s">
        <v>218</v>
      </c>
      <c r="C456" s="16">
        <v>5</v>
      </c>
      <c r="D456" s="1" t="s">
        <v>23</v>
      </c>
      <c r="E456" s="185">
        <v>0</v>
      </c>
      <c r="F456" s="185">
        <f t="shared" si="49"/>
        <v>0</v>
      </c>
      <c r="G456" s="73">
        <v>0.08</v>
      </c>
      <c r="H456" s="185">
        <f t="shared" si="50"/>
        <v>0</v>
      </c>
      <c r="I456" s="185">
        <f t="shared" si="51"/>
        <v>0</v>
      </c>
      <c r="J456" s="267"/>
      <c r="K456" s="267"/>
    </row>
    <row r="457" spans="1:11" ht="15" customHeight="1">
      <c r="A457" s="16"/>
      <c r="B457" s="285" t="s">
        <v>219</v>
      </c>
      <c r="C457" s="285"/>
      <c r="D457" s="285"/>
      <c r="E457" s="285"/>
      <c r="F457" s="285"/>
      <c r="G457" s="285"/>
      <c r="H457" s="285"/>
      <c r="I457" s="285"/>
      <c r="J457" s="285"/>
      <c r="K457" s="285"/>
    </row>
    <row r="458" spans="1:11" ht="22.5">
      <c r="A458" s="16">
        <v>23</v>
      </c>
      <c r="B458" s="268" t="s">
        <v>220</v>
      </c>
      <c r="C458" s="16">
        <v>1</v>
      </c>
      <c r="D458" s="1" t="s">
        <v>23</v>
      </c>
      <c r="E458" s="185">
        <v>0</v>
      </c>
      <c r="F458" s="185">
        <f t="shared" si="49"/>
        <v>0</v>
      </c>
      <c r="G458" s="73">
        <v>0.08</v>
      </c>
      <c r="H458" s="185">
        <f t="shared" si="50"/>
        <v>0</v>
      </c>
      <c r="I458" s="185">
        <f t="shared" si="51"/>
        <v>0</v>
      </c>
      <c r="J458" s="267"/>
      <c r="K458" s="267"/>
    </row>
    <row r="459" spans="1:11" ht="22.5">
      <c r="A459" s="16">
        <v>24</v>
      </c>
      <c r="B459" s="268" t="s">
        <v>221</v>
      </c>
      <c r="C459" s="16">
        <v>1</v>
      </c>
      <c r="D459" s="1" t="s">
        <v>23</v>
      </c>
      <c r="E459" s="185">
        <v>0</v>
      </c>
      <c r="F459" s="185">
        <f t="shared" si="49"/>
        <v>0</v>
      </c>
      <c r="G459" s="73">
        <v>0.08</v>
      </c>
      <c r="H459" s="185">
        <f t="shared" si="50"/>
        <v>0</v>
      </c>
      <c r="I459" s="185">
        <f t="shared" si="51"/>
        <v>0</v>
      </c>
      <c r="J459" s="267"/>
      <c r="K459" s="267"/>
    </row>
    <row r="460" spans="1:11" ht="15">
      <c r="A460" s="16">
        <v>25</v>
      </c>
      <c r="B460" s="268" t="s">
        <v>222</v>
      </c>
      <c r="C460" s="16">
        <v>1</v>
      </c>
      <c r="D460" s="1" t="s">
        <v>23</v>
      </c>
      <c r="E460" s="185">
        <v>0</v>
      </c>
      <c r="F460" s="185">
        <f t="shared" si="49"/>
        <v>0</v>
      </c>
      <c r="G460" s="73">
        <v>0.08</v>
      </c>
      <c r="H460" s="185">
        <f t="shared" si="50"/>
        <v>0</v>
      </c>
      <c r="I460" s="185">
        <f t="shared" si="51"/>
        <v>0</v>
      </c>
      <c r="J460" s="267"/>
      <c r="K460" s="267"/>
    </row>
    <row r="461" spans="1:11" ht="22.5">
      <c r="A461" s="16" t="s">
        <v>185</v>
      </c>
      <c r="B461" s="268" t="s">
        <v>223</v>
      </c>
      <c r="C461" s="16">
        <v>30</v>
      </c>
      <c r="D461" s="1" t="s">
        <v>23</v>
      </c>
      <c r="E461" s="185">
        <v>0</v>
      </c>
      <c r="F461" s="185">
        <f t="shared" si="49"/>
        <v>0</v>
      </c>
      <c r="G461" s="73">
        <v>0.08</v>
      </c>
      <c r="H461" s="185">
        <f t="shared" si="50"/>
        <v>0</v>
      </c>
      <c r="I461" s="185">
        <f t="shared" si="51"/>
        <v>0</v>
      </c>
      <c r="J461" s="267"/>
      <c r="K461" s="267"/>
    </row>
    <row r="462" spans="1:11" ht="22.5">
      <c r="A462" s="16" t="s">
        <v>187</v>
      </c>
      <c r="B462" s="268" t="s">
        <v>224</v>
      </c>
      <c r="C462" s="16">
        <v>50</v>
      </c>
      <c r="D462" s="1" t="s">
        <v>23</v>
      </c>
      <c r="E462" s="185">
        <v>0</v>
      </c>
      <c r="F462" s="185">
        <f t="shared" si="49"/>
        <v>0</v>
      </c>
      <c r="G462" s="73">
        <v>0.08</v>
      </c>
      <c r="H462" s="185">
        <f t="shared" si="50"/>
        <v>0</v>
      </c>
      <c r="I462" s="185">
        <f t="shared" si="51"/>
        <v>0</v>
      </c>
      <c r="J462" s="267"/>
      <c r="K462" s="267"/>
    </row>
    <row r="463" spans="1:11" ht="15">
      <c r="A463" s="265" t="s">
        <v>225</v>
      </c>
      <c r="B463" s="284" t="s">
        <v>226</v>
      </c>
      <c r="C463" s="284"/>
      <c r="D463" s="284"/>
      <c r="E463" s="284"/>
      <c r="F463" s="284"/>
      <c r="G463" s="284"/>
      <c r="H463" s="284"/>
      <c r="I463" s="284"/>
      <c r="J463" s="284"/>
      <c r="K463" s="284"/>
    </row>
    <row r="464" spans="1:11" ht="15" customHeight="1">
      <c r="A464" s="16"/>
      <c r="B464" s="285" t="s">
        <v>227</v>
      </c>
      <c r="C464" s="285"/>
      <c r="D464" s="285"/>
      <c r="E464" s="285"/>
      <c r="F464" s="285"/>
      <c r="G464" s="285"/>
      <c r="H464" s="285"/>
      <c r="I464" s="285"/>
      <c r="J464" s="285"/>
      <c r="K464" s="285"/>
    </row>
    <row r="465" spans="1:11" ht="24" customHeight="1">
      <c r="A465" s="16">
        <v>1</v>
      </c>
      <c r="B465" s="268" t="s">
        <v>228</v>
      </c>
      <c r="C465" s="16">
        <v>5</v>
      </c>
      <c r="D465" s="1" t="s">
        <v>23</v>
      </c>
      <c r="E465" s="185">
        <v>0</v>
      </c>
      <c r="F465" s="185">
        <f t="shared" si="49"/>
        <v>0</v>
      </c>
      <c r="G465" s="73">
        <v>0.08</v>
      </c>
      <c r="H465" s="185">
        <f t="shared" si="50"/>
        <v>0</v>
      </c>
      <c r="I465" s="185">
        <f t="shared" si="51"/>
        <v>0</v>
      </c>
      <c r="J465" s="267"/>
      <c r="K465" s="267"/>
    </row>
    <row r="466" spans="1:11" ht="33.75">
      <c r="A466" s="16">
        <v>2</v>
      </c>
      <c r="B466" s="268" t="s">
        <v>229</v>
      </c>
      <c r="C466" s="16">
        <v>5</v>
      </c>
      <c r="D466" s="1" t="s">
        <v>23</v>
      </c>
      <c r="E466" s="185">
        <v>0</v>
      </c>
      <c r="F466" s="185">
        <f t="shared" si="49"/>
        <v>0</v>
      </c>
      <c r="G466" s="73">
        <v>0.08</v>
      </c>
      <c r="H466" s="185">
        <f t="shared" si="50"/>
        <v>0</v>
      </c>
      <c r="I466" s="185">
        <f t="shared" si="51"/>
        <v>0</v>
      </c>
      <c r="J466" s="267"/>
      <c r="K466" s="267"/>
    </row>
    <row r="467" spans="1:11" ht="33.75">
      <c r="A467" s="16">
        <v>3</v>
      </c>
      <c r="B467" s="268" t="s">
        <v>230</v>
      </c>
      <c r="C467" s="16">
        <v>5</v>
      </c>
      <c r="D467" s="1" t="s">
        <v>23</v>
      </c>
      <c r="E467" s="185">
        <v>0</v>
      </c>
      <c r="F467" s="185">
        <f t="shared" si="49"/>
        <v>0</v>
      </c>
      <c r="G467" s="73">
        <v>0.08</v>
      </c>
      <c r="H467" s="185">
        <f t="shared" si="50"/>
        <v>0</v>
      </c>
      <c r="I467" s="185">
        <f t="shared" si="51"/>
        <v>0</v>
      </c>
      <c r="J467" s="267"/>
      <c r="K467" s="267"/>
    </row>
    <row r="468" spans="1:11" ht="22.5">
      <c r="A468" s="16">
        <v>4</v>
      </c>
      <c r="B468" s="268" t="s">
        <v>231</v>
      </c>
      <c r="C468" s="16">
        <v>5</v>
      </c>
      <c r="D468" s="1" t="s">
        <v>23</v>
      </c>
      <c r="E468" s="185">
        <v>0</v>
      </c>
      <c r="F468" s="185">
        <f t="shared" si="49"/>
        <v>0</v>
      </c>
      <c r="G468" s="73">
        <v>0.08</v>
      </c>
      <c r="H468" s="185">
        <f t="shared" si="50"/>
        <v>0</v>
      </c>
      <c r="I468" s="185">
        <f t="shared" si="51"/>
        <v>0</v>
      </c>
      <c r="J468" s="267"/>
      <c r="K468" s="267"/>
    </row>
    <row r="469" spans="1:11" ht="22.5">
      <c r="A469" s="16">
        <v>5</v>
      </c>
      <c r="B469" s="268" t="s">
        <v>232</v>
      </c>
      <c r="C469" s="16">
        <v>5</v>
      </c>
      <c r="D469" s="1" t="s">
        <v>23</v>
      </c>
      <c r="E469" s="185">
        <v>0</v>
      </c>
      <c r="F469" s="185">
        <f t="shared" si="49"/>
        <v>0</v>
      </c>
      <c r="G469" s="73">
        <v>0.08</v>
      </c>
      <c r="H469" s="185">
        <f t="shared" si="50"/>
        <v>0</v>
      </c>
      <c r="I469" s="185">
        <f t="shared" si="51"/>
        <v>0</v>
      </c>
      <c r="J469" s="267"/>
      <c r="K469" s="267"/>
    </row>
    <row r="470" spans="1:11" ht="22.5">
      <c r="A470" s="16">
        <v>6</v>
      </c>
      <c r="B470" s="268" t="s">
        <v>233</v>
      </c>
      <c r="C470" s="16">
        <v>5</v>
      </c>
      <c r="D470" s="1" t="s">
        <v>23</v>
      </c>
      <c r="E470" s="185">
        <v>0</v>
      </c>
      <c r="F470" s="185">
        <f t="shared" si="49"/>
        <v>0</v>
      </c>
      <c r="G470" s="73">
        <v>0.08</v>
      </c>
      <c r="H470" s="185">
        <f t="shared" si="50"/>
        <v>0</v>
      </c>
      <c r="I470" s="185">
        <f t="shared" si="51"/>
        <v>0</v>
      </c>
      <c r="J470" s="267"/>
      <c r="K470" s="267"/>
    </row>
    <row r="471" spans="1:11" ht="22.5">
      <c r="A471" s="16" t="s">
        <v>185</v>
      </c>
      <c r="B471" s="268" t="s">
        <v>234</v>
      </c>
      <c r="C471" s="16">
        <v>40</v>
      </c>
      <c r="D471" s="1" t="s">
        <v>23</v>
      </c>
      <c r="E471" s="185">
        <v>0</v>
      </c>
      <c r="F471" s="185">
        <f t="shared" si="49"/>
        <v>0</v>
      </c>
      <c r="G471" s="73">
        <v>0.08</v>
      </c>
      <c r="H471" s="185">
        <f t="shared" si="50"/>
        <v>0</v>
      </c>
      <c r="I471" s="185">
        <f t="shared" si="51"/>
        <v>0</v>
      </c>
      <c r="J471" s="267"/>
      <c r="K471" s="267"/>
    </row>
    <row r="472" spans="1:11" ht="15.75" thickBot="1">
      <c r="A472" s="94" t="s">
        <v>187</v>
      </c>
      <c r="B472" s="270" t="s">
        <v>235</v>
      </c>
      <c r="C472" s="94">
        <v>30</v>
      </c>
      <c r="D472" s="37" t="s">
        <v>23</v>
      </c>
      <c r="E472" s="185">
        <v>0</v>
      </c>
      <c r="F472" s="186">
        <f t="shared" si="49"/>
        <v>0</v>
      </c>
      <c r="G472" s="74">
        <v>0.08</v>
      </c>
      <c r="H472" s="186">
        <f t="shared" si="50"/>
        <v>0</v>
      </c>
      <c r="I472" s="186">
        <f t="shared" si="51"/>
        <v>0</v>
      </c>
      <c r="J472" s="267"/>
      <c r="K472" s="267"/>
    </row>
    <row r="473" spans="1:10" ht="15.75" thickBot="1">
      <c r="A473" s="305" t="s">
        <v>24</v>
      </c>
      <c r="B473" s="306"/>
      <c r="C473" s="306"/>
      <c r="D473" s="306"/>
      <c r="E473" s="307"/>
      <c r="F473" s="80">
        <f>SUM(F412:F472)</f>
        <v>0</v>
      </c>
      <c r="G473" s="271">
        <v>0.08</v>
      </c>
      <c r="H473" s="81">
        <f>SUM(H412:H472)</f>
        <v>0</v>
      </c>
      <c r="I473" s="82">
        <f>SUM(I412:I472)</f>
        <v>0</v>
      </c>
      <c r="J473" s="272"/>
    </row>
    <row r="476" spans="1:11" ht="15.75">
      <c r="A476" s="25"/>
      <c r="B476" s="187" t="s">
        <v>454</v>
      </c>
      <c r="C476" s="26"/>
      <c r="D476" s="26"/>
      <c r="E476" s="26"/>
      <c r="F476" s="103">
        <f>F489</f>
        <v>0</v>
      </c>
      <c r="G476" s="28"/>
      <c r="H476" s="27"/>
      <c r="I476" s="27">
        <f>I489</f>
        <v>0</v>
      </c>
      <c r="J476" s="15"/>
      <c r="K476" s="15"/>
    </row>
    <row r="477" spans="1:11" ht="15">
      <c r="A477" s="25"/>
      <c r="B477" s="188"/>
      <c r="C477" s="26"/>
      <c r="D477" s="26"/>
      <c r="E477" s="26"/>
      <c r="F477" s="103"/>
      <c r="G477" s="28"/>
      <c r="H477" s="27"/>
      <c r="I477" s="27"/>
      <c r="J477" s="15"/>
      <c r="K477" s="15"/>
    </row>
    <row r="478" spans="2:9" ht="15.75" thickBot="1">
      <c r="B478" s="10" t="s">
        <v>114</v>
      </c>
      <c r="F478" s="3"/>
      <c r="H478" s="3"/>
      <c r="I478" s="3"/>
    </row>
    <row r="479" spans="1:11" ht="34.5" thickBot="1">
      <c r="A479" s="6" t="s">
        <v>12</v>
      </c>
      <c r="B479" s="67" t="s">
        <v>13</v>
      </c>
      <c r="C479" s="85" t="s">
        <v>14</v>
      </c>
      <c r="D479" s="7" t="s">
        <v>15</v>
      </c>
      <c r="E479" s="7" t="s">
        <v>16</v>
      </c>
      <c r="F479" s="86" t="s">
        <v>17</v>
      </c>
      <c r="G479" s="8" t="s">
        <v>18</v>
      </c>
      <c r="H479" s="86" t="s">
        <v>19</v>
      </c>
      <c r="I479" s="86" t="s">
        <v>20</v>
      </c>
      <c r="J479" s="7" t="s">
        <v>21</v>
      </c>
      <c r="K479" s="7" t="s">
        <v>22</v>
      </c>
    </row>
    <row r="480" spans="1:11" ht="15">
      <c r="A480" s="16">
        <v>1</v>
      </c>
      <c r="B480" s="34" t="s">
        <v>160</v>
      </c>
      <c r="C480" s="1">
        <v>50</v>
      </c>
      <c r="D480" s="1" t="s">
        <v>23</v>
      </c>
      <c r="E480" s="30">
        <v>0</v>
      </c>
      <c r="F480" s="88">
        <f aca="true" t="shared" si="52" ref="F480:F488">C480*E480</f>
        <v>0</v>
      </c>
      <c r="G480" s="2">
        <v>0.08</v>
      </c>
      <c r="H480" s="88">
        <f aca="true" t="shared" si="53" ref="H480:H488">F480*G480</f>
        <v>0</v>
      </c>
      <c r="I480" s="88">
        <f aca="true" t="shared" si="54" ref="I480:I488">F480+H480</f>
        <v>0</v>
      </c>
      <c r="J480" s="89"/>
      <c r="K480" s="89"/>
    </row>
    <row r="481" spans="1:11" ht="15">
      <c r="A481" s="16">
        <v>2</v>
      </c>
      <c r="B481" s="189" t="s">
        <v>161</v>
      </c>
      <c r="C481" s="1">
        <v>100</v>
      </c>
      <c r="D481" s="1" t="s">
        <v>23</v>
      </c>
      <c r="E481" s="30">
        <v>0</v>
      </c>
      <c r="F481" s="88">
        <f t="shared" si="52"/>
        <v>0</v>
      </c>
      <c r="G481" s="2">
        <v>0.08</v>
      </c>
      <c r="H481" s="88">
        <f t="shared" si="53"/>
        <v>0</v>
      </c>
      <c r="I481" s="88">
        <f t="shared" si="54"/>
        <v>0</v>
      </c>
      <c r="J481" s="89"/>
      <c r="K481" s="89"/>
    </row>
    <row r="482" spans="1:11" ht="22.5">
      <c r="A482" s="16">
        <v>3</v>
      </c>
      <c r="B482" s="29" t="s">
        <v>363</v>
      </c>
      <c r="C482" s="1">
        <v>50</v>
      </c>
      <c r="D482" s="1" t="s">
        <v>23</v>
      </c>
      <c r="E482" s="30">
        <v>0</v>
      </c>
      <c r="F482" s="88">
        <f t="shared" si="52"/>
        <v>0</v>
      </c>
      <c r="G482" s="2">
        <v>0.08</v>
      </c>
      <c r="H482" s="88">
        <f t="shared" si="53"/>
        <v>0</v>
      </c>
      <c r="I482" s="88">
        <f t="shared" si="54"/>
        <v>0</v>
      </c>
      <c r="J482" s="89"/>
      <c r="K482" s="89"/>
    </row>
    <row r="483" spans="1:11" ht="22.5">
      <c r="A483" s="16">
        <v>4</v>
      </c>
      <c r="B483" s="29" t="s">
        <v>364</v>
      </c>
      <c r="C483" s="1">
        <v>25</v>
      </c>
      <c r="D483" s="1" t="s">
        <v>23</v>
      </c>
      <c r="E483" s="30">
        <v>0</v>
      </c>
      <c r="F483" s="88">
        <f t="shared" si="52"/>
        <v>0</v>
      </c>
      <c r="G483" s="2">
        <v>0.08</v>
      </c>
      <c r="H483" s="88">
        <f t="shared" si="53"/>
        <v>0</v>
      </c>
      <c r="I483" s="88">
        <f t="shared" si="54"/>
        <v>0</v>
      </c>
      <c r="J483" s="89"/>
      <c r="K483" s="89"/>
    </row>
    <row r="484" spans="1:11" ht="22.5">
      <c r="A484" s="16">
        <v>5</v>
      </c>
      <c r="B484" s="29" t="s">
        <v>365</v>
      </c>
      <c r="C484" s="1">
        <v>15</v>
      </c>
      <c r="D484" s="1" t="s">
        <v>23</v>
      </c>
      <c r="E484" s="30">
        <v>0</v>
      </c>
      <c r="F484" s="88">
        <f t="shared" si="52"/>
        <v>0</v>
      </c>
      <c r="G484" s="2">
        <v>0.08</v>
      </c>
      <c r="H484" s="88">
        <f t="shared" si="53"/>
        <v>0</v>
      </c>
      <c r="I484" s="88">
        <f t="shared" si="54"/>
        <v>0</v>
      </c>
      <c r="J484" s="89"/>
      <c r="K484" s="89"/>
    </row>
    <row r="485" spans="1:11" ht="33.75">
      <c r="A485" s="16">
        <v>6</v>
      </c>
      <c r="B485" s="29" t="s">
        <v>366</v>
      </c>
      <c r="C485" s="1">
        <v>20</v>
      </c>
      <c r="D485" s="1" t="s">
        <v>23</v>
      </c>
      <c r="E485" s="30">
        <v>0</v>
      </c>
      <c r="F485" s="88">
        <f t="shared" si="52"/>
        <v>0</v>
      </c>
      <c r="G485" s="2">
        <v>0.08</v>
      </c>
      <c r="H485" s="88">
        <f t="shared" si="53"/>
        <v>0</v>
      </c>
      <c r="I485" s="88">
        <f t="shared" si="54"/>
        <v>0</v>
      </c>
      <c r="J485" s="89"/>
      <c r="K485" s="89"/>
    </row>
    <row r="486" spans="1:11" ht="33.75">
      <c r="A486" s="16">
        <v>7</v>
      </c>
      <c r="B486" s="29" t="s">
        <v>367</v>
      </c>
      <c r="C486" s="1">
        <v>5</v>
      </c>
      <c r="D486" s="1" t="s">
        <v>23</v>
      </c>
      <c r="E486" s="30">
        <v>0</v>
      </c>
      <c r="F486" s="88">
        <f t="shared" si="52"/>
        <v>0</v>
      </c>
      <c r="G486" s="2">
        <v>0.08</v>
      </c>
      <c r="H486" s="88">
        <f t="shared" si="53"/>
        <v>0</v>
      </c>
      <c r="I486" s="88">
        <f t="shared" si="54"/>
        <v>0</v>
      </c>
      <c r="J486" s="89"/>
      <c r="K486" s="89"/>
    </row>
    <row r="487" spans="1:11" ht="22.5">
      <c r="A487" s="16">
        <v>8</v>
      </c>
      <c r="B487" s="29" t="s">
        <v>368</v>
      </c>
      <c r="C487" s="1">
        <v>5</v>
      </c>
      <c r="D487" s="1" t="s">
        <v>23</v>
      </c>
      <c r="E487" s="30">
        <v>0</v>
      </c>
      <c r="F487" s="88">
        <f t="shared" si="52"/>
        <v>0</v>
      </c>
      <c r="G487" s="2">
        <v>0.08</v>
      </c>
      <c r="H487" s="88">
        <f t="shared" si="53"/>
        <v>0</v>
      </c>
      <c r="I487" s="88">
        <f t="shared" si="54"/>
        <v>0</v>
      </c>
      <c r="J487" s="89"/>
      <c r="K487" s="89"/>
    </row>
    <row r="488" spans="1:11" ht="22.5">
      <c r="A488" s="16">
        <v>9</v>
      </c>
      <c r="B488" s="64" t="s">
        <v>369</v>
      </c>
      <c r="C488" s="1">
        <v>10</v>
      </c>
      <c r="D488" s="1" t="s">
        <v>23</v>
      </c>
      <c r="E488" s="30">
        <v>0</v>
      </c>
      <c r="F488" s="88">
        <f t="shared" si="52"/>
        <v>0</v>
      </c>
      <c r="G488" s="2">
        <v>0.08</v>
      </c>
      <c r="H488" s="88">
        <f t="shared" si="53"/>
        <v>0</v>
      </c>
      <c r="I488" s="88">
        <f t="shared" si="54"/>
        <v>0</v>
      </c>
      <c r="J488" s="89"/>
      <c r="K488" s="89"/>
    </row>
    <row r="489" spans="1:11" ht="15">
      <c r="A489" s="282" t="s">
        <v>24</v>
      </c>
      <c r="B489" s="283"/>
      <c r="C489" s="283"/>
      <c r="D489" s="283"/>
      <c r="E489" s="283"/>
      <c r="F489" s="100">
        <f>SUM(F480:F488)</f>
        <v>0</v>
      </c>
      <c r="G489" s="61"/>
      <c r="H489" s="60">
        <f>SUM(H480:H488)</f>
        <v>0</v>
      </c>
      <c r="I489" s="60">
        <f>SUM(I480:I488)</f>
        <v>0</v>
      </c>
      <c r="J489" s="15"/>
      <c r="K489" s="15"/>
    </row>
    <row r="490" spans="1:11" ht="15.75">
      <c r="A490" s="25"/>
      <c r="B490" s="190"/>
      <c r="C490" s="26"/>
      <c r="D490" s="26"/>
      <c r="E490" s="26"/>
      <c r="F490" s="103"/>
      <c r="G490" s="103"/>
      <c r="H490" s="103"/>
      <c r="I490" s="103"/>
      <c r="J490" s="15"/>
      <c r="K490" s="15"/>
    </row>
    <row r="492" spans="2:9" ht="15.75">
      <c r="B492" s="111" t="s">
        <v>455</v>
      </c>
      <c r="C492" s="48"/>
      <c r="D492" s="48"/>
      <c r="E492" s="48"/>
      <c r="F492" s="101">
        <f>F498</f>
        <v>0</v>
      </c>
      <c r="G492" s="101">
        <f>G498</f>
        <v>0</v>
      </c>
      <c r="H492" s="101">
        <f>H498</f>
        <v>0</v>
      </c>
      <c r="I492" s="101">
        <f>I498</f>
        <v>0</v>
      </c>
    </row>
    <row r="493" ht="15.75" thickBot="1">
      <c r="B493" s="112"/>
    </row>
    <row r="494" spans="1:11" ht="34.5" thickBot="1">
      <c r="A494" s="49" t="s">
        <v>12</v>
      </c>
      <c r="B494" s="7" t="s">
        <v>13</v>
      </c>
      <c r="C494" s="7" t="s">
        <v>14</v>
      </c>
      <c r="D494" s="7" t="s">
        <v>15</v>
      </c>
      <c r="E494" s="7" t="s">
        <v>16</v>
      </c>
      <c r="F494" s="7" t="s">
        <v>17</v>
      </c>
      <c r="G494" s="8" t="s">
        <v>18</v>
      </c>
      <c r="H494" s="8" t="s">
        <v>19</v>
      </c>
      <c r="I494" s="7" t="s">
        <v>20</v>
      </c>
      <c r="J494" s="7" t="s">
        <v>21</v>
      </c>
      <c r="K494" s="7" t="s">
        <v>22</v>
      </c>
    </row>
    <row r="495" spans="1:11" ht="45">
      <c r="A495" s="16">
        <v>1</v>
      </c>
      <c r="B495" s="98" t="s">
        <v>243</v>
      </c>
      <c r="C495" s="4">
        <v>10</v>
      </c>
      <c r="D495" s="4" t="s">
        <v>23</v>
      </c>
      <c r="E495" s="30">
        <v>0</v>
      </c>
      <c r="F495" s="12">
        <f>(E495*C495)</f>
        <v>0</v>
      </c>
      <c r="G495" s="5">
        <v>0.08</v>
      </c>
      <c r="H495" s="12">
        <f>F495*G495</f>
        <v>0</v>
      </c>
      <c r="I495" s="12">
        <f>(F495+H495)</f>
        <v>0</v>
      </c>
      <c r="J495" s="4"/>
      <c r="K495" s="4"/>
    </row>
    <row r="496" spans="1:11" ht="45">
      <c r="A496" s="16">
        <v>2</v>
      </c>
      <c r="B496" s="98" t="s">
        <v>244</v>
      </c>
      <c r="C496" s="4">
        <v>10</v>
      </c>
      <c r="D496" s="4" t="s">
        <v>23</v>
      </c>
      <c r="E496" s="30">
        <v>0</v>
      </c>
      <c r="F496" s="12">
        <f>(E496*C496)</f>
        <v>0</v>
      </c>
      <c r="G496" s="5">
        <v>0.08</v>
      </c>
      <c r="H496" s="12">
        <f>F496*G496</f>
        <v>0</v>
      </c>
      <c r="I496" s="12">
        <f>(F496+H496)</f>
        <v>0</v>
      </c>
      <c r="J496" s="4"/>
      <c r="K496" s="4"/>
    </row>
    <row r="497" spans="1:11" ht="45.75" thickBot="1">
      <c r="A497" s="16">
        <v>3</v>
      </c>
      <c r="B497" s="98" t="s">
        <v>245</v>
      </c>
      <c r="C497" s="1">
        <v>5</v>
      </c>
      <c r="D497" s="1" t="s">
        <v>23</v>
      </c>
      <c r="E497" s="30">
        <v>0</v>
      </c>
      <c r="F497" s="12">
        <f>(E497*C497)</f>
        <v>0</v>
      </c>
      <c r="G497" s="2">
        <v>0.08</v>
      </c>
      <c r="H497" s="12">
        <f>F497*G497</f>
        <v>0</v>
      </c>
      <c r="I497" s="12">
        <f>(F497+H497)</f>
        <v>0</v>
      </c>
      <c r="J497" s="4"/>
      <c r="K497" s="4"/>
    </row>
    <row r="498" spans="1:11" ht="15.75" thickBot="1">
      <c r="A498" s="294" t="s">
        <v>24</v>
      </c>
      <c r="B498" s="295"/>
      <c r="C498" s="295"/>
      <c r="D498" s="295"/>
      <c r="E498" s="296"/>
      <c r="F498" s="113">
        <f>SUM(F495:F497)</f>
        <v>0</v>
      </c>
      <c r="G498" s="114"/>
      <c r="H498" s="115">
        <f>SUM(H495:H497)</f>
        <v>0</v>
      </c>
      <c r="I498" s="116">
        <f>SUM(I495:I497)</f>
        <v>0</v>
      </c>
      <c r="J498" s="15"/>
      <c r="K498" s="15"/>
    </row>
    <row r="499" spans="1:11" ht="15">
      <c r="A499" s="128"/>
      <c r="B499" s="129"/>
      <c r="C499" s="129"/>
      <c r="D499" s="129"/>
      <c r="E499" s="129"/>
      <c r="F499" s="130"/>
      <c r="G499" s="131"/>
      <c r="H499" s="130"/>
      <c r="I499" s="130"/>
      <c r="J499" s="15"/>
      <c r="K499" s="15"/>
    </row>
    <row r="501" spans="1:11" ht="15.75">
      <c r="A501" s="191"/>
      <c r="B501" s="192" t="s">
        <v>456</v>
      </c>
      <c r="C501" s="193"/>
      <c r="D501" s="193"/>
      <c r="E501" s="193"/>
      <c r="F501" s="194">
        <f>F509+F525+F536</f>
        <v>0</v>
      </c>
      <c r="G501" s="194"/>
      <c r="H501" s="194">
        <f>H509+H525+H536</f>
        <v>0</v>
      </c>
      <c r="I501" s="194">
        <f>I509+I525+I536</f>
        <v>0</v>
      </c>
      <c r="J501" s="180"/>
      <c r="K501" s="180"/>
    </row>
    <row r="502" spans="1:11" ht="15">
      <c r="A502" s="191"/>
      <c r="B502" s="163" t="s">
        <v>267</v>
      </c>
      <c r="C502" s="193"/>
      <c r="D502" s="193"/>
      <c r="E502" s="193"/>
      <c r="F502" s="194"/>
      <c r="G502" s="195"/>
      <c r="H502" s="194"/>
      <c r="I502" s="194"/>
      <c r="J502" s="180"/>
      <c r="K502" s="180"/>
    </row>
    <row r="503" spans="1:11" ht="57" thickBot="1">
      <c r="A503" s="191"/>
      <c r="B503" s="196" t="s">
        <v>268</v>
      </c>
      <c r="C503" s="193"/>
      <c r="D503" s="193"/>
      <c r="E503" s="193"/>
      <c r="F503" s="194"/>
      <c r="G503" s="195"/>
      <c r="H503" s="194"/>
      <c r="I503" s="194"/>
      <c r="J503" s="180"/>
      <c r="K503" s="180"/>
    </row>
    <row r="504" spans="1:11" ht="34.5" thickBot="1">
      <c r="A504" s="197" t="s">
        <v>12</v>
      </c>
      <c r="B504" s="167" t="s">
        <v>13</v>
      </c>
      <c r="C504" s="167" t="s">
        <v>14</v>
      </c>
      <c r="D504" s="198" t="s">
        <v>15</v>
      </c>
      <c r="E504" s="167" t="s">
        <v>16</v>
      </c>
      <c r="F504" s="167" t="s">
        <v>17</v>
      </c>
      <c r="G504" s="169" t="s">
        <v>18</v>
      </c>
      <c r="H504" s="169" t="s">
        <v>19</v>
      </c>
      <c r="I504" s="167" t="s">
        <v>20</v>
      </c>
      <c r="J504" s="167" t="s">
        <v>21</v>
      </c>
      <c r="K504" s="167" t="s">
        <v>22</v>
      </c>
    </row>
    <row r="505" spans="1:11" ht="56.25" customHeight="1">
      <c r="A505" s="199">
        <v>1</v>
      </c>
      <c r="B505" s="133" t="s">
        <v>269</v>
      </c>
      <c r="C505" s="200">
        <v>30</v>
      </c>
      <c r="D505" s="172" t="s">
        <v>23</v>
      </c>
      <c r="E505" s="201">
        <v>0</v>
      </c>
      <c r="F505" s="202">
        <f>C505*E505</f>
        <v>0</v>
      </c>
      <c r="G505" s="203">
        <v>0.08</v>
      </c>
      <c r="H505" s="202">
        <f>F505*G505</f>
        <v>0</v>
      </c>
      <c r="I505" s="202">
        <f>F505+H505</f>
        <v>0</v>
      </c>
      <c r="J505" s="204"/>
      <c r="K505" s="204"/>
    </row>
    <row r="506" spans="1:11" ht="33.75">
      <c r="A506" s="175">
        <v>2</v>
      </c>
      <c r="B506" s="205" t="s">
        <v>270</v>
      </c>
      <c r="C506" s="172">
        <v>10</v>
      </c>
      <c r="D506" s="200" t="s">
        <v>23</v>
      </c>
      <c r="E506" s="201">
        <v>0</v>
      </c>
      <c r="F506" s="202">
        <f>C506*E506</f>
        <v>0</v>
      </c>
      <c r="G506" s="203">
        <v>0.08</v>
      </c>
      <c r="H506" s="202">
        <f>F506*G506</f>
        <v>0</v>
      </c>
      <c r="I506" s="202">
        <f>F506+H506</f>
        <v>0</v>
      </c>
      <c r="J506" s="204"/>
      <c r="K506" s="204"/>
    </row>
    <row r="507" spans="1:11" ht="24" customHeight="1">
      <c r="A507" s="175">
        <v>3</v>
      </c>
      <c r="B507" s="205" t="s">
        <v>271</v>
      </c>
      <c r="C507" s="172">
        <v>10</v>
      </c>
      <c r="D507" s="172" t="s">
        <v>23</v>
      </c>
      <c r="E507" s="201">
        <v>0</v>
      </c>
      <c r="F507" s="202">
        <f>C507*E507</f>
        <v>0</v>
      </c>
      <c r="G507" s="203">
        <v>0.08</v>
      </c>
      <c r="H507" s="202">
        <f>F507*G507</f>
        <v>0</v>
      </c>
      <c r="I507" s="202">
        <f>F507+H507</f>
        <v>0</v>
      </c>
      <c r="J507" s="204"/>
      <c r="K507" s="204"/>
    </row>
    <row r="508" spans="1:11" ht="45.75" thickBot="1">
      <c r="A508" s="206">
        <v>4</v>
      </c>
      <c r="B508" s="207" t="s">
        <v>272</v>
      </c>
      <c r="C508" s="208">
        <v>10</v>
      </c>
      <c r="D508" s="208" t="s">
        <v>23</v>
      </c>
      <c r="E508" s="201">
        <v>0</v>
      </c>
      <c r="F508" s="202">
        <f>C508*E508</f>
        <v>0</v>
      </c>
      <c r="G508" s="203">
        <v>0.08</v>
      </c>
      <c r="H508" s="202">
        <f>F508*G508</f>
        <v>0</v>
      </c>
      <c r="I508" s="202">
        <f>F508+H508</f>
        <v>0</v>
      </c>
      <c r="J508" s="204"/>
      <c r="K508" s="204"/>
    </row>
    <row r="509" spans="1:11" ht="15.75" thickBot="1">
      <c r="A509" s="278" t="s">
        <v>24</v>
      </c>
      <c r="B509" s="279"/>
      <c r="C509" s="279"/>
      <c r="D509" s="279"/>
      <c r="E509" s="280"/>
      <c r="F509" s="209">
        <f>SUM(F505:F508)</f>
        <v>0</v>
      </c>
      <c r="G509" s="210"/>
      <c r="H509" s="211">
        <f>SUM(H505:H508)</f>
        <v>0</v>
      </c>
      <c r="I509" s="212">
        <f>SUM(I505:I508)</f>
        <v>0</v>
      </c>
      <c r="J509" s="180"/>
      <c r="K509" s="180"/>
    </row>
    <row r="510" spans="1:11" ht="15">
      <c r="A510" s="191"/>
      <c r="B510" s="193"/>
      <c r="C510" s="193"/>
      <c r="D510" s="193"/>
      <c r="E510" s="193"/>
      <c r="F510" s="194"/>
      <c r="G510" s="195"/>
      <c r="H510" s="194"/>
      <c r="I510" s="194"/>
      <c r="J510" s="180"/>
      <c r="K510" s="180"/>
    </row>
    <row r="511" spans="1:11" ht="15.75">
      <c r="A511" s="191"/>
      <c r="B511" s="213" t="s">
        <v>273</v>
      </c>
      <c r="C511" s="193"/>
      <c r="D511" s="193"/>
      <c r="E511" s="193"/>
      <c r="F511" s="194"/>
      <c r="G511" s="195"/>
      <c r="H511" s="194"/>
      <c r="I511" s="194"/>
      <c r="J511" s="180"/>
      <c r="K511" s="180"/>
    </row>
    <row r="512" spans="1:11" ht="15.75">
      <c r="A512" s="191"/>
      <c r="B512" s="213"/>
      <c r="C512" s="193"/>
      <c r="D512" s="193"/>
      <c r="E512" s="193"/>
      <c r="F512" s="194"/>
      <c r="G512" s="195"/>
      <c r="H512" s="194"/>
      <c r="I512" s="194"/>
      <c r="J512" s="180"/>
      <c r="K512" s="180"/>
    </row>
    <row r="513" spans="1:11" ht="15">
      <c r="A513" s="191"/>
      <c r="B513" s="163" t="s">
        <v>274</v>
      </c>
      <c r="C513" s="193"/>
      <c r="D513" s="193"/>
      <c r="E513" s="193"/>
      <c r="F513" s="194"/>
      <c r="G513" s="195"/>
      <c r="H513" s="194"/>
      <c r="I513" s="194"/>
      <c r="J513" s="180"/>
      <c r="K513" s="180"/>
    </row>
    <row r="514" spans="1:11" ht="15.75" thickBot="1">
      <c r="A514" s="191"/>
      <c r="B514" s="193"/>
      <c r="C514" s="193"/>
      <c r="D514" s="193"/>
      <c r="E514" s="193"/>
      <c r="F514" s="194"/>
      <c r="G514" s="195"/>
      <c r="H514" s="194"/>
      <c r="I514" s="194"/>
      <c r="J514" s="180"/>
      <c r="K514" s="180"/>
    </row>
    <row r="515" spans="1:11" ht="34.5" thickBot="1">
      <c r="A515" s="197" t="s">
        <v>12</v>
      </c>
      <c r="B515" s="198" t="s">
        <v>13</v>
      </c>
      <c r="C515" s="198" t="s">
        <v>14</v>
      </c>
      <c r="D515" s="198" t="s">
        <v>15</v>
      </c>
      <c r="E515" s="198" t="s">
        <v>16</v>
      </c>
      <c r="F515" s="167" t="s">
        <v>17</v>
      </c>
      <c r="G515" s="169" t="s">
        <v>18</v>
      </c>
      <c r="H515" s="169" t="s">
        <v>19</v>
      </c>
      <c r="I515" s="167" t="s">
        <v>20</v>
      </c>
      <c r="J515" s="167" t="s">
        <v>21</v>
      </c>
      <c r="K515" s="167" t="s">
        <v>22</v>
      </c>
    </row>
    <row r="516" spans="1:11" ht="33.75">
      <c r="A516" s="175">
        <v>1</v>
      </c>
      <c r="B516" s="205" t="s">
        <v>275</v>
      </c>
      <c r="C516" s="175">
        <v>5</v>
      </c>
      <c r="D516" s="172" t="s">
        <v>23</v>
      </c>
      <c r="E516" s="201">
        <v>0</v>
      </c>
      <c r="F516" s="202">
        <f>C516*E516</f>
        <v>0</v>
      </c>
      <c r="G516" s="203">
        <v>0.08</v>
      </c>
      <c r="H516" s="202">
        <f>F516*G516</f>
        <v>0</v>
      </c>
      <c r="I516" s="202">
        <f>F516+H516</f>
        <v>0</v>
      </c>
      <c r="J516" s="204"/>
      <c r="K516" s="204"/>
    </row>
    <row r="517" spans="1:11" ht="33.75">
      <c r="A517" s="175">
        <v>2</v>
      </c>
      <c r="B517" s="205" t="s">
        <v>276</v>
      </c>
      <c r="C517" s="175">
        <v>2</v>
      </c>
      <c r="D517" s="172" t="s">
        <v>23</v>
      </c>
      <c r="E517" s="201">
        <v>0</v>
      </c>
      <c r="F517" s="202">
        <f aca="true" t="shared" si="55" ref="F517:F524">C517*E517</f>
        <v>0</v>
      </c>
      <c r="G517" s="203">
        <v>0.08</v>
      </c>
      <c r="H517" s="202">
        <f aca="true" t="shared" si="56" ref="H517:H524">F517*G517</f>
        <v>0</v>
      </c>
      <c r="I517" s="202">
        <f aca="true" t="shared" si="57" ref="I517:I524">F517+H517</f>
        <v>0</v>
      </c>
      <c r="J517" s="204"/>
      <c r="K517" s="204"/>
    </row>
    <row r="518" spans="1:11" ht="33.75">
      <c r="A518" s="175">
        <v>3</v>
      </c>
      <c r="B518" s="205" t="s">
        <v>277</v>
      </c>
      <c r="C518" s="175">
        <v>2</v>
      </c>
      <c r="D518" s="172" t="s">
        <v>23</v>
      </c>
      <c r="E518" s="201">
        <v>0</v>
      </c>
      <c r="F518" s="202">
        <f t="shared" si="55"/>
        <v>0</v>
      </c>
      <c r="G518" s="203">
        <v>0.08</v>
      </c>
      <c r="H518" s="202">
        <f t="shared" si="56"/>
        <v>0</v>
      </c>
      <c r="I518" s="202">
        <f t="shared" si="57"/>
        <v>0</v>
      </c>
      <c r="J518" s="204"/>
      <c r="K518" s="204"/>
    </row>
    <row r="519" spans="1:11" ht="22.5">
      <c r="A519" s="175">
        <v>4</v>
      </c>
      <c r="B519" s="205" t="s">
        <v>278</v>
      </c>
      <c r="C519" s="175">
        <v>2</v>
      </c>
      <c r="D519" s="172" t="s">
        <v>23</v>
      </c>
      <c r="E519" s="201">
        <v>0</v>
      </c>
      <c r="F519" s="202">
        <f t="shared" si="55"/>
        <v>0</v>
      </c>
      <c r="G519" s="203">
        <v>0.08</v>
      </c>
      <c r="H519" s="202">
        <f t="shared" si="56"/>
        <v>0</v>
      </c>
      <c r="I519" s="202">
        <f t="shared" si="57"/>
        <v>0</v>
      </c>
      <c r="J519" s="204"/>
      <c r="K519" s="204"/>
    </row>
    <row r="520" spans="1:11" ht="33.75">
      <c r="A520" s="175">
        <v>5</v>
      </c>
      <c r="B520" s="205" t="s">
        <v>279</v>
      </c>
      <c r="C520" s="175">
        <v>5</v>
      </c>
      <c r="D520" s="172" t="s">
        <v>23</v>
      </c>
      <c r="E520" s="201">
        <v>0</v>
      </c>
      <c r="F520" s="202">
        <f t="shared" si="55"/>
        <v>0</v>
      </c>
      <c r="G520" s="203">
        <v>0.08</v>
      </c>
      <c r="H520" s="202">
        <f t="shared" si="56"/>
        <v>0</v>
      </c>
      <c r="I520" s="202">
        <f t="shared" si="57"/>
        <v>0</v>
      </c>
      <c r="J520" s="204"/>
      <c r="K520" s="204"/>
    </row>
    <row r="521" spans="1:11" ht="22.5">
      <c r="A521" s="175">
        <v>6</v>
      </c>
      <c r="B521" s="205" t="s">
        <v>280</v>
      </c>
      <c r="C521" s="175">
        <v>2</v>
      </c>
      <c r="D521" s="172" t="s">
        <v>23</v>
      </c>
      <c r="E521" s="201">
        <v>0</v>
      </c>
      <c r="F521" s="202">
        <f t="shared" si="55"/>
        <v>0</v>
      </c>
      <c r="G521" s="203">
        <v>0.08</v>
      </c>
      <c r="H521" s="202">
        <f t="shared" si="56"/>
        <v>0</v>
      </c>
      <c r="I521" s="202">
        <f t="shared" si="57"/>
        <v>0</v>
      </c>
      <c r="J521" s="204"/>
      <c r="K521" s="204"/>
    </row>
    <row r="522" spans="1:11" ht="33.75">
      <c r="A522" s="175">
        <v>7</v>
      </c>
      <c r="B522" s="205" t="s">
        <v>281</v>
      </c>
      <c r="C522" s="175">
        <v>2</v>
      </c>
      <c r="D522" s="172" t="s">
        <v>23</v>
      </c>
      <c r="E522" s="201">
        <v>0</v>
      </c>
      <c r="F522" s="202">
        <f t="shared" si="55"/>
        <v>0</v>
      </c>
      <c r="G522" s="203">
        <v>0.08</v>
      </c>
      <c r="H522" s="202">
        <f t="shared" si="56"/>
        <v>0</v>
      </c>
      <c r="I522" s="202">
        <f t="shared" si="57"/>
        <v>0</v>
      </c>
      <c r="J522" s="204"/>
      <c r="K522" s="204"/>
    </row>
    <row r="523" spans="1:11" ht="12" customHeight="1">
      <c r="A523" s="175">
        <v>8</v>
      </c>
      <c r="B523" s="205" t="s">
        <v>282</v>
      </c>
      <c r="C523" s="175">
        <v>10</v>
      </c>
      <c r="D523" s="172" t="s">
        <v>23</v>
      </c>
      <c r="E523" s="201">
        <v>0</v>
      </c>
      <c r="F523" s="202">
        <f t="shared" si="55"/>
        <v>0</v>
      </c>
      <c r="G523" s="203">
        <v>0.08</v>
      </c>
      <c r="H523" s="202">
        <f t="shared" si="56"/>
        <v>0</v>
      </c>
      <c r="I523" s="202">
        <f t="shared" si="57"/>
        <v>0</v>
      </c>
      <c r="J523" s="204"/>
      <c r="K523" s="204"/>
    </row>
    <row r="524" spans="1:11" ht="12" customHeight="1" thickBot="1">
      <c r="A524" s="206">
        <v>9</v>
      </c>
      <c r="B524" s="207" t="s">
        <v>283</v>
      </c>
      <c r="C524" s="206">
        <v>10</v>
      </c>
      <c r="D524" s="208" t="s">
        <v>23</v>
      </c>
      <c r="E524" s="201">
        <v>0</v>
      </c>
      <c r="F524" s="202">
        <f t="shared" si="55"/>
        <v>0</v>
      </c>
      <c r="G524" s="203">
        <v>0.08</v>
      </c>
      <c r="H524" s="202">
        <f t="shared" si="56"/>
        <v>0</v>
      </c>
      <c r="I524" s="202">
        <f t="shared" si="57"/>
        <v>0</v>
      </c>
      <c r="J524" s="204"/>
      <c r="K524" s="204"/>
    </row>
    <row r="525" spans="1:11" ht="15.75" thickBot="1">
      <c r="A525" s="278" t="s">
        <v>24</v>
      </c>
      <c r="B525" s="279"/>
      <c r="C525" s="279"/>
      <c r="D525" s="279"/>
      <c r="E525" s="280"/>
      <c r="F525" s="209">
        <f>SUM(F516:F524)</f>
        <v>0</v>
      </c>
      <c r="G525" s="214"/>
      <c r="H525" s="215">
        <f>SUM(H516:H524)</f>
        <v>0</v>
      </c>
      <c r="I525" s="216">
        <f>SUM(I516:I524)</f>
        <v>0</v>
      </c>
      <c r="J525" s="180"/>
      <c r="K525" s="180"/>
    </row>
    <row r="526" spans="1:11" ht="15">
      <c r="A526" s="191"/>
      <c r="B526" s="193"/>
      <c r="C526" s="193"/>
      <c r="D526" s="193"/>
      <c r="E526" s="193"/>
      <c r="F526" s="194"/>
      <c r="G526" s="195"/>
      <c r="H526" s="194"/>
      <c r="I526" s="194"/>
      <c r="J526" s="180"/>
      <c r="K526" s="180"/>
    </row>
    <row r="527" spans="1:11" ht="15">
      <c r="A527" s="191"/>
      <c r="B527" s="217" t="s">
        <v>284</v>
      </c>
      <c r="C527" s="193"/>
      <c r="D527" s="193"/>
      <c r="E527" s="193"/>
      <c r="F527" s="194"/>
      <c r="G527" s="195"/>
      <c r="H527" s="194"/>
      <c r="I527" s="194"/>
      <c r="J527" s="180"/>
      <c r="K527" s="180"/>
    </row>
    <row r="528" spans="1:11" ht="15">
      <c r="A528" s="191"/>
      <c r="B528" s="217"/>
      <c r="C528" s="193"/>
      <c r="D528" s="193"/>
      <c r="E528" s="193"/>
      <c r="F528" s="194"/>
      <c r="G528" s="195"/>
      <c r="H528" s="194"/>
      <c r="I528" s="194"/>
      <c r="J528" s="180"/>
      <c r="K528" s="180"/>
    </row>
    <row r="529" spans="1:11" ht="15">
      <c r="A529" s="191"/>
      <c r="B529" s="163" t="s">
        <v>285</v>
      </c>
      <c r="C529" s="193"/>
      <c r="D529" s="193"/>
      <c r="E529" s="193"/>
      <c r="F529" s="194"/>
      <c r="G529" s="195"/>
      <c r="H529" s="194"/>
      <c r="I529" s="194"/>
      <c r="J529" s="180"/>
      <c r="K529" s="180"/>
    </row>
    <row r="530" spans="1:11" ht="15">
      <c r="A530" s="191"/>
      <c r="B530" s="163"/>
      <c r="C530" s="193"/>
      <c r="D530" s="193"/>
      <c r="E530" s="193"/>
      <c r="F530" s="194"/>
      <c r="G530" s="195"/>
      <c r="H530" s="194"/>
      <c r="I530" s="194"/>
      <c r="J530" s="180"/>
      <c r="K530" s="180"/>
    </row>
    <row r="531" spans="1:11" ht="67.5">
      <c r="A531" s="191"/>
      <c r="B531" s="218" t="s">
        <v>286</v>
      </c>
      <c r="C531" s="193"/>
      <c r="D531" s="193"/>
      <c r="E531" s="193"/>
      <c r="F531" s="194"/>
      <c r="G531" s="195"/>
      <c r="H531" s="194"/>
      <c r="I531" s="194"/>
      <c r="J531" s="180"/>
      <c r="K531" s="180"/>
    </row>
    <row r="532" spans="1:11" ht="15.75" thickBot="1">
      <c r="A532" s="191"/>
      <c r="B532" s="193"/>
      <c r="C532" s="193"/>
      <c r="D532" s="193"/>
      <c r="E532" s="193"/>
      <c r="F532" s="194"/>
      <c r="G532" s="195"/>
      <c r="H532" s="194"/>
      <c r="I532" s="194"/>
      <c r="J532" s="180"/>
      <c r="K532" s="180"/>
    </row>
    <row r="533" spans="1:11" ht="34.5" thickBot="1">
      <c r="A533" s="197" t="s">
        <v>12</v>
      </c>
      <c r="B533" s="167" t="s">
        <v>13</v>
      </c>
      <c r="C533" s="167" t="s">
        <v>14</v>
      </c>
      <c r="D533" s="167" t="s">
        <v>15</v>
      </c>
      <c r="E533" s="167" t="s">
        <v>16</v>
      </c>
      <c r="F533" s="167" t="s">
        <v>17</v>
      </c>
      <c r="G533" s="169" t="s">
        <v>18</v>
      </c>
      <c r="H533" s="169" t="s">
        <v>19</v>
      </c>
      <c r="I533" s="167" t="s">
        <v>20</v>
      </c>
      <c r="J533" s="167" t="s">
        <v>21</v>
      </c>
      <c r="K533" s="167" t="s">
        <v>22</v>
      </c>
    </row>
    <row r="534" spans="1:11" ht="24" customHeight="1">
      <c r="A534" s="175">
        <v>1</v>
      </c>
      <c r="B534" s="133" t="s">
        <v>288</v>
      </c>
      <c r="C534" s="204">
        <v>10</v>
      </c>
      <c r="D534" s="204" t="s">
        <v>23</v>
      </c>
      <c r="E534" s="201">
        <v>0</v>
      </c>
      <c r="F534" s="202">
        <f>C534*E534</f>
        <v>0</v>
      </c>
      <c r="G534" s="203">
        <v>0.08</v>
      </c>
      <c r="H534" s="202">
        <f>F534*G534</f>
        <v>0</v>
      </c>
      <c r="I534" s="202">
        <f>F534+H534</f>
        <v>0</v>
      </c>
      <c r="J534" s="204"/>
      <c r="K534" s="204"/>
    </row>
    <row r="535" spans="1:11" ht="21.75" customHeight="1" thickBot="1">
      <c r="A535" s="175">
        <v>2</v>
      </c>
      <c r="B535" s="219" t="s">
        <v>289</v>
      </c>
      <c r="C535" s="204">
        <v>20</v>
      </c>
      <c r="D535" s="204" t="s">
        <v>23</v>
      </c>
      <c r="E535" s="201">
        <v>0</v>
      </c>
      <c r="F535" s="202">
        <f>C535*E535</f>
        <v>0</v>
      </c>
      <c r="G535" s="203">
        <v>0.08</v>
      </c>
      <c r="H535" s="202">
        <f>F535*G535</f>
        <v>0</v>
      </c>
      <c r="I535" s="202">
        <f>F535+H535</f>
        <v>0</v>
      </c>
      <c r="J535" s="204"/>
      <c r="K535" s="204"/>
    </row>
    <row r="536" spans="1:17" ht="15.75" thickBot="1">
      <c r="A536" s="298" t="s">
        <v>24</v>
      </c>
      <c r="B536" s="299"/>
      <c r="C536" s="299"/>
      <c r="D536" s="299"/>
      <c r="E536" s="300"/>
      <c r="F536" s="220">
        <f>SUM(F534:F535)</f>
        <v>0</v>
      </c>
      <c r="G536" s="210"/>
      <c r="H536" s="211">
        <f>SUM(H534:H535)</f>
        <v>0</v>
      </c>
      <c r="I536" s="212">
        <f>SUM(I534:I535)</f>
        <v>0</v>
      </c>
      <c r="J536" s="180"/>
      <c r="K536" s="180"/>
      <c r="Q536" t="s">
        <v>457</v>
      </c>
    </row>
    <row r="537" spans="1:11" ht="15">
      <c r="A537" s="191"/>
      <c r="B537" s="193"/>
      <c r="C537" s="193"/>
      <c r="D537" s="193"/>
      <c r="E537" s="193"/>
      <c r="F537" s="194"/>
      <c r="G537" s="195"/>
      <c r="H537" s="194"/>
      <c r="I537" s="194"/>
      <c r="J537" s="180"/>
      <c r="K537" s="180"/>
    </row>
    <row r="538" spans="1:11" ht="15">
      <c r="A538" s="191"/>
      <c r="B538" s="217" t="s">
        <v>287</v>
      </c>
      <c r="C538" s="193"/>
      <c r="D538" s="193"/>
      <c r="E538" s="193"/>
      <c r="F538" s="194"/>
      <c r="G538" s="195"/>
      <c r="H538" s="194"/>
      <c r="I538" s="194"/>
      <c r="J538" s="180"/>
      <c r="K538" s="180"/>
    </row>
    <row r="539" spans="1:11" ht="15">
      <c r="A539" s="191"/>
      <c r="B539" s="217"/>
      <c r="C539" s="193"/>
      <c r="D539" s="193"/>
      <c r="E539" s="193"/>
      <c r="F539" s="194"/>
      <c r="G539" s="195"/>
      <c r="H539" s="194"/>
      <c r="I539" s="194"/>
      <c r="J539" s="180"/>
      <c r="K539" s="180"/>
    </row>
    <row r="540" spans="1:11" ht="15">
      <c r="A540" s="191"/>
      <c r="B540" s="217"/>
      <c r="C540" s="193"/>
      <c r="D540" s="193"/>
      <c r="E540" s="193"/>
      <c r="F540" s="194"/>
      <c r="G540" s="195"/>
      <c r="H540" s="194"/>
      <c r="I540" s="194"/>
      <c r="J540" s="180"/>
      <c r="K540" s="180"/>
    </row>
    <row r="541" spans="1:11" ht="15">
      <c r="A541" s="191"/>
      <c r="B541" s="193"/>
      <c r="C541" s="193"/>
      <c r="D541" s="193"/>
      <c r="E541" s="193"/>
      <c r="F541" s="194"/>
      <c r="G541" s="195"/>
      <c r="H541" s="194"/>
      <c r="I541" s="194"/>
      <c r="J541" s="180"/>
      <c r="K541" s="180"/>
    </row>
    <row r="543" spans="1:11" ht="15.75">
      <c r="A543" s="191"/>
      <c r="B543" s="192" t="s">
        <v>458</v>
      </c>
      <c r="C543" s="193"/>
      <c r="D543" s="193"/>
      <c r="E543" s="193"/>
      <c r="F543" s="194"/>
      <c r="G543" s="194"/>
      <c r="H543" s="194"/>
      <c r="I543" s="194"/>
      <c r="J543" s="180"/>
      <c r="K543" s="180"/>
    </row>
    <row r="544" spans="1:11" ht="15.75" thickBot="1">
      <c r="A544" s="191"/>
      <c r="B544" s="196"/>
      <c r="C544" s="193"/>
      <c r="D544" s="193"/>
      <c r="E544" s="193"/>
      <c r="F544" s="194"/>
      <c r="G544" s="195"/>
      <c r="H544" s="194"/>
      <c r="I544" s="194"/>
      <c r="J544" s="180"/>
      <c r="K544" s="180"/>
    </row>
    <row r="545" spans="1:11" ht="34.5" thickBot="1">
      <c r="A545" s="197" t="s">
        <v>12</v>
      </c>
      <c r="B545" s="167" t="s">
        <v>13</v>
      </c>
      <c r="C545" s="167" t="s">
        <v>14</v>
      </c>
      <c r="D545" s="198" t="s">
        <v>15</v>
      </c>
      <c r="E545" s="167" t="s">
        <v>16</v>
      </c>
      <c r="F545" s="167" t="s">
        <v>17</v>
      </c>
      <c r="G545" s="169" t="s">
        <v>18</v>
      </c>
      <c r="H545" s="169" t="s">
        <v>19</v>
      </c>
      <c r="I545" s="167" t="s">
        <v>20</v>
      </c>
      <c r="J545" s="167" t="s">
        <v>21</v>
      </c>
      <c r="K545" s="167" t="s">
        <v>22</v>
      </c>
    </row>
    <row r="546" spans="1:11" ht="45">
      <c r="A546" s="199">
        <v>1</v>
      </c>
      <c r="B546" s="133" t="s">
        <v>459</v>
      </c>
      <c r="C546" s="200">
        <v>20</v>
      </c>
      <c r="D546" s="172" t="s">
        <v>23</v>
      </c>
      <c r="E546" s="201">
        <v>0</v>
      </c>
      <c r="F546" s="202">
        <f>C546*E546</f>
        <v>0</v>
      </c>
      <c r="G546" s="203">
        <v>0.08</v>
      </c>
      <c r="H546" s="202">
        <f>I546-F546</f>
        <v>0</v>
      </c>
      <c r="I546" s="202">
        <f>F546*1.08</f>
        <v>0</v>
      </c>
      <c r="J546" s="204"/>
      <c r="K546" s="204"/>
    </row>
    <row r="547" spans="1:11" ht="23.25" thickBot="1">
      <c r="A547" s="175">
        <v>2</v>
      </c>
      <c r="B547" s="205" t="s">
        <v>460</v>
      </c>
      <c r="C547" s="172">
        <v>80</v>
      </c>
      <c r="D547" s="172" t="s">
        <v>23</v>
      </c>
      <c r="E547" s="201">
        <v>0</v>
      </c>
      <c r="F547" s="202">
        <f>C547*E547</f>
        <v>0</v>
      </c>
      <c r="G547" s="203">
        <v>0.08</v>
      </c>
      <c r="H547" s="202">
        <f>I547-F547</f>
        <v>0</v>
      </c>
      <c r="I547" s="202">
        <f>F547*1.08</f>
        <v>0</v>
      </c>
      <c r="J547" s="204"/>
      <c r="K547" s="204"/>
    </row>
    <row r="548" spans="1:11" ht="15.75" thickBot="1">
      <c r="A548" s="278" t="s">
        <v>24</v>
      </c>
      <c r="B548" s="279"/>
      <c r="C548" s="279"/>
      <c r="D548" s="279"/>
      <c r="E548" s="280"/>
      <c r="F548" s="209">
        <f>SUM(F546:F547)</f>
        <v>0</v>
      </c>
      <c r="G548" s="210"/>
      <c r="H548" s="211">
        <f>SUM(H546:H547)</f>
        <v>0</v>
      </c>
      <c r="I548" s="212">
        <f>SUM(I546:I547)</f>
        <v>0</v>
      </c>
      <c r="J548" s="180"/>
      <c r="K548" s="180"/>
    </row>
    <row r="552" spans="1:11" ht="31.5">
      <c r="A552" s="191"/>
      <c r="B552" s="192" t="s">
        <v>461</v>
      </c>
      <c r="C552" s="193"/>
      <c r="D552" s="193"/>
      <c r="E552" s="193"/>
      <c r="F552" s="194"/>
      <c r="G552" s="194"/>
      <c r="H552" s="194"/>
      <c r="I552" s="194"/>
      <c r="J552" s="180"/>
      <c r="K552" s="180"/>
    </row>
    <row r="553" spans="1:11" ht="15.75" thickBot="1">
      <c r="A553" s="191"/>
      <c r="B553" s="196"/>
      <c r="C553" s="193"/>
      <c r="D553" s="193"/>
      <c r="E553" s="193"/>
      <c r="F553" s="194"/>
      <c r="G553" s="195"/>
      <c r="H553" s="194"/>
      <c r="I553" s="194"/>
      <c r="J553" s="180"/>
      <c r="K553" s="180"/>
    </row>
    <row r="554" spans="1:11" ht="34.5" thickBot="1">
      <c r="A554" s="273" t="s">
        <v>12</v>
      </c>
      <c r="B554" s="167" t="s">
        <v>13</v>
      </c>
      <c r="C554" s="167" t="s">
        <v>14</v>
      </c>
      <c r="D554" s="274" t="s">
        <v>15</v>
      </c>
      <c r="E554" s="166" t="s">
        <v>16</v>
      </c>
      <c r="F554" s="167" t="s">
        <v>17</v>
      </c>
      <c r="G554" s="169" t="s">
        <v>18</v>
      </c>
      <c r="H554" s="169" t="s">
        <v>19</v>
      </c>
      <c r="I554" s="167" t="s">
        <v>20</v>
      </c>
      <c r="J554" s="167" t="s">
        <v>21</v>
      </c>
      <c r="K554" s="167" t="s">
        <v>22</v>
      </c>
    </row>
    <row r="555" spans="1:11" ht="67.5">
      <c r="A555" s="275">
        <v>1</v>
      </c>
      <c r="B555" s="276" t="s">
        <v>462</v>
      </c>
      <c r="C555" s="204">
        <v>10</v>
      </c>
      <c r="D555" s="204" t="s">
        <v>23</v>
      </c>
      <c r="E555" s="201">
        <v>0</v>
      </c>
      <c r="F555" s="202">
        <f>C555*E555</f>
        <v>0</v>
      </c>
      <c r="G555" s="203">
        <v>0.08</v>
      </c>
      <c r="H555" s="202">
        <f>I555-F555</f>
        <v>0</v>
      </c>
      <c r="I555" s="202">
        <f>F555*1.08</f>
        <v>0</v>
      </c>
      <c r="J555" s="204"/>
      <c r="K555" s="204"/>
    </row>
    <row r="556" spans="1:11" ht="67.5">
      <c r="A556" s="199">
        <v>2</v>
      </c>
      <c r="B556" s="276" t="s">
        <v>463</v>
      </c>
      <c r="C556" s="172">
        <v>10</v>
      </c>
      <c r="D556" s="172" t="s">
        <v>23</v>
      </c>
      <c r="E556" s="201">
        <v>0</v>
      </c>
      <c r="F556" s="202">
        <f>C556*E556</f>
        <v>0</v>
      </c>
      <c r="G556" s="203">
        <v>0.08</v>
      </c>
      <c r="H556" s="202">
        <f>I556-F556</f>
        <v>0</v>
      </c>
      <c r="I556" s="202">
        <f>F556*1.08</f>
        <v>0</v>
      </c>
      <c r="J556" s="204"/>
      <c r="K556" s="204"/>
    </row>
    <row r="557" spans="1:11" ht="135.75" thickBot="1">
      <c r="A557" s="175">
        <v>3</v>
      </c>
      <c r="B557" s="277" t="s">
        <v>464</v>
      </c>
      <c r="C557" s="172">
        <v>3</v>
      </c>
      <c r="D557" s="172" t="s">
        <v>23</v>
      </c>
      <c r="E557" s="201">
        <v>0</v>
      </c>
      <c r="F557" s="202">
        <f>C557*E557</f>
        <v>0</v>
      </c>
      <c r="G557" s="203">
        <v>0.08</v>
      </c>
      <c r="H557" s="202">
        <f>I557-F557</f>
        <v>0</v>
      </c>
      <c r="I557" s="202">
        <f>F557*1.08</f>
        <v>0</v>
      </c>
      <c r="J557" s="204"/>
      <c r="K557" s="204"/>
    </row>
    <row r="558" spans="1:11" ht="15.75" thickBot="1">
      <c r="A558" s="278" t="s">
        <v>24</v>
      </c>
      <c r="B558" s="279"/>
      <c r="C558" s="279"/>
      <c r="D558" s="279"/>
      <c r="E558" s="280"/>
      <c r="F558" s="209">
        <f>SUM(F555:F557)</f>
        <v>0</v>
      </c>
      <c r="G558" s="210"/>
      <c r="H558" s="211">
        <f>SUM(H555:H557)</f>
        <v>0</v>
      </c>
      <c r="I558" s="212">
        <f>SUM(I555:I557)</f>
        <v>0</v>
      </c>
      <c r="J558" s="180"/>
      <c r="K558" s="180"/>
    </row>
  </sheetData>
  <sheetProtection/>
  <mergeCells count="37">
    <mergeCell ref="A525:E525"/>
    <mergeCell ref="A536:E536"/>
    <mergeCell ref="A100:E100"/>
    <mergeCell ref="B365:I365"/>
    <mergeCell ref="B463:K463"/>
    <mergeCell ref="B464:K464"/>
    <mergeCell ref="A473:E473"/>
    <mergeCell ref="A489:E489"/>
    <mergeCell ref="B449:K449"/>
    <mergeCell ref="A363:E363"/>
    <mergeCell ref="A509:E509"/>
    <mergeCell ref="B457:K457"/>
    <mergeCell ref="A87:E87"/>
    <mergeCell ref="A388:E388"/>
    <mergeCell ref="A406:E406"/>
    <mergeCell ref="A124:E124"/>
    <mergeCell ref="A498:E498"/>
    <mergeCell ref="A88:K88"/>
    <mergeCell ref="A188:E188"/>
    <mergeCell ref="B443:K443"/>
    <mergeCell ref="A133:E133"/>
    <mergeCell ref="A146:E146"/>
    <mergeCell ref="A177:E177"/>
    <mergeCell ref="A305:E305"/>
    <mergeCell ref="B421:K421"/>
    <mergeCell ref="B412:K412"/>
    <mergeCell ref="B413:K413"/>
    <mergeCell ref="A558:E558"/>
    <mergeCell ref="A1:C1"/>
    <mergeCell ref="A22:E22"/>
    <mergeCell ref="A35:E35"/>
    <mergeCell ref="A50:E50"/>
    <mergeCell ref="A63:E63"/>
    <mergeCell ref="A548:E548"/>
    <mergeCell ref="B430:K430"/>
    <mergeCell ref="B431:K431"/>
    <mergeCell ref="B439:K439"/>
  </mergeCells>
  <printOptions/>
  <pageMargins left="0.2755905511811024" right="0.1968503937007874" top="0.3937007874015748" bottom="0.35433070866141736" header="0.15748031496062992" footer="0.15748031496062992"/>
  <pageSetup orientation="landscape" paperSize="9" scale="83" r:id="rId1"/>
  <headerFooter>
    <oddHeader>&amp;L&amp;9sprawa numer P/20/05/2018/ORT</oddHeader>
    <oddFooter>&amp;CStrona &amp;P z &amp;N</oddFooter>
  </headerFooter>
  <rowBreaks count="2" manualBreakCount="2">
    <brk id="66" max="10" man="1"/>
    <brk id="8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2018-05-17T06:49:48Z</cp:lastPrinted>
  <dcterms:created xsi:type="dcterms:W3CDTF">2012-01-20T10:00:29Z</dcterms:created>
  <dcterms:modified xsi:type="dcterms:W3CDTF">2018-06-05T05:45:34Z</dcterms:modified>
  <cp:category/>
  <cp:version/>
  <cp:contentType/>
  <cp:contentStatus/>
</cp:coreProperties>
</file>