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840" activeTab="0"/>
  </bookViews>
  <sheets>
    <sheet name="SIWZ zał. nr 6" sheetId="1" r:id="rId1"/>
  </sheets>
  <definedNames>
    <definedName name="_xlnm.Print_Area" localSheetId="0">'SIWZ zał. nr 6'!$A$1:$L$112</definedName>
  </definedNames>
  <calcPr fullCalcOnLoad="1"/>
</workbook>
</file>

<file path=xl/sharedStrings.xml><?xml version="1.0" encoding="utf-8"?>
<sst xmlns="http://schemas.openxmlformats.org/spreadsheetml/2006/main" count="271" uniqueCount="133">
  <si>
    <t>Wartość roczna</t>
  </si>
  <si>
    <t>Lp</t>
  </si>
  <si>
    <t>Nazwa handlowa</t>
  </si>
  <si>
    <t>J.m.</t>
  </si>
  <si>
    <t>Cena jedn. Netto</t>
  </si>
  <si>
    <t>Cena z VAT  brutto</t>
  </si>
  <si>
    <t>VAT</t>
  </si>
  <si>
    <t>Wartość Brutto</t>
  </si>
  <si>
    <t>Ilość</t>
  </si>
  <si>
    <t>Rękaw foliowo - papierowy płaski
 50mm x 200m</t>
  </si>
  <si>
    <t>50mm x 200m</t>
  </si>
  <si>
    <t xml:space="preserve">Rękaw foliowo - papierowy płaski 
</t>
  </si>
  <si>
    <t>75mm x 200m</t>
  </si>
  <si>
    <t xml:space="preserve"> 100mmx200m</t>
  </si>
  <si>
    <t xml:space="preserve">Rękaw foliowo - papierowy płaski
</t>
  </si>
  <si>
    <t>150mm x200m</t>
  </si>
  <si>
    <t>Rękaw foliowo - papierowy płaski</t>
  </si>
  <si>
    <t>200mm x 200m</t>
  </si>
  <si>
    <t xml:space="preserve">Rękaw foliowo - papierowy płaski </t>
  </si>
  <si>
    <t>250mm x 200m</t>
  </si>
  <si>
    <t>300mm x 200m</t>
  </si>
  <si>
    <t xml:space="preserve">Rękaw foliowo - papierowy z fałdą </t>
  </si>
  <si>
    <t>150 x 50 x 100m</t>
  </si>
  <si>
    <t>200 x 50 x 100m</t>
  </si>
  <si>
    <t xml:space="preserve">Rękaw foliowo - papierowy z fałdą  </t>
  </si>
  <si>
    <t>Razem</t>
  </si>
  <si>
    <t>Pakiet nr 1 - Rękawy foliowo-papierowe</t>
  </si>
  <si>
    <t xml:space="preserve">Papier krepowany zielony                                </t>
  </si>
  <si>
    <t>50 x 50cm</t>
  </si>
  <si>
    <t>arkusz</t>
  </si>
  <si>
    <t xml:space="preserve">Papier krepowany zielony                              </t>
  </si>
  <si>
    <t>75 x 75cm</t>
  </si>
  <si>
    <t xml:space="preserve">Papier krepowany zielony                                   </t>
  </si>
  <si>
    <t>90 x 90cm</t>
  </si>
  <si>
    <t xml:space="preserve">Papier krepowany zielony                          </t>
  </si>
  <si>
    <t>100 x 100cm</t>
  </si>
  <si>
    <t xml:space="preserve">Papier krepowany zielony                           </t>
  </si>
  <si>
    <t>120 x 120cm</t>
  </si>
  <si>
    <t xml:space="preserve">Papier krepowany biały </t>
  </si>
  <si>
    <t xml:space="preserve"> 75 x 75cm</t>
  </si>
  <si>
    <t xml:space="preserve"> 100 x 100cm</t>
  </si>
  <si>
    <t xml:space="preserve">Włóknina dwukolorowa niebiesko/fioletowa          </t>
  </si>
  <si>
    <t xml:space="preserve">Włóknina dwukolorowa niebiesko/fioletowa        </t>
  </si>
  <si>
    <t>Włóknina dwukolorowa niebiesko/fioleto</t>
  </si>
  <si>
    <t>Plomba do kontenera typu Aesculap,plastikowa 1op. = 1000 szt.</t>
  </si>
  <si>
    <t>op.</t>
  </si>
  <si>
    <t>Pakiet nr 2 - Papier krepowy i włóknina</t>
  </si>
  <si>
    <t xml:space="preserve">Pasek testowy Bowie-Dick </t>
  </si>
  <si>
    <t>Test chemiczny paskowy do pary wodnej kl. IV</t>
  </si>
  <si>
    <t>Wieloparametrowy wskaźnik chemiczny do pary wodnej, klasy IV, liniowy, substancja wskaźnikowa na całej długości wskaźnika, wrażliwy na wszystkie parametry cyklu.</t>
  </si>
  <si>
    <t>Taśma sterylizacyjna bez wskaźnika sterylizacji - neutralna</t>
  </si>
  <si>
    <t>Taśma samoprzylepna do zamykania opakowań sterylizacyjnych papierowych i z włókniny; szer.19 mm x 50 m</t>
  </si>
  <si>
    <t>Wieloparametrowy wskaźnik chemiczny do sterylizacji w tlenku etylenu, klasy IV, liniowy, substancja wskaźnikowa na całej długości wskaźnika, wrażliwy na wszystkie parametry cyklu.</t>
  </si>
  <si>
    <t>Test biologiczny fiolkowy do pary wodnej</t>
  </si>
  <si>
    <t>szt.</t>
  </si>
  <si>
    <t>szt</t>
  </si>
  <si>
    <t>rol</t>
  </si>
  <si>
    <t>Zintegrowany wskaźnik chemiczny do sterylizacji w tlenku etylenu,  klasa V, działa na zasadzie przesunięcia substancji wskaźnikowej w określonym polu.</t>
  </si>
  <si>
    <t>Wymagania szczegółowe</t>
  </si>
  <si>
    <t>Test do kontroli dezynfekcji termicznej</t>
  </si>
  <si>
    <t>125mm x200m</t>
  </si>
  <si>
    <t>380mm x 200m</t>
  </si>
  <si>
    <t xml:space="preserve"> 250 x 65 x 100m </t>
  </si>
  <si>
    <t xml:space="preserve">  300 x 65 x 100m </t>
  </si>
  <si>
    <t xml:space="preserve"> 350 x 80 x100m</t>
  </si>
  <si>
    <t xml:space="preserve">Ilość </t>
  </si>
  <si>
    <t>Wartość netto</t>
  </si>
  <si>
    <t>Wartość VAT</t>
  </si>
  <si>
    <t>VAT w  %</t>
  </si>
  <si>
    <t xml:space="preserve">Cena  </t>
  </si>
  <si>
    <t>Folia min. sześciowarstwowa nie licząc warstw kleju</t>
  </si>
  <si>
    <t>Napisy i testy poza przestrzenią pakowania</t>
  </si>
  <si>
    <t>Wskaźniki procesu sterylizacji parowej i EO</t>
  </si>
  <si>
    <t>Jednoznacznie oznaczony kierunek otwierania</t>
  </si>
  <si>
    <t>Zgrzewalne w temperaturze 150-210°C</t>
  </si>
  <si>
    <t>Wymagana kompletna charakterystyka papieru i foli, wydana przez producenta w celu potwierdzenia i oceny parametrów wytrzymałościowych i zgodności z obowiązującymi normami</t>
  </si>
  <si>
    <t>1.</t>
  </si>
  <si>
    <t>2.</t>
  </si>
  <si>
    <t>3.</t>
  </si>
  <si>
    <t>4.</t>
  </si>
  <si>
    <t>5.</t>
  </si>
  <si>
    <t>6.</t>
  </si>
  <si>
    <t>7.</t>
  </si>
  <si>
    <r>
      <t>Papier o garamaturze 70g/m</t>
    </r>
    <r>
      <rPr>
        <sz val="12"/>
        <color indexed="8"/>
        <rFont val="Calibri"/>
        <family val="2"/>
      </rPr>
      <t>²</t>
    </r>
  </si>
  <si>
    <t>Uwaga - Wymagania do pakietu nr 1</t>
  </si>
  <si>
    <t>Uwaga - Wymagania do pakietu nr 2</t>
  </si>
  <si>
    <t>Włókno celulozowe, kolor zielony i biały - dotyczy poz. nr 1-9</t>
  </si>
  <si>
    <t>Włóknina składająca się z pięciu warstw polipropylenu - dotyczy poz. nr 10-12</t>
  </si>
  <si>
    <t>Włóknina dwukolorowa (niebiesko/fioletowa - dotyczy poz. nr 10-12</t>
  </si>
  <si>
    <r>
      <t>Gramatura nominalna 60g/m</t>
    </r>
    <r>
      <rPr>
        <sz val="12"/>
        <color indexed="8"/>
        <rFont val="Calibri"/>
        <family val="2"/>
      </rPr>
      <t>² - dotyczy poz. nr 1-9</t>
    </r>
  </si>
  <si>
    <r>
      <t>Gramatura  43g/m</t>
    </r>
    <r>
      <rPr>
        <sz val="12"/>
        <color indexed="8"/>
        <rFont val="Calibri"/>
        <family val="2"/>
      </rPr>
      <t>²</t>
    </r>
    <r>
      <rPr>
        <sz val="12"/>
        <color indexed="8"/>
        <rFont val="Arial"/>
        <family val="2"/>
      </rPr>
      <t xml:space="preserve"> - dotyczy poz. nr 10-12</t>
    </r>
  </si>
  <si>
    <t>Wymagana charakterystyka wytrzymałościowa wydana przez producenta w celu potwierdzenia i oceny parametrów wytrzymałościowych i zgodności z obowiązującymi normami.</t>
  </si>
  <si>
    <t>Pakiet nr 5 - Testy do kontroli dezynfekcji termicznej</t>
  </si>
  <si>
    <t>Opis przedmiotu zamówienia</t>
  </si>
  <si>
    <t>8.</t>
  </si>
  <si>
    <t>Wszystkie pozycje muszą pochodzić od jednego producenta ze względu na wymagania procedury zgrzewania,</t>
  </si>
  <si>
    <t>Plomba do kontenera typu Aesculap,plastikowa z uchwytem na etykietkę 1op. = 1000 szt.</t>
  </si>
  <si>
    <t>Szczotka z włosiem ze stali nierdzewnej i szerokości włosia 10-15 mm z możliwością dezynfekcji w myjni-dezynfektorze.</t>
  </si>
  <si>
    <t>Szczotki do czyszczenia diatermii</t>
  </si>
  <si>
    <t>Szczotki do czyszczenia narzędzi</t>
  </si>
  <si>
    <t>Szczotka z włosiem nylonowym, długości ok. 27 cm i szer. ok. 2,5 cm z możliwością mycia w myjni-dezynfektorze.</t>
  </si>
  <si>
    <t>Szczotka do pojemników szklanych</t>
  </si>
  <si>
    <t>Szczotka z włosiem nylonowym, długość ok. 27 cm, średnica części roboczej 35 mm x 10 cm z możliwością mycia w myjni dezynfektorze.</t>
  </si>
  <si>
    <t>Test zintegrowany do pary wodnej kl. V</t>
  </si>
  <si>
    <r>
      <t>Zintegrowany wskaźnik chemiczny,  klasa V, działa na zasadzie przesunięcia substancji wskaźnikowej w określonym polu. Czas sterylizacji: 7 min.w 134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C/ 20 min.w 121</t>
    </r>
    <r>
      <rPr>
        <sz val="10"/>
        <rFont val="Calibri"/>
        <family val="2"/>
      </rPr>
      <t>°C.</t>
    </r>
  </si>
  <si>
    <t>Taśma sterylizacyjna ze wskaźnikiem do pary wodnej</t>
  </si>
  <si>
    <t>Taśma samoprzylepna ze wskaźnikiem sterylizacji kl. I do opakowań jednorazowego użytku papierowych i z włókniny, szer, 1,9 cm x  50 m</t>
  </si>
  <si>
    <t>pskowy test chemiczny paskowy do kontroli sterylizacji w EO kl. IV</t>
  </si>
  <si>
    <t>Wskaźnik chemiczny zintegrowany do strerylizacji w EO kl. V</t>
  </si>
  <si>
    <t>Test do kontroli mycia mechanicznego</t>
  </si>
  <si>
    <t>Test do rutynowej kontroli skuteczności mycia mechanicznego w myjni - dezynfektorze z nietoksyczną substancją testową naniesioną na plastikowym podłożu.</t>
  </si>
  <si>
    <t>Wskaźnik do tlenku etylenu zawierający spory Bacillus Subtilis var.niger ATCC 9372, do inkubowania w inkubatorze Attest firmy 3M, I odczyt po 24 godz., II odczyt po 48 godz.</t>
  </si>
  <si>
    <t>Fiolkowy wskaźnik biologiczny do sterylizacji w EO</t>
  </si>
  <si>
    <t>Wskaźnik do sterylizacji parą wodną zawierający  Bacillus strearothermophilus ATTC 7953, I odczyt po 24 godz.,II po 48 godz</t>
  </si>
  <si>
    <t>Etykieta trzyrzędowa dwukrotnie przylepna do pary wodnej ze wskaźnikiem sterylizacji z metkownica lub kompatybilna z metkownicą Blitz</t>
  </si>
  <si>
    <t>Kolejność wydruku pól na etykiecie: numer operatora, nr sterylizatora, nr wsadu, data sterylizacji, data ważności pkaietu.</t>
  </si>
  <si>
    <t>Naboje jednorazowe z 100 g 100% tlenku etylenu do strylizatora gazowego 3M Steri-Vac XL. Wymiary: wysokość 16,5 cm, średnica 3,3 cm, dno płaskie.</t>
  </si>
  <si>
    <t>Naboje do starylizatora EO</t>
  </si>
  <si>
    <t>Opis przedmiotu zamowienia</t>
  </si>
  <si>
    <r>
      <t>Test do kontroli dezynfekcji termicznej w myjni-dezynfektorze o parametrach temperaturę 93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C /10 min </t>
    </r>
  </si>
  <si>
    <t>Uwaga- wymagania do pakietu nr 3</t>
  </si>
  <si>
    <t>Wymagane oświadczenie producenta, że wskaźniki chemiczne sterylizacji spełniają wymogi norm PN-EN 867i/lub ISO 11140,</t>
  </si>
  <si>
    <t>Wymagane oświadczenie producenta o braku zawartości na wskaźnikach składników soli metali ciężkich, substancji toksycznych, ołowianych.</t>
  </si>
  <si>
    <t>testy podczas sterylizacji nie mogą się rozwarstwiać</t>
  </si>
  <si>
    <t>Wymagana instrukcja obsługi oferowanych produktów.</t>
  </si>
  <si>
    <t>Wszystkie testy musza byś dostaczane w oryginalych opakowaniach.</t>
  </si>
  <si>
    <t>Sprawa P/46/10/2017/STER</t>
  </si>
  <si>
    <t>Pakiet nr 3 - Szczoteczki</t>
  </si>
  <si>
    <t>Pakiet nr 4 - Testy do sterylizacji</t>
  </si>
  <si>
    <r>
      <t xml:space="preserve">Test symulacyjny Bowie-Dick z przyrządemPCD. </t>
    </r>
    <r>
      <rPr>
        <sz val="10"/>
        <rFont val="Arial"/>
        <family val="2"/>
      </rPr>
      <t>6 żółtych pól wskaźnikowych -po sterylizacji zmiana koloru żółtego na czarny.</t>
    </r>
  </si>
  <si>
    <t>Pakiet nr 6 - Naboje do sterylizacji</t>
  </si>
  <si>
    <t>Formularz asortymentowo-cenowy</t>
  </si>
  <si>
    <t>Załącznik nr 6 do SIWZ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</si>
</sst>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     &quot;;&quot;-&quot;#,##0.00&quot;      &quot;;&quot; -&quot;#&quot;      &quot;;&quot; &quot;@&quot; &quot;"/>
    <numFmt numFmtId="165" formatCode="&quot; &quot;#,##0.00&quot;      &quot;;&quot;-&quot;#,##0.00&quot;      &quot;;&quot; -&quot;#&quot;      &quot;;@&quot; &quot;"/>
    <numFmt numFmtId="166" formatCode="[$-415]General"/>
    <numFmt numFmtId="167" formatCode="#,##0.00&quot; &quot;[$zł-415];[Red]&quot;-&quot;#,##0.00&quot; &quot;[$zł-415]"/>
    <numFmt numFmtId="168" formatCode="#,##0.00\ &quot;zł&quot;"/>
    <numFmt numFmtId="169" formatCode="#,##0.00_ ;\-#,##0.00\ "/>
    <numFmt numFmtId="170" formatCode="#,##0_ ;\-#,##0\ "/>
    <numFmt numFmtId="171" formatCode="#,##0.00&quot; zł&quot;"/>
    <numFmt numFmtId="172" formatCode="#,##0.000"/>
    <numFmt numFmtId="173" formatCode="#,##0.00\ _z_ł"/>
    <numFmt numFmtId="174" formatCode="[$-415]#,##0.00"/>
    <numFmt numFmtId="175" formatCode="0.0"/>
    <numFmt numFmtId="176" formatCode="_-* #,##0.0\ _z_ł_-;\-* #,##0.0\ _z_ł_-;_-* &quot;-&quot;??\ _z_ł_-;_-@_-"/>
    <numFmt numFmtId="177" formatCode="_-* #,##0\ _z_ł_-;\-* #,##0\ _z_ł_-;_-* &quot;-&quot;??\ _z_ł_-;_-@_-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 CE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1"/>
      <family val="0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1"/>
      <family val="0"/>
    </font>
    <font>
      <sz val="10"/>
      <color theme="1"/>
      <name val="Arial CE"/>
      <family val="0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5" fillId="0" borderId="0">
      <alignment/>
      <protection/>
    </xf>
    <xf numFmtId="165" fontId="46" fillId="0" borderId="0">
      <alignment/>
      <protection/>
    </xf>
    <xf numFmtId="164" fontId="12" fillId="0" borderId="0">
      <alignment/>
      <protection/>
    </xf>
    <xf numFmtId="0" fontId="2" fillId="0" borderId="0">
      <alignment/>
      <protection/>
    </xf>
    <xf numFmtId="0" fontId="46" fillId="0" borderId="0" applyNumberFormat="0" applyBorder="0" applyProtection="0">
      <alignment/>
    </xf>
    <xf numFmtId="0" fontId="46" fillId="0" borderId="0">
      <alignment/>
      <protection/>
    </xf>
    <xf numFmtId="0" fontId="47" fillId="0" borderId="0">
      <alignment/>
      <protection/>
    </xf>
    <xf numFmtId="0" fontId="13" fillId="0" borderId="0" applyNumberFormat="0" applyBorder="0" applyProtection="0">
      <alignment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166" fontId="47" fillId="0" borderId="0">
      <alignment/>
      <protection/>
    </xf>
    <xf numFmtId="9" fontId="46" fillId="0" borderId="0">
      <alignment/>
      <protection/>
    </xf>
    <xf numFmtId="0" fontId="48" fillId="0" borderId="0">
      <alignment horizontal="center"/>
      <protection/>
    </xf>
    <xf numFmtId="0" fontId="48" fillId="0" borderId="0">
      <alignment horizontal="center" textRotation="90"/>
      <protection/>
    </xf>
    <xf numFmtId="0" fontId="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6" fontId="56" fillId="0" borderId="0">
      <alignment/>
      <protection/>
    </xf>
    <xf numFmtId="0" fontId="7" fillId="0" borderId="0">
      <alignment/>
      <protection/>
    </xf>
    <xf numFmtId="166" fontId="4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6" fontId="5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166" fontId="5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 applyFill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0">
      <alignment/>
      <protection/>
    </xf>
    <xf numFmtId="167" fontId="61" fillId="0" borderId="0">
      <alignment/>
      <protection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105">
      <alignment/>
      <protection/>
    </xf>
    <xf numFmtId="4" fontId="2" fillId="0" borderId="0" xfId="105" applyNumberFormat="1">
      <alignment/>
      <protection/>
    </xf>
    <xf numFmtId="9" fontId="2" fillId="0" borderId="0" xfId="105" applyNumberFormat="1">
      <alignment/>
      <protection/>
    </xf>
    <xf numFmtId="0" fontId="4" fillId="0" borderId="0" xfId="105" applyFont="1" applyBorder="1" applyAlignment="1">
      <alignment horizontal="center" vertical="center"/>
      <protection/>
    </xf>
    <xf numFmtId="0" fontId="6" fillId="0" borderId="0" xfId="105" applyFont="1">
      <alignment/>
      <protection/>
    </xf>
    <xf numFmtId="0" fontId="8" fillId="0" borderId="0" xfId="105" applyFont="1">
      <alignment/>
      <protection/>
    </xf>
    <xf numFmtId="0" fontId="4" fillId="33" borderId="10" xfId="105" applyFont="1" applyFill="1" applyBorder="1" applyAlignment="1">
      <alignment horizontal="center" vertical="center"/>
      <protection/>
    </xf>
    <xf numFmtId="0" fontId="4" fillId="33" borderId="11" xfId="105" applyFont="1" applyFill="1" applyBorder="1" applyAlignment="1">
      <alignment horizontal="center" vertical="center"/>
      <protection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4" fillId="33" borderId="11" xfId="105" applyFont="1" applyFill="1" applyBorder="1" applyAlignment="1">
      <alignment horizontal="center" vertical="center" wrapText="1"/>
      <protection/>
    </xf>
    <xf numFmtId="0" fontId="4" fillId="33" borderId="10" xfId="105" applyFont="1" applyFill="1" applyBorder="1" applyAlignment="1">
      <alignment horizontal="center" vertical="center" wrapText="1"/>
      <protection/>
    </xf>
    <xf numFmtId="4" fontId="4" fillId="33" borderId="10" xfId="105" applyNumberFormat="1" applyFont="1" applyFill="1" applyBorder="1" applyAlignment="1">
      <alignment horizontal="center" vertical="center" wrapText="1"/>
      <protection/>
    </xf>
    <xf numFmtId="9" fontId="4" fillId="33" borderId="10" xfId="105" applyNumberFormat="1" applyFont="1" applyFill="1" applyBorder="1" applyAlignment="1">
      <alignment horizontal="center" vertical="center" wrapText="1"/>
      <protection/>
    </xf>
    <xf numFmtId="0" fontId="6" fillId="33" borderId="10" xfId="108" applyFont="1" applyFill="1" applyBorder="1" applyAlignment="1">
      <alignment wrapText="1"/>
      <protection/>
    </xf>
    <xf numFmtId="0" fontId="7" fillId="33" borderId="10" xfId="108" applyFont="1" applyFill="1" applyBorder="1" applyAlignment="1">
      <alignment wrapText="1"/>
      <protection/>
    </xf>
    <xf numFmtId="0" fontId="6" fillId="33" borderId="10" xfId="105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108" applyNumberFormat="1" applyFont="1" applyFill="1" applyBorder="1" applyAlignment="1">
      <alignment horizontal="center" vertical="center"/>
      <protection/>
    </xf>
    <xf numFmtId="0" fontId="4" fillId="33" borderId="12" xfId="105" applyFont="1" applyFill="1" applyBorder="1" applyAlignment="1">
      <alignment horizontal="center" vertical="center"/>
      <protection/>
    </xf>
    <xf numFmtId="0" fontId="9" fillId="33" borderId="13" xfId="124" applyFont="1" applyFill="1" applyBorder="1" applyAlignment="1">
      <alignment vertical="top" wrapText="1"/>
      <protection/>
    </xf>
    <xf numFmtId="0" fontId="9" fillId="33" borderId="12" xfId="124" applyFont="1" applyFill="1" applyBorder="1" applyAlignment="1">
      <alignment vertical="top" wrapText="1"/>
      <protection/>
    </xf>
    <xf numFmtId="0" fontId="10" fillId="33" borderId="12" xfId="105" applyFont="1" applyFill="1" applyBorder="1" applyAlignment="1">
      <alignment horizontal="center" vertical="center" wrapText="1"/>
      <protection/>
    </xf>
    <xf numFmtId="0" fontId="11" fillId="33" borderId="12" xfId="105" applyFont="1" applyFill="1" applyBorder="1" applyAlignment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vertical="top" wrapText="1"/>
      <protection/>
    </xf>
    <xf numFmtId="0" fontId="6" fillId="33" borderId="10" xfId="108" applyFont="1" applyFill="1" applyBorder="1" applyAlignment="1">
      <alignment vertical="center" wrapText="1"/>
      <protection/>
    </xf>
    <xf numFmtId="0" fontId="7" fillId="33" borderId="10" xfId="108" applyFont="1" applyFill="1" applyBorder="1" applyAlignment="1">
      <alignment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center" wrapText="1"/>
    </xf>
    <xf numFmtId="2" fontId="14" fillId="33" borderId="10" xfId="105" applyNumberFormat="1" applyFont="1" applyFill="1" applyBorder="1" applyAlignment="1">
      <alignment horizontal="right" vertical="center"/>
      <protection/>
    </xf>
    <xf numFmtId="9" fontId="14" fillId="33" borderId="10" xfId="105" applyNumberFormat="1" applyFont="1" applyFill="1" applyBorder="1" applyAlignment="1">
      <alignment horizontal="center" vertical="center"/>
      <protection/>
    </xf>
    <xf numFmtId="4" fontId="14" fillId="33" borderId="10" xfId="105" applyNumberFormat="1" applyFont="1" applyFill="1" applyBorder="1" applyAlignment="1">
      <alignment horizontal="center" vertical="center"/>
      <protection/>
    </xf>
    <xf numFmtId="4" fontId="14" fillId="33" borderId="10" xfId="105" applyNumberFormat="1" applyFont="1" applyFill="1" applyBorder="1" applyAlignment="1">
      <alignment horizontal="right" vertical="center"/>
      <protection/>
    </xf>
    <xf numFmtId="4" fontId="6" fillId="33" borderId="12" xfId="105" applyNumberFormat="1" applyFont="1" applyFill="1" applyBorder="1" applyAlignment="1">
      <alignment horizontal="center" vertical="center"/>
      <protection/>
    </xf>
    <xf numFmtId="4" fontId="6" fillId="33" borderId="12" xfId="45" applyNumberFormat="1" applyFont="1" applyFill="1" applyBorder="1" applyAlignment="1">
      <alignment horizontal="center" vertical="center" wrapText="1"/>
    </xf>
    <xf numFmtId="2" fontId="6" fillId="33" borderId="12" xfId="105" applyNumberFormat="1" applyFont="1" applyFill="1" applyBorder="1" applyAlignment="1">
      <alignment horizontal="center" vertical="center"/>
      <protection/>
    </xf>
    <xf numFmtId="9" fontId="6" fillId="33" borderId="12" xfId="105" applyNumberFormat="1" applyFont="1" applyFill="1" applyBorder="1" applyAlignment="1">
      <alignment horizontal="center" vertical="center"/>
      <protection/>
    </xf>
    <xf numFmtId="4" fontId="67" fillId="0" borderId="0" xfId="105" applyNumberFormat="1" applyFont="1">
      <alignment/>
      <protection/>
    </xf>
    <xf numFmtId="0" fontId="67" fillId="0" borderId="0" xfId="105" applyFont="1">
      <alignment/>
      <protection/>
    </xf>
    <xf numFmtId="9" fontId="67" fillId="0" borderId="0" xfId="105" applyNumberFormat="1" applyFont="1">
      <alignment/>
      <protection/>
    </xf>
    <xf numFmtId="0" fontId="5" fillId="33" borderId="13" xfId="124" applyFont="1" applyFill="1" applyBorder="1" applyAlignment="1">
      <alignment vertical="top" wrapText="1"/>
      <protection/>
    </xf>
    <xf numFmtId="0" fontId="4" fillId="33" borderId="0" xfId="105" applyFont="1" applyFill="1" applyBorder="1" applyAlignment="1">
      <alignment horizontal="center" vertical="center"/>
      <protection/>
    </xf>
    <xf numFmtId="0" fontId="9" fillId="33" borderId="0" xfId="124" applyFont="1" applyFill="1" applyBorder="1" applyAlignment="1">
      <alignment vertical="top" wrapText="1"/>
      <protection/>
    </xf>
    <xf numFmtId="0" fontId="10" fillId="33" borderId="0" xfId="105" applyFont="1" applyFill="1" applyBorder="1" applyAlignment="1">
      <alignment horizontal="center" vertical="center" wrapText="1"/>
      <protection/>
    </xf>
    <xf numFmtId="0" fontId="11" fillId="33" borderId="0" xfId="105" applyFont="1" applyFill="1" applyBorder="1" applyAlignment="1">
      <alignment horizontal="center" vertical="center" wrapText="1"/>
      <protection/>
    </xf>
    <xf numFmtId="4" fontId="6" fillId="33" borderId="0" xfId="45" applyNumberFormat="1" applyFont="1" applyFill="1" applyBorder="1" applyAlignment="1">
      <alignment horizontal="center" vertical="center" wrapText="1"/>
    </xf>
    <xf numFmtId="2" fontId="6" fillId="33" borderId="0" xfId="105" applyNumberFormat="1" applyFont="1" applyFill="1" applyBorder="1" applyAlignment="1">
      <alignment horizontal="center" vertical="center"/>
      <protection/>
    </xf>
    <xf numFmtId="9" fontId="6" fillId="33" borderId="0" xfId="105" applyNumberFormat="1" applyFont="1" applyFill="1" applyBorder="1" applyAlignment="1">
      <alignment horizontal="center" vertical="center"/>
      <protection/>
    </xf>
    <xf numFmtId="4" fontId="6" fillId="33" borderId="0" xfId="105" applyNumberFormat="1" applyFont="1" applyFill="1" applyBorder="1" applyAlignment="1">
      <alignment horizontal="center" vertical="center"/>
      <protection/>
    </xf>
    <xf numFmtId="0" fontId="5" fillId="33" borderId="0" xfId="124" applyFont="1" applyFill="1" applyBorder="1" applyAlignment="1">
      <alignment vertical="top" wrapText="1"/>
      <protection/>
    </xf>
    <xf numFmtId="0" fontId="16" fillId="33" borderId="0" xfId="124" applyFont="1" applyFill="1" applyBorder="1" applyAlignment="1">
      <alignment vertical="top"/>
      <protection/>
    </xf>
    <xf numFmtId="0" fontId="14" fillId="33" borderId="0" xfId="105" applyFont="1" applyFill="1" applyBorder="1" applyAlignment="1">
      <alignment horizontal="center" vertical="center"/>
      <protection/>
    </xf>
    <xf numFmtId="0" fontId="14" fillId="33" borderId="0" xfId="105" applyFont="1" applyFill="1" applyBorder="1" applyAlignment="1">
      <alignment horizontal="center" vertical="top"/>
      <protection/>
    </xf>
    <xf numFmtId="0" fontId="6" fillId="0" borderId="0" xfId="108" applyFont="1">
      <alignment/>
      <protection/>
    </xf>
    <xf numFmtId="0" fontId="17" fillId="0" borderId="0" xfId="108" applyFont="1">
      <alignment/>
      <protection/>
    </xf>
    <xf numFmtId="0" fontId="5" fillId="33" borderId="10" xfId="0" applyFont="1" applyFill="1" applyBorder="1" applyAlignment="1">
      <alignment horizontal="center" vertical="center" wrapText="1"/>
    </xf>
    <xf numFmtId="0" fontId="8" fillId="33" borderId="12" xfId="105" applyFont="1" applyFill="1" applyBorder="1" applyAlignment="1">
      <alignment horizontal="center" vertical="center"/>
      <protection/>
    </xf>
    <xf numFmtId="0" fontId="7" fillId="33" borderId="12" xfId="108" applyFont="1" applyFill="1" applyBorder="1" applyAlignment="1">
      <alignment vertical="center" wrapText="1"/>
      <protection/>
    </xf>
    <xf numFmtId="4" fontId="14" fillId="33" borderId="12" xfId="105" applyNumberFormat="1" applyFont="1" applyFill="1" applyBorder="1" applyAlignment="1">
      <alignment horizontal="right" vertical="center"/>
      <protection/>
    </xf>
    <xf numFmtId="4" fontId="14" fillId="33" borderId="12" xfId="105" applyNumberFormat="1" applyFont="1" applyFill="1" applyBorder="1" applyAlignment="1">
      <alignment horizontal="center" vertical="center"/>
      <protection/>
    </xf>
    <xf numFmtId="9" fontId="14" fillId="33" borderId="12" xfId="105" applyNumberFormat="1" applyFont="1" applyFill="1" applyBorder="1" applyAlignment="1">
      <alignment horizontal="center" vertical="center"/>
      <protection/>
    </xf>
    <xf numFmtId="4" fontId="6" fillId="0" borderId="10" xfId="108" applyNumberFormat="1" applyFont="1" applyFill="1" applyBorder="1" applyAlignment="1">
      <alignment horizontal="center" vertical="center"/>
      <protection/>
    </xf>
    <xf numFmtId="0" fontId="17" fillId="0" borderId="0" xfId="105" applyFont="1">
      <alignment/>
      <protection/>
    </xf>
    <xf numFmtId="0" fontId="14" fillId="0" borderId="0" xfId="105" applyFont="1" applyAlignment="1">
      <alignment horizontal="center"/>
      <protection/>
    </xf>
    <xf numFmtId="0" fontId="12" fillId="33" borderId="12" xfId="124" applyFont="1" applyFill="1" applyBorder="1" applyAlignment="1">
      <alignment vertical="top" wrapText="1"/>
      <protection/>
    </xf>
    <xf numFmtId="2" fontId="14" fillId="33" borderId="12" xfId="105" applyNumberFormat="1" applyFont="1" applyFill="1" applyBorder="1" applyAlignment="1">
      <alignment horizontal="right" vertical="center"/>
      <protection/>
    </xf>
    <xf numFmtId="4" fontId="6" fillId="33" borderId="12" xfId="108" applyNumberFormat="1" applyFont="1" applyFill="1" applyBorder="1" applyAlignment="1">
      <alignment horizontal="center" vertical="center"/>
      <protection/>
    </xf>
    <xf numFmtId="3" fontId="6" fillId="33" borderId="12" xfId="0" applyNumberFormat="1" applyFont="1" applyFill="1" applyBorder="1" applyAlignment="1">
      <alignment horizontal="center" vertical="center" wrapText="1"/>
    </xf>
    <xf numFmtId="0" fontId="7" fillId="33" borderId="12" xfId="108" applyFont="1" applyFill="1" applyBorder="1" applyAlignment="1">
      <alignment wrapText="1"/>
      <protection/>
    </xf>
    <xf numFmtId="0" fontId="6" fillId="33" borderId="13" xfId="108" applyFont="1" applyFill="1" applyBorder="1" applyAlignment="1">
      <alignment wrapText="1"/>
      <protection/>
    </xf>
    <xf numFmtId="0" fontId="4" fillId="33" borderId="10" xfId="105" applyFont="1" applyFill="1" applyBorder="1" applyAlignment="1">
      <alignment horizontal="center" vertical="center"/>
      <protection/>
    </xf>
    <xf numFmtId="0" fontId="6" fillId="33" borderId="12" xfId="105" applyFont="1" applyFill="1" applyBorder="1" applyAlignment="1">
      <alignment horizontal="center" vertical="center" wrapText="1"/>
      <protection/>
    </xf>
    <xf numFmtId="0" fontId="4" fillId="33" borderId="11" xfId="105" applyFont="1" applyFill="1" applyBorder="1" applyAlignment="1">
      <alignment horizontal="center" vertical="center"/>
      <protection/>
    </xf>
    <xf numFmtId="0" fontId="6" fillId="33" borderId="10" xfId="105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33" borderId="10" xfId="108" applyNumberFormat="1" applyFont="1" applyFill="1" applyBorder="1" applyAlignment="1">
      <alignment horizontal="center" vertical="center"/>
      <protection/>
    </xf>
    <xf numFmtId="0" fontId="4" fillId="33" borderId="15" xfId="105" applyFont="1" applyFill="1" applyBorder="1" applyAlignment="1">
      <alignment horizontal="center" vertical="center"/>
      <protection/>
    </xf>
    <xf numFmtId="0" fontId="4" fillId="33" borderId="16" xfId="105" applyFont="1" applyFill="1" applyBorder="1" applyAlignment="1">
      <alignment horizontal="center" vertical="center"/>
      <protection/>
    </xf>
    <xf numFmtId="0" fontId="4" fillId="33" borderId="17" xfId="105" applyFont="1" applyFill="1" applyBorder="1" applyAlignment="1">
      <alignment horizontal="center" vertical="center"/>
      <protection/>
    </xf>
    <xf numFmtId="4" fontId="4" fillId="33" borderId="15" xfId="105" applyNumberFormat="1" applyFont="1" applyFill="1" applyBorder="1" applyAlignment="1">
      <alignment horizontal="center" vertical="center"/>
      <protection/>
    </xf>
    <xf numFmtId="4" fontId="4" fillId="33" borderId="16" xfId="105" applyNumberFormat="1" applyFont="1" applyFill="1" applyBorder="1" applyAlignment="1">
      <alignment horizontal="center" vertical="center"/>
      <protection/>
    </xf>
    <xf numFmtId="4" fontId="4" fillId="33" borderId="17" xfId="105" applyNumberFormat="1" applyFont="1" applyFill="1" applyBorder="1" applyAlignment="1">
      <alignment horizontal="center" vertical="center"/>
      <protection/>
    </xf>
  </cellXfs>
  <cellStyles count="13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3" xfId="48"/>
    <cellStyle name="Dziesiętny 3 3 2" xfId="49"/>
    <cellStyle name="Dziesiętny 3 4" xfId="50"/>
    <cellStyle name="Dziesiętny 4" xfId="51"/>
    <cellStyle name="Dziesiętny 5" xfId="52"/>
    <cellStyle name="Excel Built-in Comma" xfId="53"/>
    <cellStyle name="Excel Built-in Comma 1" xfId="54"/>
    <cellStyle name="Excel Built-in Comma_Umowy 2014" xfId="55"/>
    <cellStyle name="Excel Built-in Normal" xfId="56"/>
    <cellStyle name="Excel Built-in Normal 1" xfId="57"/>
    <cellStyle name="Excel Built-in Normal 1 2" xfId="58"/>
    <cellStyle name="Excel Built-in Normal 1 3" xfId="59"/>
    <cellStyle name="Excel Built-in Normal 1_Umowy 2014" xfId="60"/>
    <cellStyle name="Excel Built-in Normal 10" xfId="61"/>
    <cellStyle name="Excel Built-in Normal 11" xfId="62"/>
    <cellStyle name="Excel Built-in Normal 12" xfId="63"/>
    <cellStyle name="Excel Built-in Normal 13" xfId="64"/>
    <cellStyle name="Excel Built-in Normal 14" xfId="65"/>
    <cellStyle name="Excel Built-in Normal 15" xfId="66"/>
    <cellStyle name="Excel Built-in Normal 16" xfId="67"/>
    <cellStyle name="Excel Built-in Normal 17" xfId="68"/>
    <cellStyle name="Excel Built-in Normal 18" xfId="69"/>
    <cellStyle name="Excel Built-in Normal 19" xfId="70"/>
    <cellStyle name="Excel Built-in Normal 2" xfId="71"/>
    <cellStyle name="Excel Built-in Normal 20" xfId="72"/>
    <cellStyle name="Excel Built-in Normal 3" xfId="73"/>
    <cellStyle name="Excel Built-in Normal 4" xfId="74"/>
    <cellStyle name="Excel Built-in Normal 5" xfId="75"/>
    <cellStyle name="Excel Built-in Normal 6" xfId="76"/>
    <cellStyle name="Excel Built-in Normal 7" xfId="77"/>
    <cellStyle name="Excel Built-in Normal 8" xfId="78"/>
    <cellStyle name="Excel Built-in Normal 9" xfId="79"/>
    <cellStyle name="Excel Built-in Percent" xfId="80"/>
    <cellStyle name="Heading" xfId="81"/>
    <cellStyle name="Heading1" xfId="82"/>
    <cellStyle name="Hyperlink" xfId="83"/>
    <cellStyle name="Komórka połączona" xfId="84"/>
    <cellStyle name="Komórka zaznaczona" xfId="85"/>
    <cellStyle name="Nagłówek 1" xfId="86"/>
    <cellStyle name="Nagłówek 2" xfId="87"/>
    <cellStyle name="Nagłówek 3" xfId="88"/>
    <cellStyle name="Nagłówek 4" xfId="89"/>
    <cellStyle name="Neutralne" xfId="90"/>
    <cellStyle name="Normal 2 16" xfId="91"/>
    <cellStyle name="Normal 2 16 2" xfId="92"/>
    <cellStyle name="Normal_wyysyjqqhjq9yjqjys9lys4sl8dl4C2lhyh9Ch2q 1 " xfId="93"/>
    <cellStyle name="Normalny 10" xfId="94"/>
    <cellStyle name="Normalny 11" xfId="95"/>
    <cellStyle name="Normalny 2" xfId="96"/>
    <cellStyle name="Normalny 2 2" xfId="97"/>
    <cellStyle name="Normalny 2 2 2" xfId="98"/>
    <cellStyle name="Normalny 2 2 3" xfId="99"/>
    <cellStyle name="Normalny 2 3" xfId="100"/>
    <cellStyle name="Normalny 2 3 2" xfId="101"/>
    <cellStyle name="Normalny 2 4" xfId="102"/>
    <cellStyle name="Normalny 2 5" xfId="103"/>
    <cellStyle name="Normalny 3" xfId="104"/>
    <cellStyle name="Normalny 3 2" xfId="105"/>
    <cellStyle name="Normalny 3 3" xfId="106"/>
    <cellStyle name="Normalny 3 4" xfId="107"/>
    <cellStyle name="Normalny 4" xfId="108"/>
    <cellStyle name="Normalny 4 2" xfId="109"/>
    <cellStyle name="Normalny 4 3" xfId="110"/>
    <cellStyle name="Normalny 5" xfId="111"/>
    <cellStyle name="Normalny 5 2" xfId="112"/>
    <cellStyle name="Normalny 5 2 2" xfId="113"/>
    <cellStyle name="Normalny 6" xfId="114"/>
    <cellStyle name="Normalny 6 2" xfId="115"/>
    <cellStyle name="Normalny 6_Umowy 2014" xfId="116"/>
    <cellStyle name="Normalny 7" xfId="117"/>
    <cellStyle name="Normalny 8" xfId="118"/>
    <cellStyle name="Normalny 8 2" xfId="119"/>
    <cellStyle name="Normalny 8 2 2" xfId="120"/>
    <cellStyle name="Normalny 8 3" xfId="121"/>
    <cellStyle name="Normalny 8_Umowy 2014" xfId="122"/>
    <cellStyle name="Normalny 9" xfId="123"/>
    <cellStyle name="Normalny_pakiet cewniki" xfId="124"/>
    <cellStyle name="Obliczenia" xfId="125"/>
    <cellStyle name="Followed Hyperlink" xfId="126"/>
    <cellStyle name="Percent" xfId="127"/>
    <cellStyle name="Procentowy 2" xfId="128"/>
    <cellStyle name="Procentowy 2 2" xfId="129"/>
    <cellStyle name="Procentowy 3" xfId="130"/>
    <cellStyle name="Procentowy 4" xfId="131"/>
    <cellStyle name="Procentowy 5" xfId="132"/>
    <cellStyle name="Procentowy 5 2" xfId="133"/>
    <cellStyle name="Result" xfId="134"/>
    <cellStyle name="Result2" xfId="135"/>
    <cellStyle name="Suma" xfId="136"/>
    <cellStyle name="Tekst objaśnienia" xfId="137"/>
    <cellStyle name="Tekst ostrzeżenia" xfId="138"/>
    <cellStyle name="Tytuł" xfId="139"/>
    <cellStyle name="Uwaga" xfId="140"/>
    <cellStyle name="Currency" xfId="141"/>
    <cellStyle name="Currency [0]" xfId="142"/>
    <cellStyle name="Walutowy 2" xfId="143"/>
    <cellStyle name="Walutowy 2 2" xfId="144"/>
    <cellStyle name="Walutowy 3" xfId="145"/>
    <cellStyle name="Walutowy 4" xfId="146"/>
    <cellStyle name="Złe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5" zoomScaleNormal="75" zoomScalePageLayoutView="0" workbookViewId="0" topLeftCell="A82">
      <selection activeCell="B108" sqref="B108"/>
    </sheetView>
  </sheetViews>
  <sheetFormatPr defaultColWidth="9.140625" defaultRowHeight="15"/>
  <cols>
    <col min="1" max="1" width="4.8515625" style="1" customWidth="1"/>
    <col min="2" max="2" width="44.28125" style="1" customWidth="1"/>
    <col min="3" max="3" width="44.00390625" style="1" customWidth="1"/>
    <col min="4" max="4" width="24.140625" style="1" customWidth="1"/>
    <col min="5" max="5" width="15.7109375" style="1" customWidth="1"/>
    <col min="6" max="6" width="10.7109375" style="1" customWidth="1"/>
    <col min="7" max="7" width="15.28125" style="2" customWidth="1"/>
    <col min="8" max="8" width="13.28125" style="1" bestFit="1" customWidth="1"/>
    <col min="9" max="9" width="8.140625" style="3" customWidth="1"/>
    <col min="10" max="10" width="15.421875" style="2" customWidth="1"/>
    <col min="11" max="11" width="11.421875" style="2" customWidth="1"/>
    <col min="12" max="12" width="14.8515625" style="1" customWidth="1"/>
    <col min="13" max="26" width="9.140625" style="1" customWidth="1"/>
    <col min="27" max="16384" width="9.140625" style="1" customWidth="1"/>
  </cols>
  <sheetData>
    <row r="1" spans="1:10" ht="15.75">
      <c r="A1" s="1" t="s">
        <v>126</v>
      </c>
      <c r="J1" s="6" t="s">
        <v>132</v>
      </c>
    </row>
    <row r="2" spans="3:4" ht="15.75">
      <c r="C2" s="6"/>
      <c r="D2" s="6" t="s">
        <v>131</v>
      </c>
    </row>
    <row r="4" ht="15.75">
      <c r="B4" s="6" t="s">
        <v>26</v>
      </c>
    </row>
    <row r="5" spans="1:12" ht="15">
      <c r="A5" s="7"/>
      <c r="B5" s="7"/>
      <c r="C5" s="7"/>
      <c r="D5" s="7"/>
      <c r="E5" s="7"/>
      <c r="F5" s="7"/>
      <c r="G5" s="78" t="s">
        <v>69</v>
      </c>
      <c r="H5" s="79"/>
      <c r="I5" s="80"/>
      <c r="J5" s="78" t="s">
        <v>0</v>
      </c>
      <c r="K5" s="79"/>
      <c r="L5" s="80"/>
    </row>
    <row r="6" spans="1:12" ht="30">
      <c r="A6" s="8" t="s">
        <v>1</v>
      </c>
      <c r="B6" s="9" t="s">
        <v>93</v>
      </c>
      <c r="C6" s="10" t="s">
        <v>58</v>
      </c>
      <c r="D6" s="29" t="s">
        <v>2</v>
      </c>
      <c r="E6" s="11" t="s">
        <v>3</v>
      </c>
      <c r="F6" s="12" t="s">
        <v>65</v>
      </c>
      <c r="G6" s="13" t="s">
        <v>4</v>
      </c>
      <c r="H6" s="12" t="s">
        <v>5</v>
      </c>
      <c r="I6" s="14" t="s">
        <v>68</v>
      </c>
      <c r="J6" s="13" t="s">
        <v>66</v>
      </c>
      <c r="K6" s="13" t="s">
        <v>67</v>
      </c>
      <c r="L6" s="12" t="s">
        <v>7</v>
      </c>
    </row>
    <row r="7" spans="1:12" ht="31.5">
      <c r="A7" s="7">
        <v>1</v>
      </c>
      <c r="B7" s="15" t="s">
        <v>9</v>
      </c>
      <c r="C7" s="16" t="s">
        <v>10</v>
      </c>
      <c r="D7" s="16"/>
      <c r="E7" s="17" t="s">
        <v>54</v>
      </c>
      <c r="F7" s="18">
        <v>20</v>
      </c>
      <c r="G7" s="19">
        <v>0</v>
      </c>
      <c r="H7" s="31">
        <f>G7*I7+G7</f>
        <v>0</v>
      </c>
      <c r="I7" s="32"/>
      <c r="J7" s="33">
        <f>F7*G7</f>
        <v>0</v>
      </c>
      <c r="K7" s="33">
        <f>L7-J7</f>
        <v>0</v>
      </c>
      <c r="L7" s="34">
        <f>F7*H7</f>
        <v>0</v>
      </c>
    </row>
    <row r="8" spans="1:12" ht="31.5">
      <c r="A8" s="7">
        <v>2</v>
      </c>
      <c r="B8" s="15" t="s">
        <v>11</v>
      </c>
      <c r="C8" s="16" t="s">
        <v>12</v>
      </c>
      <c r="D8" s="16"/>
      <c r="E8" s="17" t="s">
        <v>54</v>
      </c>
      <c r="F8" s="18">
        <v>30</v>
      </c>
      <c r="G8" s="77">
        <v>0</v>
      </c>
      <c r="H8" s="31">
        <f>G8*I8+G8</f>
        <v>0</v>
      </c>
      <c r="I8" s="32"/>
      <c r="J8" s="33">
        <f aca="true" t="shared" si="0" ref="J8:J20">F8*G8</f>
        <v>0</v>
      </c>
      <c r="K8" s="33">
        <f aca="true" t="shared" si="1" ref="K8:K20">L8-J8</f>
        <v>0</v>
      </c>
      <c r="L8" s="34">
        <f aca="true" t="shared" si="2" ref="L8:L20">F8*H8</f>
        <v>0</v>
      </c>
    </row>
    <row r="9" spans="1:12" ht="31.5" customHeight="1">
      <c r="A9" s="7">
        <v>3</v>
      </c>
      <c r="B9" s="15" t="s">
        <v>11</v>
      </c>
      <c r="C9" s="16" t="s">
        <v>13</v>
      </c>
      <c r="D9" s="16"/>
      <c r="E9" s="17" t="s">
        <v>54</v>
      </c>
      <c r="F9" s="18">
        <v>35</v>
      </c>
      <c r="G9" s="77">
        <v>0</v>
      </c>
      <c r="H9" s="31">
        <f aca="true" t="shared" si="3" ref="H9:H20">G9*I9+G9</f>
        <v>0</v>
      </c>
      <c r="I9" s="32"/>
      <c r="J9" s="33">
        <f t="shared" si="0"/>
        <v>0</v>
      </c>
      <c r="K9" s="33">
        <f t="shared" si="1"/>
        <v>0</v>
      </c>
      <c r="L9" s="34">
        <f t="shared" si="2"/>
        <v>0</v>
      </c>
    </row>
    <row r="10" spans="1:12" ht="31.5">
      <c r="A10" s="7">
        <v>4</v>
      </c>
      <c r="B10" s="15" t="s">
        <v>14</v>
      </c>
      <c r="C10" s="16" t="s">
        <v>60</v>
      </c>
      <c r="D10" s="16"/>
      <c r="E10" s="17" t="s">
        <v>54</v>
      </c>
      <c r="F10" s="18">
        <v>20</v>
      </c>
      <c r="G10" s="77">
        <v>0</v>
      </c>
      <c r="H10" s="31">
        <f t="shared" si="3"/>
        <v>0</v>
      </c>
      <c r="I10" s="32"/>
      <c r="J10" s="33">
        <f t="shared" si="0"/>
        <v>0</v>
      </c>
      <c r="K10" s="33">
        <f t="shared" si="1"/>
        <v>0</v>
      </c>
      <c r="L10" s="34">
        <f t="shared" si="2"/>
        <v>0</v>
      </c>
    </row>
    <row r="11" spans="1:12" ht="31.5">
      <c r="A11" s="7">
        <v>5</v>
      </c>
      <c r="B11" s="15" t="s">
        <v>11</v>
      </c>
      <c r="C11" s="16" t="s">
        <v>15</v>
      </c>
      <c r="D11" s="16"/>
      <c r="E11" s="17" t="s">
        <v>54</v>
      </c>
      <c r="F11" s="18">
        <v>24</v>
      </c>
      <c r="G11" s="77">
        <v>0</v>
      </c>
      <c r="H11" s="31">
        <f t="shared" si="3"/>
        <v>0</v>
      </c>
      <c r="I11" s="32"/>
      <c r="J11" s="33">
        <f t="shared" si="0"/>
        <v>0</v>
      </c>
      <c r="K11" s="33">
        <f t="shared" si="1"/>
        <v>0</v>
      </c>
      <c r="L11" s="34">
        <f t="shared" si="2"/>
        <v>0</v>
      </c>
    </row>
    <row r="12" spans="1:12" ht="15.75">
      <c r="A12" s="7">
        <v>6</v>
      </c>
      <c r="B12" s="15" t="s">
        <v>16</v>
      </c>
      <c r="C12" s="16" t="s">
        <v>17</v>
      </c>
      <c r="D12" s="16"/>
      <c r="E12" s="17" t="s">
        <v>54</v>
      </c>
      <c r="F12" s="18">
        <v>26</v>
      </c>
      <c r="G12" s="77">
        <v>0</v>
      </c>
      <c r="H12" s="31">
        <f t="shared" si="3"/>
        <v>0</v>
      </c>
      <c r="I12" s="32"/>
      <c r="J12" s="33">
        <f t="shared" si="0"/>
        <v>0</v>
      </c>
      <c r="K12" s="33">
        <f t="shared" si="1"/>
        <v>0</v>
      </c>
      <c r="L12" s="34">
        <f t="shared" si="2"/>
        <v>0</v>
      </c>
    </row>
    <row r="13" spans="1:12" ht="15.75">
      <c r="A13" s="7">
        <v>7</v>
      </c>
      <c r="B13" s="15" t="s">
        <v>18</v>
      </c>
      <c r="C13" s="16" t="s">
        <v>19</v>
      </c>
      <c r="D13" s="16"/>
      <c r="E13" s="17" t="s">
        <v>54</v>
      </c>
      <c r="F13" s="18">
        <v>22</v>
      </c>
      <c r="G13" s="77">
        <v>0</v>
      </c>
      <c r="H13" s="31">
        <f t="shared" si="3"/>
        <v>0</v>
      </c>
      <c r="I13" s="32"/>
      <c r="J13" s="33">
        <f t="shared" si="0"/>
        <v>0</v>
      </c>
      <c r="K13" s="33">
        <f t="shared" si="1"/>
        <v>0</v>
      </c>
      <c r="L13" s="34">
        <f t="shared" si="2"/>
        <v>0</v>
      </c>
    </row>
    <row r="14" spans="1:12" ht="15.75">
      <c r="A14" s="7">
        <v>8</v>
      </c>
      <c r="B14" s="15" t="s">
        <v>18</v>
      </c>
      <c r="C14" s="16" t="s">
        <v>20</v>
      </c>
      <c r="D14" s="16"/>
      <c r="E14" s="17" t="s">
        <v>54</v>
      </c>
      <c r="F14" s="18">
        <v>16</v>
      </c>
      <c r="G14" s="77">
        <v>0</v>
      </c>
      <c r="H14" s="31">
        <f t="shared" si="3"/>
        <v>0</v>
      </c>
      <c r="I14" s="32"/>
      <c r="J14" s="33">
        <f t="shared" si="0"/>
        <v>0</v>
      </c>
      <c r="K14" s="33">
        <f t="shared" si="1"/>
        <v>0</v>
      </c>
      <c r="L14" s="34">
        <f t="shared" si="2"/>
        <v>0</v>
      </c>
    </row>
    <row r="15" spans="1:12" ht="15.75">
      <c r="A15" s="7">
        <v>9</v>
      </c>
      <c r="B15" s="15" t="s">
        <v>16</v>
      </c>
      <c r="C15" s="16" t="s">
        <v>61</v>
      </c>
      <c r="D15" s="16"/>
      <c r="E15" s="17" t="s">
        <v>54</v>
      </c>
      <c r="F15" s="18">
        <v>10</v>
      </c>
      <c r="G15" s="77">
        <v>0</v>
      </c>
      <c r="H15" s="31">
        <f t="shared" si="3"/>
        <v>0</v>
      </c>
      <c r="I15" s="32"/>
      <c r="J15" s="33">
        <f t="shared" si="0"/>
        <v>0</v>
      </c>
      <c r="K15" s="33">
        <f t="shared" si="1"/>
        <v>0</v>
      </c>
      <c r="L15" s="34">
        <f t="shared" si="2"/>
        <v>0</v>
      </c>
    </row>
    <row r="16" spans="1:12" ht="15.75">
      <c r="A16" s="7">
        <v>10</v>
      </c>
      <c r="B16" s="15" t="s">
        <v>21</v>
      </c>
      <c r="C16" s="16" t="s">
        <v>22</v>
      </c>
      <c r="D16" s="16"/>
      <c r="E16" s="17" t="s">
        <v>54</v>
      </c>
      <c r="F16" s="18">
        <v>6</v>
      </c>
      <c r="G16" s="77">
        <v>0</v>
      </c>
      <c r="H16" s="31">
        <f t="shared" si="3"/>
        <v>0</v>
      </c>
      <c r="I16" s="32"/>
      <c r="J16" s="33">
        <f t="shared" si="0"/>
        <v>0</v>
      </c>
      <c r="K16" s="33">
        <f t="shared" si="1"/>
        <v>0</v>
      </c>
      <c r="L16" s="34">
        <f t="shared" si="2"/>
        <v>0</v>
      </c>
    </row>
    <row r="17" spans="1:12" ht="15.75">
      <c r="A17" s="7">
        <v>11</v>
      </c>
      <c r="B17" s="15" t="s">
        <v>21</v>
      </c>
      <c r="C17" s="16" t="s">
        <v>23</v>
      </c>
      <c r="D17" s="16"/>
      <c r="E17" s="17" t="s">
        <v>54</v>
      </c>
      <c r="F17" s="18">
        <v>6</v>
      </c>
      <c r="G17" s="77">
        <v>0</v>
      </c>
      <c r="H17" s="31">
        <f t="shared" si="3"/>
        <v>0</v>
      </c>
      <c r="I17" s="32"/>
      <c r="J17" s="33">
        <f t="shared" si="0"/>
        <v>0</v>
      </c>
      <c r="K17" s="33">
        <f t="shared" si="1"/>
        <v>0</v>
      </c>
      <c r="L17" s="34">
        <f t="shared" si="2"/>
        <v>0</v>
      </c>
    </row>
    <row r="18" spans="1:12" ht="15.75">
      <c r="A18" s="7">
        <v>12</v>
      </c>
      <c r="B18" s="15" t="s">
        <v>24</v>
      </c>
      <c r="C18" s="16" t="s">
        <v>62</v>
      </c>
      <c r="D18" s="16"/>
      <c r="E18" s="17" t="s">
        <v>54</v>
      </c>
      <c r="F18" s="18">
        <v>6</v>
      </c>
      <c r="G18" s="77">
        <v>0</v>
      </c>
      <c r="H18" s="31">
        <f t="shared" si="3"/>
        <v>0</v>
      </c>
      <c r="I18" s="32"/>
      <c r="J18" s="33">
        <f t="shared" si="0"/>
        <v>0</v>
      </c>
      <c r="K18" s="33">
        <f t="shared" si="1"/>
        <v>0</v>
      </c>
      <c r="L18" s="34">
        <f t="shared" si="2"/>
        <v>0</v>
      </c>
    </row>
    <row r="19" spans="1:12" ht="15.75">
      <c r="A19" s="7">
        <v>13</v>
      </c>
      <c r="B19" s="15" t="s">
        <v>24</v>
      </c>
      <c r="C19" s="16" t="s">
        <v>63</v>
      </c>
      <c r="D19" s="16"/>
      <c r="E19" s="17" t="s">
        <v>54</v>
      </c>
      <c r="F19" s="18">
        <v>8</v>
      </c>
      <c r="G19" s="77">
        <v>0</v>
      </c>
      <c r="H19" s="31">
        <f t="shared" si="3"/>
        <v>0</v>
      </c>
      <c r="I19" s="32"/>
      <c r="J19" s="33">
        <f t="shared" si="0"/>
        <v>0</v>
      </c>
      <c r="K19" s="33">
        <f t="shared" si="1"/>
        <v>0</v>
      </c>
      <c r="L19" s="34">
        <f t="shared" si="2"/>
        <v>0</v>
      </c>
    </row>
    <row r="20" spans="1:12" ht="15.75">
      <c r="A20" s="7">
        <v>14</v>
      </c>
      <c r="B20" s="15" t="s">
        <v>24</v>
      </c>
      <c r="C20" s="16" t="s">
        <v>64</v>
      </c>
      <c r="D20" s="16"/>
      <c r="E20" s="17" t="s">
        <v>54</v>
      </c>
      <c r="F20" s="18">
        <v>5</v>
      </c>
      <c r="G20" s="77">
        <v>0</v>
      </c>
      <c r="H20" s="31">
        <f t="shared" si="3"/>
        <v>0</v>
      </c>
      <c r="I20" s="32"/>
      <c r="J20" s="33">
        <f t="shared" si="0"/>
        <v>0</v>
      </c>
      <c r="K20" s="33">
        <f t="shared" si="1"/>
        <v>0</v>
      </c>
      <c r="L20" s="34">
        <f t="shared" si="2"/>
        <v>0</v>
      </c>
    </row>
    <row r="21" spans="1:12" ht="18.75">
      <c r="A21" s="20"/>
      <c r="B21" s="21"/>
      <c r="C21" s="22"/>
      <c r="D21" s="22"/>
      <c r="E21" s="23"/>
      <c r="F21" s="24"/>
      <c r="G21" s="36" t="s">
        <v>25</v>
      </c>
      <c r="H21" s="37"/>
      <c r="I21" s="32"/>
      <c r="J21" s="35">
        <f>SUM(J7:J20)</f>
        <v>0</v>
      </c>
      <c r="K21" s="35">
        <f>SUM(K7:K20)</f>
        <v>0</v>
      </c>
      <c r="L21" s="35">
        <f>SUM(L7:L20)</f>
        <v>0</v>
      </c>
    </row>
    <row r="22" spans="1:12" ht="18.75">
      <c r="A22" s="43"/>
      <c r="B22" s="51" t="s">
        <v>84</v>
      </c>
      <c r="C22" s="44"/>
      <c r="D22" s="44"/>
      <c r="E22" s="45"/>
      <c r="F22" s="46"/>
      <c r="G22" s="47"/>
      <c r="H22" s="48"/>
      <c r="I22" s="49"/>
      <c r="J22" s="50"/>
      <c r="K22" s="50"/>
      <c r="L22" s="50"/>
    </row>
    <row r="23" spans="1:12" ht="18.75">
      <c r="A23" s="53" t="s">
        <v>76</v>
      </c>
      <c r="B23" s="52" t="s">
        <v>83</v>
      </c>
      <c r="C23" s="44"/>
      <c r="D23" s="44"/>
      <c r="E23" s="45"/>
      <c r="F23" s="46"/>
      <c r="G23" s="47"/>
      <c r="H23" s="48"/>
      <c r="I23" s="49"/>
      <c r="J23" s="50"/>
      <c r="K23" s="50"/>
      <c r="L23" s="50"/>
    </row>
    <row r="24" spans="1:12" ht="18.75">
      <c r="A24" s="53" t="s">
        <v>77</v>
      </c>
      <c r="B24" s="52" t="s">
        <v>70</v>
      </c>
      <c r="C24" s="44"/>
      <c r="D24" s="44"/>
      <c r="E24" s="45"/>
      <c r="F24" s="46"/>
      <c r="G24" s="47"/>
      <c r="H24" s="48"/>
      <c r="I24" s="49"/>
      <c r="J24" s="50"/>
      <c r="K24" s="50"/>
      <c r="L24" s="50"/>
    </row>
    <row r="25" spans="1:12" ht="18.75">
      <c r="A25" s="53" t="s">
        <v>78</v>
      </c>
      <c r="B25" s="52" t="s">
        <v>71</v>
      </c>
      <c r="C25" s="44"/>
      <c r="D25" s="44"/>
      <c r="E25" s="45"/>
      <c r="F25" s="46"/>
      <c r="G25" s="47"/>
      <c r="H25" s="48"/>
      <c r="I25" s="49"/>
      <c r="J25" s="50"/>
      <c r="K25" s="50"/>
      <c r="L25" s="50"/>
    </row>
    <row r="26" spans="1:12" ht="18.75">
      <c r="A26" s="53" t="s">
        <v>79</v>
      </c>
      <c r="B26" s="52" t="s">
        <v>72</v>
      </c>
      <c r="C26" s="44"/>
      <c r="D26" s="44"/>
      <c r="E26" s="45"/>
      <c r="F26" s="46"/>
      <c r="G26" s="47"/>
      <c r="H26" s="48"/>
      <c r="I26" s="49"/>
      <c r="J26" s="50"/>
      <c r="K26" s="50"/>
      <c r="L26" s="50"/>
    </row>
    <row r="27" spans="1:12" ht="18.75">
      <c r="A27" s="53" t="s">
        <v>80</v>
      </c>
      <c r="B27" s="52" t="s">
        <v>73</v>
      </c>
      <c r="C27" s="44"/>
      <c r="D27" s="44"/>
      <c r="E27" s="45"/>
      <c r="F27" s="46"/>
      <c r="G27" s="47"/>
      <c r="H27" s="48"/>
      <c r="I27" s="49"/>
      <c r="J27" s="50"/>
      <c r="K27" s="50"/>
      <c r="L27" s="50"/>
    </row>
    <row r="28" spans="1:12" ht="18.75">
      <c r="A28" s="53" t="s">
        <v>81</v>
      </c>
      <c r="B28" s="52" t="s">
        <v>74</v>
      </c>
      <c r="C28" s="44"/>
      <c r="D28" s="44"/>
      <c r="E28" s="45"/>
      <c r="F28" s="46"/>
      <c r="G28" s="47"/>
      <c r="H28" s="48"/>
      <c r="I28" s="49"/>
      <c r="J28" s="50"/>
      <c r="K28" s="50"/>
      <c r="L28" s="50"/>
    </row>
    <row r="29" spans="1:12" ht="18" customHeight="1">
      <c r="A29" s="65" t="s">
        <v>82</v>
      </c>
      <c r="B29" s="64" t="s">
        <v>95</v>
      </c>
      <c r="K29" s="50"/>
      <c r="L29" s="50"/>
    </row>
    <row r="30" spans="1:12" ht="18.75">
      <c r="A30" s="53" t="s">
        <v>94</v>
      </c>
      <c r="B30" s="52" t="s">
        <v>75</v>
      </c>
      <c r="C30" s="44"/>
      <c r="D30" s="44"/>
      <c r="E30" s="45"/>
      <c r="F30" s="46"/>
      <c r="G30" s="47"/>
      <c r="H30" s="48"/>
      <c r="I30" s="49"/>
      <c r="J30" s="50"/>
      <c r="K30" s="50"/>
      <c r="L30" s="50"/>
    </row>
    <row r="31" spans="1:12" ht="18.75">
      <c r="A31" s="43"/>
      <c r="B31" s="51"/>
      <c r="C31" s="44"/>
      <c r="D31" s="44"/>
      <c r="E31" s="45"/>
      <c r="F31" s="46"/>
      <c r="G31" s="47"/>
      <c r="H31" s="48"/>
      <c r="I31" s="49"/>
      <c r="J31" s="50"/>
      <c r="K31" s="50"/>
      <c r="L31" s="50"/>
    </row>
    <row r="32" spans="1:12" ht="18.75">
      <c r="A32" s="43"/>
      <c r="B32" s="51"/>
      <c r="C32" s="44"/>
      <c r="D32" s="44"/>
      <c r="E32" s="45"/>
      <c r="F32" s="46"/>
      <c r="G32" s="47"/>
      <c r="H32" s="48"/>
      <c r="I32" s="49"/>
      <c r="J32" s="50"/>
      <c r="K32" s="50"/>
      <c r="L32" s="50"/>
    </row>
    <row r="33" spans="1:12" ht="18.75">
      <c r="A33" s="43"/>
      <c r="B33" s="51"/>
      <c r="C33" s="44"/>
      <c r="D33" s="44"/>
      <c r="E33" s="45"/>
      <c r="F33" s="46"/>
      <c r="G33" s="47"/>
      <c r="H33" s="48"/>
      <c r="I33" s="49"/>
      <c r="J33" s="50"/>
      <c r="K33" s="50"/>
      <c r="L33" s="50"/>
    </row>
    <row r="34" spans="1:2" ht="15.75">
      <c r="A34" s="4"/>
      <c r="B34" s="5"/>
    </row>
    <row r="35" spans="2:6" ht="15.75">
      <c r="B35" s="6" t="s">
        <v>46</v>
      </c>
      <c r="C35" s="25"/>
      <c r="D35" s="25"/>
      <c r="E35" s="25"/>
      <c r="F35" s="25"/>
    </row>
    <row r="36" spans="1:12" ht="15">
      <c r="A36" s="7"/>
      <c r="B36" s="7"/>
      <c r="C36" s="7"/>
      <c r="D36" s="7"/>
      <c r="E36" s="7"/>
      <c r="F36" s="7"/>
      <c r="G36" s="78" t="s">
        <v>69</v>
      </c>
      <c r="H36" s="79"/>
      <c r="I36" s="80"/>
      <c r="J36" s="78" t="s">
        <v>0</v>
      </c>
      <c r="K36" s="79"/>
      <c r="L36" s="80"/>
    </row>
    <row r="37" spans="1:12" ht="30">
      <c r="A37" s="8" t="s">
        <v>1</v>
      </c>
      <c r="B37" s="9" t="s">
        <v>93</v>
      </c>
      <c r="C37" s="10" t="s">
        <v>58</v>
      </c>
      <c r="D37" s="29" t="s">
        <v>2</v>
      </c>
      <c r="E37" s="11" t="s">
        <v>3</v>
      </c>
      <c r="F37" s="12" t="s">
        <v>8</v>
      </c>
      <c r="G37" s="13" t="s">
        <v>4</v>
      </c>
      <c r="H37" s="12" t="s">
        <v>5</v>
      </c>
      <c r="I37" s="14" t="s">
        <v>6</v>
      </c>
      <c r="J37" s="13" t="s">
        <v>66</v>
      </c>
      <c r="K37" s="13" t="s">
        <v>67</v>
      </c>
      <c r="L37" s="12" t="s">
        <v>7</v>
      </c>
    </row>
    <row r="38" spans="1:12" ht="15.75">
      <c r="A38" s="7">
        <v>1</v>
      </c>
      <c r="B38" s="15" t="s">
        <v>27</v>
      </c>
      <c r="C38" s="16" t="s">
        <v>28</v>
      </c>
      <c r="D38" s="16"/>
      <c r="E38" s="17" t="s">
        <v>29</v>
      </c>
      <c r="F38" s="18">
        <v>7000</v>
      </c>
      <c r="G38" s="63">
        <v>0</v>
      </c>
      <c r="H38" s="31">
        <f>G38*I38+G38</f>
        <v>0</v>
      </c>
      <c r="I38" s="32"/>
      <c r="J38" s="33">
        <f aca="true" t="shared" si="4" ref="J38:J51">F38*G38</f>
        <v>0</v>
      </c>
      <c r="K38" s="33">
        <f aca="true" t="shared" si="5" ref="K38:K51">L38-J38</f>
        <v>0</v>
      </c>
      <c r="L38" s="34">
        <f aca="true" t="shared" si="6" ref="L38:L51">F38*H38</f>
        <v>0</v>
      </c>
    </row>
    <row r="39" spans="1:12" ht="15.75">
      <c r="A39" s="7">
        <v>2</v>
      </c>
      <c r="B39" s="15" t="s">
        <v>30</v>
      </c>
      <c r="C39" s="16" t="s">
        <v>31</v>
      </c>
      <c r="D39" s="16"/>
      <c r="E39" s="17" t="s">
        <v>29</v>
      </c>
      <c r="F39" s="18">
        <v>7000</v>
      </c>
      <c r="G39" s="63">
        <v>0</v>
      </c>
      <c r="H39" s="31">
        <f>G39*I39+G39</f>
        <v>0</v>
      </c>
      <c r="I39" s="32"/>
      <c r="J39" s="33">
        <f t="shared" si="4"/>
        <v>0</v>
      </c>
      <c r="K39" s="33">
        <f t="shared" si="5"/>
        <v>0</v>
      </c>
      <c r="L39" s="34">
        <f t="shared" si="6"/>
        <v>0</v>
      </c>
    </row>
    <row r="40" spans="1:12" ht="15.75">
      <c r="A40" s="7">
        <v>3</v>
      </c>
      <c r="B40" s="15" t="s">
        <v>32</v>
      </c>
      <c r="C40" s="16" t="s">
        <v>33</v>
      </c>
      <c r="D40" s="16"/>
      <c r="E40" s="17" t="s">
        <v>29</v>
      </c>
      <c r="F40" s="18">
        <v>4000</v>
      </c>
      <c r="G40" s="63">
        <v>0</v>
      </c>
      <c r="H40" s="31">
        <f aca="true" t="shared" si="7" ref="H40:H51">G40*I40+G40</f>
        <v>0</v>
      </c>
      <c r="I40" s="32"/>
      <c r="J40" s="33">
        <f t="shared" si="4"/>
        <v>0</v>
      </c>
      <c r="K40" s="33">
        <f t="shared" si="5"/>
        <v>0</v>
      </c>
      <c r="L40" s="34">
        <f t="shared" si="6"/>
        <v>0</v>
      </c>
    </row>
    <row r="41" spans="1:12" ht="15.75">
      <c r="A41" s="7">
        <v>4</v>
      </c>
      <c r="B41" s="15" t="s">
        <v>34</v>
      </c>
      <c r="C41" s="16" t="s">
        <v>35</v>
      </c>
      <c r="D41" s="16"/>
      <c r="E41" s="17" t="s">
        <v>29</v>
      </c>
      <c r="F41" s="18">
        <v>3000</v>
      </c>
      <c r="G41" s="63">
        <v>0</v>
      </c>
      <c r="H41" s="31">
        <f t="shared" si="7"/>
        <v>0</v>
      </c>
      <c r="I41" s="32"/>
      <c r="J41" s="33">
        <f t="shared" si="4"/>
        <v>0</v>
      </c>
      <c r="K41" s="33">
        <f t="shared" si="5"/>
        <v>0</v>
      </c>
      <c r="L41" s="34">
        <f t="shared" si="6"/>
        <v>0</v>
      </c>
    </row>
    <row r="42" spans="1:12" ht="15.75">
      <c r="A42" s="7">
        <v>5</v>
      </c>
      <c r="B42" s="15" t="s">
        <v>36</v>
      </c>
      <c r="C42" s="16" t="s">
        <v>37</v>
      </c>
      <c r="D42" s="16"/>
      <c r="E42" s="17" t="s">
        <v>29</v>
      </c>
      <c r="F42" s="18">
        <v>1500</v>
      </c>
      <c r="G42" s="63">
        <v>0</v>
      </c>
      <c r="H42" s="31">
        <f t="shared" si="7"/>
        <v>0</v>
      </c>
      <c r="I42" s="32"/>
      <c r="J42" s="33">
        <f t="shared" si="4"/>
        <v>0</v>
      </c>
      <c r="K42" s="33">
        <f t="shared" si="5"/>
        <v>0</v>
      </c>
      <c r="L42" s="34">
        <f t="shared" si="6"/>
        <v>0</v>
      </c>
    </row>
    <row r="43" spans="1:12" ht="15.75">
      <c r="A43" s="7">
        <v>6</v>
      </c>
      <c r="B43" s="15" t="s">
        <v>38</v>
      </c>
      <c r="C43" s="16" t="s">
        <v>39</v>
      </c>
      <c r="D43" s="16"/>
      <c r="E43" s="17" t="s">
        <v>29</v>
      </c>
      <c r="F43" s="18">
        <v>5000</v>
      </c>
      <c r="G43" s="63">
        <v>0</v>
      </c>
      <c r="H43" s="31">
        <f t="shared" si="7"/>
        <v>0</v>
      </c>
      <c r="I43" s="32"/>
      <c r="J43" s="33">
        <f t="shared" si="4"/>
        <v>0</v>
      </c>
      <c r="K43" s="33">
        <f t="shared" si="5"/>
        <v>0</v>
      </c>
      <c r="L43" s="34">
        <f t="shared" si="6"/>
        <v>0</v>
      </c>
    </row>
    <row r="44" spans="1:12" ht="15.75">
      <c r="A44" s="7">
        <v>7</v>
      </c>
      <c r="B44" s="15" t="s">
        <v>38</v>
      </c>
      <c r="C44" s="16" t="s">
        <v>33</v>
      </c>
      <c r="D44" s="16"/>
      <c r="E44" s="17" t="s">
        <v>29</v>
      </c>
      <c r="F44" s="18">
        <v>2500</v>
      </c>
      <c r="G44" s="63">
        <v>0</v>
      </c>
      <c r="H44" s="31">
        <f t="shared" si="7"/>
        <v>0</v>
      </c>
      <c r="I44" s="32"/>
      <c r="J44" s="33">
        <f t="shared" si="4"/>
        <v>0</v>
      </c>
      <c r="K44" s="33">
        <f t="shared" si="5"/>
        <v>0</v>
      </c>
      <c r="L44" s="34">
        <f t="shared" si="6"/>
        <v>0</v>
      </c>
    </row>
    <row r="45" spans="1:12" ht="15.75">
      <c r="A45" s="7">
        <v>8</v>
      </c>
      <c r="B45" s="15" t="s">
        <v>38</v>
      </c>
      <c r="C45" s="16" t="s">
        <v>40</v>
      </c>
      <c r="D45" s="16"/>
      <c r="E45" s="17" t="s">
        <v>29</v>
      </c>
      <c r="F45" s="18">
        <v>2500</v>
      </c>
      <c r="G45" s="63">
        <v>0</v>
      </c>
      <c r="H45" s="31">
        <f t="shared" si="7"/>
        <v>0</v>
      </c>
      <c r="I45" s="32"/>
      <c r="J45" s="33">
        <f t="shared" si="4"/>
        <v>0</v>
      </c>
      <c r="K45" s="33">
        <f t="shared" si="5"/>
        <v>0</v>
      </c>
      <c r="L45" s="34">
        <f t="shared" si="6"/>
        <v>0</v>
      </c>
    </row>
    <row r="46" spans="1:12" ht="15.75">
      <c r="A46" s="7">
        <v>9</v>
      </c>
      <c r="B46" s="15" t="s">
        <v>38</v>
      </c>
      <c r="C46" s="16" t="s">
        <v>37</v>
      </c>
      <c r="D46" s="16"/>
      <c r="E46" s="17" t="s">
        <v>29</v>
      </c>
      <c r="F46" s="18">
        <v>1500</v>
      </c>
      <c r="G46" s="63">
        <v>0</v>
      </c>
      <c r="H46" s="31">
        <f t="shared" si="7"/>
        <v>0</v>
      </c>
      <c r="I46" s="32"/>
      <c r="J46" s="33">
        <f t="shared" si="4"/>
        <v>0</v>
      </c>
      <c r="K46" s="33">
        <f t="shared" si="5"/>
        <v>0</v>
      </c>
      <c r="L46" s="34">
        <f t="shared" si="6"/>
        <v>0</v>
      </c>
    </row>
    <row r="47" spans="1:12" ht="31.5">
      <c r="A47" s="7">
        <v>10</v>
      </c>
      <c r="B47" s="15" t="s">
        <v>41</v>
      </c>
      <c r="C47" s="16" t="s">
        <v>31</v>
      </c>
      <c r="D47" s="16"/>
      <c r="E47" s="17" t="s">
        <v>29</v>
      </c>
      <c r="F47" s="18">
        <v>2000</v>
      </c>
      <c r="G47" s="63">
        <v>0</v>
      </c>
      <c r="H47" s="31">
        <f t="shared" si="7"/>
        <v>0</v>
      </c>
      <c r="I47" s="32"/>
      <c r="J47" s="33">
        <f t="shared" si="4"/>
        <v>0</v>
      </c>
      <c r="K47" s="33">
        <f t="shared" si="5"/>
        <v>0</v>
      </c>
      <c r="L47" s="34">
        <f t="shared" si="6"/>
        <v>0</v>
      </c>
    </row>
    <row r="48" spans="1:12" ht="31.5">
      <c r="A48" s="7">
        <v>11</v>
      </c>
      <c r="B48" s="15" t="s">
        <v>42</v>
      </c>
      <c r="C48" s="16" t="s">
        <v>33</v>
      </c>
      <c r="D48" s="16"/>
      <c r="E48" s="17" t="s">
        <v>29</v>
      </c>
      <c r="F48" s="18">
        <v>1500</v>
      </c>
      <c r="G48" s="63">
        <v>0</v>
      </c>
      <c r="H48" s="31">
        <f t="shared" si="7"/>
        <v>0</v>
      </c>
      <c r="I48" s="32"/>
      <c r="J48" s="33">
        <f t="shared" si="4"/>
        <v>0</v>
      </c>
      <c r="K48" s="33">
        <f t="shared" si="5"/>
        <v>0</v>
      </c>
      <c r="L48" s="34">
        <f t="shared" si="6"/>
        <v>0</v>
      </c>
    </row>
    <row r="49" spans="1:12" ht="31.5">
      <c r="A49" s="7">
        <v>12</v>
      </c>
      <c r="B49" s="15" t="s">
        <v>43</v>
      </c>
      <c r="C49" s="16" t="s">
        <v>37</v>
      </c>
      <c r="D49" s="16"/>
      <c r="E49" s="17" t="s">
        <v>29</v>
      </c>
      <c r="F49" s="18">
        <v>2000</v>
      </c>
      <c r="G49" s="63">
        <v>0</v>
      </c>
      <c r="H49" s="31">
        <f t="shared" si="7"/>
        <v>0</v>
      </c>
      <c r="I49" s="32"/>
      <c r="J49" s="33">
        <f t="shared" si="4"/>
        <v>0</v>
      </c>
      <c r="K49" s="33">
        <f t="shared" si="5"/>
        <v>0</v>
      </c>
      <c r="L49" s="34">
        <f t="shared" si="6"/>
        <v>0</v>
      </c>
    </row>
    <row r="50" spans="1:12" ht="31.5">
      <c r="A50" s="7">
        <v>13</v>
      </c>
      <c r="B50" s="15" t="s">
        <v>44</v>
      </c>
      <c r="C50" s="16"/>
      <c r="D50" s="16"/>
      <c r="E50" s="17" t="s">
        <v>45</v>
      </c>
      <c r="F50" s="18">
        <v>14</v>
      </c>
      <c r="G50" s="63">
        <v>0</v>
      </c>
      <c r="H50" s="31">
        <f t="shared" si="7"/>
        <v>0</v>
      </c>
      <c r="I50" s="32"/>
      <c r="J50" s="33">
        <f t="shared" si="4"/>
        <v>0</v>
      </c>
      <c r="K50" s="33">
        <f t="shared" si="5"/>
        <v>0</v>
      </c>
      <c r="L50" s="34">
        <f t="shared" si="6"/>
        <v>0</v>
      </c>
    </row>
    <row r="51" spans="1:12" ht="47.25">
      <c r="A51" s="20">
        <v>14</v>
      </c>
      <c r="B51" s="71" t="s">
        <v>96</v>
      </c>
      <c r="C51" s="70"/>
      <c r="D51" s="70"/>
      <c r="E51" s="73" t="s">
        <v>45</v>
      </c>
      <c r="F51" s="69">
        <v>8</v>
      </c>
      <c r="G51" s="63">
        <v>0</v>
      </c>
      <c r="H51" s="67">
        <f t="shared" si="7"/>
        <v>0</v>
      </c>
      <c r="I51" s="62"/>
      <c r="J51" s="61">
        <f t="shared" si="4"/>
        <v>0</v>
      </c>
      <c r="K51" s="61">
        <f t="shared" si="5"/>
        <v>0</v>
      </c>
      <c r="L51" s="60">
        <f t="shared" si="6"/>
        <v>0</v>
      </c>
    </row>
    <row r="52" spans="1:12" ht="18.75">
      <c r="A52" s="20"/>
      <c r="B52" s="42"/>
      <c r="C52" s="22"/>
      <c r="D52" s="22"/>
      <c r="E52" s="23"/>
      <c r="F52" s="24"/>
      <c r="G52" s="36" t="s">
        <v>25</v>
      </c>
      <c r="H52" s="37"/>
      <c r="I52" s="38"/>
      <c r="J52" s="35">
        <f>SUM(J38:J51)</f>
        <v>0</v>
      </c>
      <c r="K52" s="35">
        <f>SUM(K38:K51)</f>
        <v>0</v>
      </c>
      <c r="L52" s="35">
        <f>SUM(L38:L51)</f>
        <v>0</v>
      </c>
    </row>
    <row r="53" spans="1:12" ht="18.75">
      <c r="A53" s="43"/>
      <c r="B53" s="51" t="s">
        <v>85</v>
      </c>
      <c r="C53" s="44"/>
      <c r="D53" s="44"/>
      <c r="E53" s="45"/>
      <c r="F53" s="46"/>
      <c r="G53" s="47"/>
      <c r="H53" s="48"/>
      <c r="I53" s="49"/>
      <c r="J53" s="50"/>
      <c r="K53" s="50"/>
      <c r="L53" s="50"/>
    </row>
    <row r="54" spans="1:12" ht="18.75">
      <c r="A54" s="54" t="s">
        <v>76</v>
      </c>
      <c r="B54" s="52" t="s">
        <v>86</v>
      </c>
      <c r="C54" s="44"/>
      <c r="D54" s="44"/>
      <c r="E54" s="45"/>
      <c r="F54" s="46"/>
      <c r="G54" s="47"/>
      <c r="H54" s="48"/>
      <c r="I54" s="49"/>
      <c r="J54" s="50"/>
      <c r="K54" s="50"/>
      <c r="L54" s="50"/>
    </row>
    <row r="55" spans="1:12" ht="18.75">
      <c r="A55" s="54" t="s">
        <v>77</v>
      </c>
      <c r="B55" s="52" t="s">
        <v>89</v>
      </c>
      <c r="C55" s="44"/>
      <c r="D55" s="44"/>
      <c r="E55" s="45"/>
      <c r="F55" s="46"/>
      <c r="G55" s="47"/>
      <c r="H55" s="48"/>
      <c r="I55" s="49"/>
      <c r="J55" s="50"/>
      <c r="K55" s="50"/>
      <c r="L55" s="50"/>
    </row>
    <row r="56" spans="1:12" ht="18.75">
      <c r="A56" s="54" t="s">
        <v>78</v>
      </c>
      <c r="B56" s="52" t="s">
        <v>90</v>
      </c>
      <c r="C56" s="44"/>
      <c r="D56" s="44"/>
      <c r="E56" s="45"/>
      <c r="F56" s="46"/>
      <c r="G56" s="47"/>
      <c r="H56" s="48"/>
      <c r="I56" s="49"/>
      <c r="J56" s="50"/>
      <c r="K56" s="50"/>
      <c r="L56" s="50"/>
    </row>
    <row r="57" spans="1:12" ht="18.75">
      <c r="A57" s="54" t="s">
        <v>79</v>
      </c>
      <c r="B57" s="52" t="s">
        <v>87</v>
      </c>
      <c r="C57" s="44"/>
      <c r="D57" s="44"/>
      <c r="E57" s="45"/>
      <c r="F57" s="46"/>
      <c r="G57" s="47"/>
      <c r="H57" s="48"/>
      <c r="I57" s="49"/>
      <c r="J57" s="50"/>
      <c r="K57" s="50"/>
      <c r="L57" s="50"/>
    </row>
    <row r="58" spans="1:12" ht="18.75">
      <c r="A58" s="54" t="s">
        <v>80</v>
      </c>
      <c r="B58" s="52" t="s">
        <v>88</v>
      </c>
      <c r="C58" s="44"/>
      <c r="D58" s="44"/>
      <c r="E58" s="45"/>
      <c r="F58" s="46"/>
      <c r="G58" s="47"/>
      <c r="H58" s="48"/>
      <c r="I58" s="49"/>
      <c r="J58" s="50"/>
      <c r="K58" s="50"/>
      <c r="L58" s="50"/>
    </row>
    <row r="59" spans="1:12" ht="18.75">
      <c r="A59" s="54" t="s">
        <v>81</v>
      </c>
      <c r="B59" s="52" t="s">
        <v>91</v>
      </c>
      <c r="C59" s="44"/>
      <c r="D59" s="44"/>
      <c r="E59" s="45"/>
      <c r="F59" s="46"/>
      <c r="G59" s="47"/>
      <c r="H59" s="48"/>
      <c r="I59" s="49"/>
      <c r="J59" s="50"/>
      <c r="K59" s="50"/>
      <c r="L59" s="50"/>
    </row>
    <row r="60" spans="1:12" ht="18.75">
      <c r="A60" s="43"/>
      <c r="B60" s="51"/>
      <c r="C60" s="44"/>
      <c r="D60" s="44"/>
      <c r="E60" s="45"/>
      <c r="F60" s="46"/>
      <c r="G60" s="47"/>
      <c r="H60" s="48"/>
      <c r="I60" s="49"/>
      <c r="J60" s="50"/>
      <c r="K60" s="50"/>
      <c r="L60" s="50"/>
    </row>
    <row r="61" spans="2:6" ht="15.75">
      <c r="B61" s="6" t="s">
        <v>127</v>
      </c>
      <c r="C61" s="25"/>
      <c r="D61" s="25"/>
      <c r="E61" s="25"/>
      <c r="F61" s="25"/>
    </row>
    <row r="62" spans="1:12" ht="15">
      <c r="A62" s="72"/>
      <c r="B62" s="72"/>
      <c r="C62" s="72"/>
      <c r="D62" s="72"/>
      <c r="E62" s="72"/>
      <c r="F62" s="72"/>
      <c r="G62" s="78" t="s">
        <v>69</v>
      </c>
      <c r="H62" s="79"/>
      <c r="I62" s="80"/>
      <c r="J62" s="78" t="s">
        <v>0</v>
      </c>
      <c r="K62" s="79"/>
      <c r="L62" s="80"/>
    </row>
    <row r="63" spans="1:12" ht="30">
      <c r="A63" s="74" t="s">
        <v>1</v>
      </c>
      <c r="B63" s="9" t="s">
        <v>93</v>
      </c>
      <c r="C63" s="10" t="s">
        <v>58</v>
      </c>
      <c r="D63" s="29" t="s">
        <v>2</v>
      </c>
      <c r="E63" s="11" t="s">
        <v>3</v>
      </c>
      <c r="F63" s="12" t="s">
        <v>8</v>
      </c>
      <c r="G63" s="13" t="s">
        <v>4</v>
      </c>
      <c r="H63" s="12" t="s">
        <v>5</v>
      </c>
      <c r="I63" s="14" t="s">
        <v>6</v>
      </c>
      <c r="J63" s="13" t="s">
        <v>66</v>
      </c>
      <c r="K63" s="13" t="s">
        <v>67</v>
      </c>
      <c r="L63" s="12" t="s">
        <v>7</v>
      </c>
    </row>
    <row r="64" spans="1:12" ht="38.25">
      <c r="A64" s="72">
        <v>1</v>
      </c>
      <c r="B64" s="26" t="s">
        <v>98</v>
      </c>
      <c r="C64" s="27" t="s">
        <v>97</v>
      </c>
      <c r="D64" s="27"/>
      <c r="E64" s="75" t="s">
        <v>54</v>
      </c>
      <c r="F64" s="76">
        <v>20</v>
      </c>
      <c r="G64" s="77">
        <v>0</v>
      </c>
      <c r="H64" s="31">
        <f>G64*I64+G64</f>
        <v>0</v>
      </c>
      <c r="I64" s="32"/>
      <c r="J64" s="33">
        <f>F64*G64</f>
        <v>0</v>
      </c>
      <c r="K64" s="33">
        <f>L64-J64</f>
        <v>0</v>
      </c>
      <c r="L64" s="34">
        <f>F64*H64</f>
        <v>0</v>
      </c>
    </row>
    <row r="65" spans="1:12" ht="42.75">
      <c r="A65" s="20">
        <v>2</v>
      </c>
      <c r="B65" s="42" t="s">
        <v>99</v>
      </c>
      <c r="C65" s="66" t="s">
        <v>100</v>
      </c>
      <c r="D65" s="59"/>
      <c r="E65" s="75" t="s">
        <v>54</v>
      </c>
      <c r="F65" s="69">
        <v>10</v>
      </c>
      <c r="G65" s="68">
        <v>0</v>
      </c>
      <c r="H65" s="31">
        <f>G65*I65+G65</f>
        <v>0</v>
      </c>
      <c r="I65" s="32"/>
      <c r="J65" s="33">
        <f>F65*G65</f>
        <v>0</v>
      </c>
      <c r="K65" s="33">
        <f>L65-J65</f>
        <v>0</v>
      </c>
      <c r="L65" s="34">
        <f>F65*H65</f>
        <v>0</v>
      </c>
    </row>
    <row r="66" spans="1:12" ht="57">
      <c r="A66" s="20" t="s">
        <v>78</v>
      </c>
      <c r="B66" s="42" t="s">
        <v>101</v>
      </c>
      <c r="C66" s="66" t="s">
        <v>102</v>
      </c>
      <c r="D66" s="59"/>
      <c r="E66" s="75" t="s">
        <v>54</v>
      </c>
      <c r="F66" s="69">
        <v>5</v>
      </c>
      <c r="G66" s="68">
        <v>0</v>
      </c>
      <c r="H66" s="31">
        <f>G66*I66+G66</f>
        <v>0</v>
      </c>
      <c r="I66" s="32"/>
      <c r="J66" s="33">
        <f>F66*G66</f>
        <v>0</v>
      </c>
      <c r="K66" s="33">
        <f>L66-J66</f>
        <v>0</v>
      </c>
      <c r="L66" s="34">
        <f>F66*H66</f>
        <v>0</v>
      </c>
    </row>
    <row r="67" spans="1:12" ht="18.75">
      <c r="A67" s="58"/>
      <c r="B67" s="42"/>
      <c r="C67" s="66"/>
      <c r="D67" s="22"/>
      <c r="E67" s="23"/>
      <c r="F67" s="24"/>
      <c r="G67" s="36" t="s">
        <v>25</v>
      </c>
      <c r="H67" s="37"/>
      <c r="I67" s="38"/>
      <c r="J67" s="35">
        <f>J64+J65+J66</f>
        <v>0</v>
      </c>
      <c r="K67" s="35">
        <f>K64+K65+K66</f>
        <v>0</v>
      </c>
      <c r="L67" s="35">
        <f>L64+L65+L66</f>
        <v>0</v>
      </c>
    </row>
    <row r="69" spans="2:6" ht="69.75" customHeight="1">
      <c r="B69" s="6" t="s">
        <v>128</v>
      </c>
      <c r="C69" s="25"/>
      <c r="D69" s="25"/>
      <c r="E69" s="25"/>
      <c r="F69" s="25"/>
    </row>
    <row r="70" spans="1:12" ht="69.75" customHeight="1">
      <c r="A70" s="7"/>
      <c r="B70" s="7"/>
      <c r="C70" s="7"/>
      <c r="D70" s="7"/>
      <c r="E70" s="7"/>
      <c r="F70" s="7"/>
      <c r="G70" s="78" t="s">
        <v>69</v>
      </c>
      <c r="H70" s="79"/>
      <c r="I70" s="80"/>
      <c r="J70" s="81" t="s">
        <v>0</v>
      </c>
      <c r="K70" s="82"/>
      <c r="L70" s="83"/>
    </row>
    <row r="71" spans="1:12" ht="56.25" customHeight="1">
      <c r="A71" s="8" t="s">
        <v>1</v>
      </c>
      <c r="B71" s="57" t="s">
        <v>93</v>
      </c>
      <c r="C71" s="28" t="s">
        <v>58</v>
      </c>
      <c r="D71" s="30" t="s">
        <v>2</v>
      </c>
      <c r="E71" s="11" t="s">
        <v>3</v>
      </c>
      <c r="F71" s="12" t="s">
        <v>8</v>
      </c>
      <c r="G71" s="13" t="s">
        <v>4</v>
      </c>
      <c r="H71" s="12" t="s">
        <v>5</v>
      </c>
      <c r="I71" s="14" t="s">
        <v>6</v>
      </c>
      <c r="J71" s="13" t="s">
        <v>66</v>
      </c>
      <c r="K71" s="13" t="s">
        <v>67</v>
      </c>
      <c r="L71" s="12" t="s">
        <v>7</v>
      </c>
    </row>
    <row r="72" spans="1:12" ht="52.5" customHeight="1">
      <c r="A72" s="7">
        <v>1</v>
      </c>
      <c r="B72" s="26" t="s">
        <v>47</v>
      </c>
      <c r="C72" s="27" t="s">
        <v>129</v>
      </c>
      <c r="D72" s="27"/>
      <c r="E72" s="17" t="s">
        <v>55</v>
      </c>
      <c r="F72" s="18">
        <v>800</v>
      </c>
      <c r="G72" s="19">
        <v>0</v>
      </c>
      <c r="H72" s="31">
        <f>G72*I72+G72</f>
        <v>0</v>
      </c>
      <c r="I72" s="32"/>
      <c r="J72" s="33">
        <f aca="true" t="shared" si="8" ref="J72:J82">F72*G72</f>
        <v>0</v>
      </c>
      <c r="K72" s="33">
        <f aca="true" t="shared" si="9" ref="K72:K82">L72-J72</f>
        <v>0</v>
      </c>
      <c r="L72" s="34">
        <f aca="true" t="shared" si="10" ref="L72:L82">F72*H72</f>
        <v>0</v>
      </c>
    </row>
    <row r="73" spans="1:12" ht="69.75" customHeight="1">
      <c r="A73" s="7">
        <v>2</v>
      </c>
      <c r="B73" s="26" t="s">
        <v>48</v>
      </c>
      <c r="C73" s="27" t="s">
        <v>49</v>
      </c>
      <c r="D73" s="27"/>
      <c r="E73" s="17" t="s">
        <v>55</v>
      </c>
      <c r="F73" s="18">
        <v>15000</v>
      </c>
      <c r="G73" s="77">
        <v>0</v>
      </c>
      <c r="H73" s="31">
        <f>G73*I73+G73</f>
        <v>0</v>
      </c>
      <c r="I73" s="32"/>
      <c r="J73" s="33">
        <f t="shared" si="8"/>
        <v>0</v>
      </c>
      <c r="K73" s="33">
        <f t="shared" si="9"/>
        <v>0</v>
      </c>
      <c r="L73" s="34">
        <f t="shared" si="10"/>
        <v>0</v>
      </c>
    </row>
    <row r="74" spans="1:12" ht="69.75" customHeight="1">
      <c r="A74" s="7">
        <v>3</v>
      </c>
      <c r="B74" s="26" t="s">
        <v>103</v>
      </c>
      <c r="C74" s="27" t="s">
        <v>104</v>
      </c>
      <c r="D74" s="27"/>
      <c r="E74" s="17" t="s">
        <v>55</v>
      </c>
      <c r="F74" s="18">
        <v>2500</v>
      </c>
      <c r="G74" s="77">
        <v>0</v>
      </c>
      <c r="H74" s="31">
        <f aca="true" t="shared" si="11" ref="H74:H82">G74*I74+G74</f>
        <v>0</v>
      </c>
      <c r="I74" s="32"/>
      <c r="J74" s="33">
        <f t="shared" si="8"/>
        <v>0</v>
      </c>
      <c r="K74" s="33">
        <f t="shared" si="9"/>
        <v>0</v>
      </c>
      <c r="L74" s="34">
        <f t="shared" si="10"/>
        <v>0</v>
      </c>
    </row>
    <row r="75" spans="1:12" ht="69.75" customHeight="1">
      <c r="A75" s="7">
        <v>4</v>
      </c>
      <c r="B75" s="26" t="s">
        <v>105</v>
      </c>
      <c r="C75" s="27" t="s">
        <v>106</v>
      </c>
      <c r="D75" s="27"/>
      <c r="E75" s="17" t="s">
        <v>56</v>
      </c>
      <c r="F75" s="18">
        <v>80</v>
      </c>
      <c r="G75" s="77">
        <v>0</v>
      </c>
      <c r="H75" s="31">
        <f t="shared" si="11"/>
        <v>0</v>
      </c>
      <c r="I75" s="32"/>
      <c r="J75" s="33">
        <f t="shared" si="8"/>
        <v>0</v>
      </c>
      <c r="K75" s="33">
        <f t="shared" si="9"/>
        <v>0</v>
      </c>
      <c r="L75" s="34">
        <f t="shared" si="10"/>
        <v>0</v>
      </c>
    </row>
    <row r="76" spans="1:12" ht="52.5" customHeight="1">
      <c r="A76" s="7">
        <v>5</v>
      </c>
      <c r="B76" s="26" t="s">
        <v>50</v>
      </c>
      <c r="C76" s="27" t="s">
        <v>51</v>
      </c>
      <c r="D76" s="27"/>
      <c r="E76" s="17" t="s">
        <v>56</v>
      </c>
      <c r="F76" s="18">
        <v>100</v>
      </c>
      <c r="G76" s="77">
        <v>0</v>
      </c>
      <c r="H76" s="31">
        <f t="shared" si="11"/>
        <v>0</v>
      </c>
      <c r="I76" s="32"/>
      <c r="J76" s="33">
        <f t="shared" si="8"/>
        <v>0</v>
      </c>
      <c r="K76" s="33">
        <f t="shared" si="9"/>
        <v>0</v>
      </c>
      <c r="L76" s="34">
        <f t="shared" si="10"/>
        <v>0</v>
      </c>
    </row>
    <row r="77" spans="1:12" ht="57" customHeight="1">
      <c r="A77" s="7">
        <v>6</v>
      </c>
      <c r="B77" s="26" t="s">
        <v>107</v>
      </c>
      <c r="C77" s="27" t="s">
        <v>52</v>
      </c>
      <c r="D77" s="27"/>
      <c r="E77" s="17" t="s">
        <v>55</v>
      </c>
      <c r="F77" s="18">
        <v>500</v>
      </c>
      <c r="G77" s="77">
        <v>0</v>
      </c>
      <c r="H77" s="31">
        <f t="shared" si="11"/>
        <v>0</v>
      </c>
      <c r="I77" s="32"/>
      <c r="J77" s="33">
        <f t="shared" si="8"/>
        <v>0</v>
      </c>
      <c r="K77" s="33">
        <f t="shared" si="9"/>
        <v>0</v>
      </c>
      <c r="L77" s="34">
        <f t="shared" si="10"/>
        <v>0</v>
      </c>
    </row>
    <row r="78" spans="1:12" ht="56.25" customHeight="1">
      <c r="A78" s="7">
        <v>7</v>
      </c>
      <c r="B78" s="26" t="s">
        <v>108</v>
      </c>
      <c r="C78" s="27" t="s">
        <v>57</v>
      </c>
      <c r="D78" s="27"/>
      <c r="E78" s="17" t="s">
        <v>55</v>
      </c>
      <c r="F78" s="18">
        <v>500</v>
      </c>
      <c r="G78" s="77">
        <v>0</v>
      </c>
      <c r="H78" s="31">
        <f t="shared" si="11"/>
        <v>0</v>
      </c>
      <c r="I78" s="32"/>
      <c r="J78" s="33">
        <f t="shared" si="8"/>
        <v>0</v>
      </c>
      <c r="K78" s="33">
        <f t="shared" si="9"/>
        <v>0</v>
      </c>
      <c r="L78" s="34">
        <f t="shared" si="10"/>
        <v>0</v>
      </c>
    </row>
    <row r="79" spans="1:12" ht="69.75" customHeight="1">
      <c r="A79" s="7">
        <v>8</v>
      </c>
      <c r="B79" s="26" t="s">
        <v>109</v>
      </c>
      <c r="C79" s="27" t="s">
        <v>110</v>
      </c>
      <c r="D79" s="27"/>
      <c r="E79" s="17" t="s">
        <v>54</v>
      </c>
      <c r="F79" s="18">
        <v>3500</v>
      </c>
      <c r="G79" s="77">
        <v>0</v>
      </c>
      <c r="H79" s="31">
        <f t="shared" si="11"/>
        <v>0</v>
      </c>
      <c r="I79" s="32"/>
      <c r="J79" s="33">
        <f t="shared" si="8"/>
        <v>0</v>
      </c>
      <c r="K79" s="33">
        <f t="shared" si="9"/>
        <v>0</v>
      </c>
      <c r="L79" s="34">
        <f t="shared" si="10"/>
        <v>0</v>
      </c>
    </row>
    <row r="80" spans="1:12" ht="53.25" customHeight="1">
      <c r="A80" s="7">
        <v>9</v>
      </c>
      <c r="B80" s="26" t="s">
        <v>112</v>
      </c>
      <c r="C80" s="27" t="s">
        <v>111</v>
      </c>
      <c r="D80" s="27"/>
      <c r="E80" s="17" t="s">
        <v>55</v>
      </c>
      <c r="F80" s="18">
        <v>500</v>
      </c>
      <c r="G80" s="77">
        <v>0</v>
      </c>
      <c r="H80" s="31">
        <f t="shared" si="11"/>
        <v>0</v>
      </c>
      <c r="I80" s="32"/>
      <c r="J80" s="33">
        <f t="shared" si="8"/>
        <v>0</v>
      </c>
      <c r="K80" s="33">
        <f t="shared" si="9"/>
        <v>0</v>
      </c>
      <c r="L80" s="34">
        <f t="shared" si="10"/>
        <v>0</v>
      </c>
    </row>
    <row r="81" spans="1:12" ht="38.25">
      <c r="A81" s="7">
        <v>10</v>
      </c>
      <c r="B81" s="26" t="s">
        <v>53</v>
      </c>
      <c r="C81" s="27" t="s">
        <v>113</v>
      </c>
      <c r="D81" s="27"/>
      <c r="E81" s="17" t="s">
        <v>55</v>
      </c>
      <c r="F81" s="18">
        <v>600</v>
      </c>
      <c r="G81" s="77">
        <v>0</v>
      </c>
      <c r="H81" s="31">
        <f t="shared" si="11"/>
        <v>0</v>
      </c>
      <c r="I81" s="32"/>
      <c r="J81" s="33">
        <f t="shared" si="8"/>
        <v>0</v>
      </c>
      <c r="K81" s="33">
        <f t="shared" si="9"/>
        <v>0</v>
      </c>
      <c r="L81" s="34">
        <f t="shared" si="10"/>
        <v>0</v>
      </c>
    </row>
    <row r="82" spans="1:12" ht="63">
      <c r="A82" s="7">
        <v>11</v>
      </c>
      <c r="B82" s="26" t="s">
        <v>114</v>
      </c>
      <c r="C82" s="27" t="s">
        <v>115</v>
      </c>
      <c r="D82" s="27"/>
      <c r="E82" s="17" t="s">
        <v>56</v>
      </c>
      <c r="F82" s="18">
        <v>60</v>
      </c>
      <c r="G82" s="77">
        <v>0</v>
      </c>
      <c r="H82" s="31">
        <f t="shared" si="11"/>
        <v>0</v>
      </c>
      <c r="I82" s="32"/>
      <c r="J82" s="33">
        <f t="shared" si="8"/>
        <v>0</v>
      </c>
      <c r="K82" s="33">
        <f t="shared" si="9"/>
        <v>0</v>
      </c>
      <c r="L82" s="34">
        <f t="shared" si="10"/>
        <v>0</v>
      </c>
    </row>
    <row r="83" spans="1:12" ht="18.75">
      <c r="A83" s="20"/>
      <c r="B83" s="21"/>
      <c r="C83" s="22"/>
      <c r="D83" s="22"/>
      <c r="E83" s="23"/>
      <c r="F83" s="24"/>
      <c r="G83" s="36" t="s">
        <v>25</v>
      </c>
      <c r="H83" s="37"/>
      <c r="I83" s="38"/>
      <c r="J83" s="35">
        <f>SUM(J72:J82)</f>
        <v>0</v>
      </c>
      <c r="K83" s="35">
        <f>SUM(K72:K82)</f>
        <v>0</v>
      </c>
      <c r="L83" s="35">
        <f>SUM(L72:L82)</f>
        <v>0</v>
      </c>
    </row>
    <row r="84" spans="1:12" ht="15.75">
      <c r="A84" s="56"/>
      <c r="B84" s="55" t="s">
        <v>120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spans="1:12" ht="15">
      <c r="A85" s="56" t="s">
        <v>76</v>
      </c>
      <c r="B85" s="56" t="s">
        <v>121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15">
      <c r="A86" s="56" t="s">
        <v>77</v>
      </c>
      <c r="B86" s="56" t="s">
        <v>122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spans="1:12" ht="15">
      <c r="A87" s="56" t="s">
        <v>78</v>
      </c>
      <c r="B87" s="56" t="s">
        <v>123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spans="1:12" ht="15">
      <c r="A88" s="56" t="s">
        <v>79</v>
      </c>
      <c r="B88" s="56" t="s">
        <v>124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spans="1:12" ht="15">
      <c r="A89" s="56" t="s">
        <v>80</v>
      </c>
      <c r="B89" s="56" t="s">
        <v>125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spans="1:12" ht="1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spans="1:12" ht="1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3" spans="2:6" ht="15.75">
      <c r="B93" s="6" t="s">
        <v>92</v>
      </c>
      <c r="C93" s="25"/>
      <c r="D93" s="25"/>
      <c r="E93" s="25"/>
      <c r="F93" s="25"/>
    </row>
    <row r="94" spans="1:12" ht="15">
      <c r="A94" s="7"/>
      <c r="B94" s="7"/>
      <c r="C94" s="7"/>
      <c r="D94" s="7"/>
      <c r="E94" s="7"/>
      <c r="F94" s="7"/>
      <c r="G94" s="78" t="s">
        <v>69</v>
      </c>
      <c r="H94" s="79"/>
      <c r="I94" s="80"/>
      <c r="J94" s="78" t="s">
        <v>0</v>
      </c>
      <c r="K94" s="79"/>
      <c r="L94" s="80"/>
    </row>
    <row r="95" spans="1:12" ht="30">
      <c r="A95" s="8" t="s">
        <v>1</v>
      </c>
      <c r="B95" s="9" t="s">
        <v>118</v>
      </c>
      <c r="C95" s="10" t="s">
        <v>58</v>
      </c>
      <c r="D95" s="29" t="s">
        <v>2</v>
      </c>
      <c r="E95" s="11" t="s">
        <v>3</v>
      </c>
      <c r="F95" s="12" t="s">
        <v>8</v>
      </c>
      <c r="G95" s="13" t="s">
        <v>4</v>
      </c>
      <c r="H95" s="12" t="s">
        <v>5</v>
      </c>
      <c r="I95" s="14" t="s">
        <v>6</v>
      </c>
      <c r="J95" s="13" t="s">
        <v>66</v>
      </c>
      <c r="K95" s="13" t="s">
        <v>67</v>
      </c>
      <c r="L95" s="12" t="s">
        <v>7</v>
      </c>
    </row>
    <row r="96" spans="1:12" ht="38.25">
      <c r="A96" s="7">
        <v>1</v>
      </c>
      <c r="B96" s="26" t="s">
        <v>59</v>
      </c>
      <c r="C96" s="27" t="s">
        <v>119</v>
      </c>
      <c r="D96" s="27"/>
      <c r="E96" s="17" t="s">
        <v>55</v>
      </c>
      <c r="F96" s="18">
        <v>3500</v>
      </c>
      <c r="G96" s="19">
        <v>1</v>
      </c>
      <c r="H96" s="31">
        <f>G96*I96+G96</f>
        <v>1</v>
      </c>
      <c r="I96" s="32"/>
      <c r="J96" s="33">
        <f>F96*G96</f>
        <v>3500</v>
      </c>
      <c r="K96" s="33">
        <f>L96-J96</f>
        <v>0</v>
      </c>
      <c r="L96" s="34">
        <f>F96*H96</f>
        <v>3500</v>
      </c>
    </row>
    <row r="97" spans="1:12" ht="18.75">
      <c r="A97" s="20"/>
      <c r="B97" s="21"/>
      <c r="C97" s="22"/>
      <c r="D97" s="22"/>
      <c r="E97" s="23"/>
      <c r="F97" s="24"/>
      <c r="G97" s="36" t="s">
        <v>25</v>
      </c>
      <c r="H97" s="37"/>
      <c r="I97" s="38"/>
      <c r="J97" s="35">
        <f>J96</f>
        <v>3500</v>
      </c>
      <c r="K97" s="35">
        <f>K96</f>
        <v>0</v>
      </c>
      <c r="L97" s="35">
        <f>L96</f>
        <v>3500</v>
      </c>
    </row>
    <row r="98" spans="1:12" ht="18.75">
      <c r="A98" s="43"/>
      <c r="B98" s="44"/>
      <c r="C98" s="44"/>
      <c r="D98" s="44"/>
      <c r="E98" s="45"/>
      <c r="F98" s="46"/>
      <c r="G98" s="47"/>
      <c r="H98" s="48"/>
      <c r="I98" s="49"/>
      <c r="J98" s="50"/>
      <c r="K98" s="50"/>
      <c r="L98" s="50"/>
    </row>
    <row r="99" spans="1:12" ht="18.75">
      <c r="A99" s="43"/>
      <c r="B99" s="44"/>
      <c r="C99" s="44"/>
      <c r="D99" s="44"/>
      <c r="E99" s="45"/>
      <c r="F99" s="46"/>
      <c r="G99" s="47"/>
      <c r="H99" s="48"/>
      <c r="I99" s="49"/>
      <c r="J99" s="50"/>
      <c r="K99" s="50"/>
      <c r="L99" s="50"/>
    </row>
    <row r="100" spans="2:6" ht="21.75" customHeight="1">
      <c r="B100" s="6" t="s">
        <v>130</v>
      </c>
      <c r="C100" s="25"/>
      <c r="D100" s="25"/>
      <c r="E100" s="25"/>
      <c r="F100" s="25"/>
    </row>
    <row r="101" spans="1:12" ht="15">
      <c r="A101" s="72"/>
      <c r="B101" s="72"/>
      <c r="C101" s="72"/>
      <c r="D101" s="72"/>
      <c r="E101" s="72"/>
      <c r="F101" s="72"/>
      <c r="G101" s="78" t="s">
        <v>69</v>
      </c>
      <c r="H101" s="79"/>
      <c r="I101" s="80"/>
      <c r="J101" s="78" t="s">
        <v>0</v>
      </c>
      <c r="K101" s="79"/>
      <c r="L101" s="80"/>
    </row>
    <row r="102" spans="1:12" ht="30">
      <c r="A102" s="74" t="s">
        <v>1</v>
      </c>
      <c r="B102" s="9" t="s">
        <v>118</v>
      </c>
      <c r="C102" s="10" t="s">
        <v>58</v>
      </c>
      <c r="D102" s="29" t="s">
        <v>2</v>
      </c>
      <c r="E102" s="11" t="s">
        <v>3</v>
      </c>
      <c r="F102" s="12" t="s">
        <v>8</v>
      </c>
      <c r="G102" s="13" t="s">
        <v>4</v>
      </c>
      <c r="H102" s="12" t="s">
        <v>5</v>
      </c>
      <c r="I102" s="14" t="s">
        <v>6</v>
      </c>
      <c r="J102" s="13" t="s">
        <v>66</v>
      </c>
      <c r="K102" s="13" t="s">
        <v>67</v>
      </c>
      <c r="L102" s="12" t="s">
        <v>7</v>
      </c>
    </row>
    <row r="103" spans="1:12" ht="51">
      <c r="A103" s="7">
        <v>1</v>
      </c>
      <c r="B103" s="26" t="s">
        <v>117</v>
      </c>
      <c r="C103" s="27" t="s">
        <v>116</v>
      </c>
      <c r="D103" s="27"/>
      <c r="E103" s="17" t="s">
        <v>55</v>
      </c>
      <c r="F103" s="18">
        <v>300</v>
      </c>
      <c r="G103" s="19">
        <v>0</v>
      </c>
      <c r="H103" s="31">
        <f>G103*I103+G103</f>
        <v>0</v>
      </c>
      <c r="I103" s="32"/>
      <c r="J103" s="33">
        <f>F103*G103</f>
        <v>0</v>
      </c>
      <c r="K103" s="33">
        <f>L103-J103</f>
        <v>0</v>
      </c>
      <c r="L103" s="34">
        <f>F103*H103</f>
        <v>0</v>
      </c>
    </row>
    <row r="104" spans="1:12" ht="18.75">
      <c r="A104" s="20"/>
      <c r="B104" s="21"/>
      <c r="C104" s="22"/>
      <c r="D104" s="22"/>
      <c r="E104" s="23"/>
      <c r="F104" s="24"/>
      <c r="G104" s="36" t="s">
        <v>25</v>
      </c>
      <c r="H104" s="37"/>
      <c r="I104" s="38"/>
      <c r="J104" s="35">
        <f>SUM(J103)</f>
        <v>0</v>
      </c>
      <c r="K104" s="35">
        <f>SUM(K103)</f>
        <v>0</v>
      </c>
      <c r="L104" s="35">
        <f>L127+SUM(L103)</f>
        <v>0</v>
      </c>
    </row>
    <row r="105" spans="1:12" ht="18.75">
      <c r="A105" s="43"/>
      <c r="B105" s="44"/>
      <c r="C105" s="44"/>
      <c r="D105" s="44"/>
      <c r="E105" s="45"/>
      <c r="F105" s="46"/>
      <c r="G105" s="47"/>
      <c r="H105" s="48"/>
      <c r="I105" s="49"/>
      <c r="J105" s="50"/>
      <c r="K105" s="50"/>
      <c r="L105" s="50"/>
    </row>
    <row r="106" spans="1:12" ht="18.75">
      <c r="A106" s="43"/>
      <c r="B106" s="44"/>
      <c r="C106" s="44"/>
      <c r="D106" s="44"/>
      <c r="E106" s="45"/>
      <c r="F106" s="46"/>
      <c r="G106" s="47"/>
      <c r="H106" s="48"/>
      <c r="I106" s="49"/>
      <c r="J106" s="50"/>
      <c r="K106" s="50"/>
      <c r="L106" s="50"/>
    </row>
    <row r="107" spans="1:12" ht="18.75">
      <c r="A107" s="43"/>
      <c r="B107" s="44"/>
      <c r="C107" s="44"/>
      <c r="D107" s="44"/>
      <c r="E107" s="45"/>
      <c r="F107" s="46"/>
      <c r="G107" s="47"/>
      <c r="H107" s="48"/>
      <c r="I107" s="49"/>
      <c r="J107" s="50"/>
      <c r="K107" s="50"/>
      <c r="L107" s="50"/>
    </row>
    <row r="108" spans="1:12" ht="18.75">
      <c r="A108" s="43"/>
      <c r="B108" s="44"/>
      <c r="C108" s="44"/>
      <c r="D108" s="44"/>
      <c r="E108" s="45"/>
      <c r="F108" s="46"/>
      <c r="G108" s="47"/>
      <c r="H108" s="48"/>
      <c r="I108" s="49"/>
      <c r="J108" s="50"/>
      <c r="K108" s="50"/>
      <c r="L108" s="50"/>
    </row>
    <row r="110" spans="7:12" ht="15.75">
      <c r="G110" s="39"/>
      <c r="H110" s="40"/>
      <c r="I110" s="41"/>
      <c r="J110" s="39"/>
      <c r="K110" s="39"/>
      <c r="L110" s="39"/>
    </row>
    <row r="111" spans="7:12" ht="15.75">
      <c r="G111" s="39"/>
      <c r="H111" s="40"/>
      <c r="I111" s="41"/>
      <c r="J111" s="39"/>
      <c r="K111" s="39"/>
      <c r="L111" s="40"/>
    </row>
    <row r="112" spans="7:12" ht="15.75">
      <c r="G112" s="39"/>
      <c r="H112" s="40"/>
      <c r="I112" s="41"/>
      <c r="J112" s="39"/>
      <c r="K112" s="39"/>
      <c r="L112" s="40"/>
    </row>
  </sheetData>
  <sheetProtection/>
  <mergeCells count="12">
    <mergeCell ref="G62:I62"/>
    <mergeCell ref="J62:L62"/>
    <mergeCell ref="G101:I101"/>
    <mergeCell ref="J101:L101"/>
    <mergeCell ref="G94:I94"/>
    <mergeCell ref="J5:L5"/>
    <mergeCell ref="J36:L36"/>
    <mergeCell ref="J70:L70"/>
    <mergeCell ref="J94:L94"/>
    <mergeCell ref="G70:I70"/>
    <mergeCell ref="G5:I5"/>
    <mergeCell ref="G36:I36"/>
  </mergeCells>
  <printOptions/>
  <pageMargins left="0.31496062992125984" right="0.4330708661417323" top="0.4724409448818898" bottom="0.984251968503937" header="0.5118110236220472" footer="0.5118110236220472"/>
  <pageSetup orientation="landscape" paperSize="9" scale="60" r:id="rId1"/>
  <headerFooter alignWithMargins="0">
    <oddHeader>&amp;CStrona &amp;P z &amp;N</oddHeader>
  </headerFooter>
  <rowBreaks count="3" manualBreakCount="3">
    <brk id="33" max="11" man="1"/>
    <brk id="68" max="11" man="1"/>
    <brk id="9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Waldemar Piórkowski</cp:lastModifiedBy>
  <cp:lastPrinted>2017-10-19T05:42:04Z</cp:lastPrinted>
  <dcterms:created xsi:type="dcterms:W3CDTF">2016-10-03T08:41:43Z</dcterms:created>
  <dcterms:modified xsi:type="dcterms:W3CDTF">2017-10-25T12:39:21Z</dcterms:modified>
  <cp:category/>
  <cp:version/>
  <cp:contentType/>
  <cp:contentStatus/>
</cp:coreProperties>
</file>