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1600" windowHeight="10035" activeTab="0"/>
  </bookViews>
  <sheets>
    <sheet name="P34072017CH" sheetId="1" r:id="rId1"/>
  </sheets>
  <definedNames>
    <definedName name="_xlnm.Print_Area" localSheetId="0">'P34072017CH'!$A$1:$L$84</definedName>
  </definedNames>
  <calcPr fullCalcOnLoad="1"/>
</workbook>
</file>

<file path=xl/sharedStrings.xml><?xml version="1.0" encoding="utf-8"?>
<sst xmlns="http://schemas.openxmlformats.org/spreadsheetml/2006/main" count="225" uniqueCount="163">
  <si>
    <t>Nr pakietu</t>
  </si>
  <si>
    <t>Nr poz. w pakiecie</t>
  </si>
  <si>
    <t>Opis</t>
  </si>
  <si>
    <t>Nazwa handlowa/producent/nr katalogowy</t>
  </si>
  <si>
    <t>J.m.</t>
  </si>
  <si>
    <t>Ilość</t>
  </si>
  <si>
    <t>Cena z VAT  brutto</t>
  </si>
  <si>
    <t>VAT</t>
  </si>
  <si>
    <t>Wartość Brutto</t>
  </si>
  <si>
    <t>Wartość Netto</t>
  </si>
  <si>
    <t>Wartość VAT</t>
  </si>
  <si>
    <t>1.1</t>
  </si>
  <si>
    <t xml:space="preserve">Protezy typu Amsterdam charakteryzujace się  elastycznością ułatwiającą wprowadzenie, stozkowym zakończeniem czesci dystalnej , jednocześnie dostateczną twardością materiału zapobiegającą zagięciom podczas wprowadzenia poprzez zwężenia ze skrzydłami (zaczepami) stabilizujące położenie z gładką powierzchnią wewnętrzną ułatwiającą odpływ i zapobiegającą inkrustacji żółci.. Protezy o średnicy 5, 7, 8,5 i 10Fr  długości pomiędzy zaczepami 5, 7, 9, 12 i 15 cm  Ilości w poszczególnych rozmiarach wg zapotrzebowań zamawiającego Zapis dotyczy również wmożłiwości wzajemnej zamiany  ilości protez w obrębie protez typu Amsterdam i Zimmon  </t>
  </si>
  <si>
    <t>szt</t>
  </si>
  <si>
    <t>1.2</t>
  </si>
  <si>
    <t xml:space="preserve">Protezy typu Zimmon średnicy 5Fr, 7Fr (pojedyńczy "świński ogon" , liczne otwory boczne na całej dlugości ( 2, 4, 6, 8, 10 i 12 cm)Stożkowe zakonczenie czesci dystalnej   Ilości w poszczególnych rozmiarach wg zapotrzebowań zamawiającego Zapis dotyczy również wmożłiwości wzajemnej zamiany  ilości protez w obrębie protez typu Amsterdam i Zimmon  </t>
  </si>
  <si>
    <t>1.3</t>
  </si>
  <si>
    <t>Proteza podwójny świński ogon średnicy 5 f/5cm</t>
  </si>
  <si>
    <t>Protezy średnicy  10  Fr typu  Tannenbaum . długości pomiędzy zaczepami  5, 7, 9  cm. Rozmiary wg zapotrzebowań Zamawiającego.</t>
  </si>
  <si>
    <t>3.</t>
  </si>
  <si>
    <t>Zestaw do rozszerzania dróg żółciowych  typu Soehendra posiadający znacznik radiologiczny średnicy pomiedzy 5-6Fr oraz 8-8,5 Fr  Proporcje średnic w zależności od potrzeb zamawiającego</t>
  </si>
  <si>
    <t>4.1</t>
  </si>
  <si>
    <t>Koszyk spiralny wielorazowego użytku,  min. śr. Kanału roboczego 2,8mm, dł. Robocza 1900mm, średnica koszyka 22mm, posiadający rozkręcaną część dystalną,  co umożliwia nakręcenie na rękojeść posiadanego  awaryjnego litotryptora bez zniszczenia koszyka ,umozliwiajacy kontrastowanie dróg zólciowych zapewniający właściwa szczelność na poziomie rękojeści</t>
  </si>
  <si>
    <t>4.2</t>
  </si>
  <si>
    <t>Koszyk bez dodatkowych ramion, wielorazowego użytku,  min. śr. Kanału roboczego 2,8mm, dł. Robocza 1900mm, średnica koszyka 22mm, posiadający rozkręcaną metalową część dystalną, co co umożliwia nakręcenie na rękojeść awaryjnego litotryptora bez zniszczenia koszyka, umozliwiajacy kontrastowanie dróg zólciowych zapewniający właściwa szczelność na poziomie rękojeści</t>
  </si>
  <si>
    <t>4.3</t>
  </si>
  <si>
    <t xml:space="preserve"> Koszyk wielorazowy z dodatkowymi ramionami typu kwiat,  minimalna średnica kanału roboczego 2,8mm, długość robocza 1950 mm ,średnica koszyka 20,  minimalna średnica kanału roboczego 2,8mm, długość robocza 1950mm, umozliwiajacy kontrastowanie dróg zólciowych zapewniający właściwa szczelność na poziomie rękojeści</t>
  </si>
  <si>
    <t>4.4</t>
  </si>
  <si>
    <t>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t>
  </si>
  <si>
    <t>5.1</t>
  </si>
  <si>
    <t>5.2</t>
  </si>
  <si>
    <t>Samorozprężalny stent do protezowania nowotworowych zwężeń dróg żółciowych. pokryty  z markerami na obu końcach  widocznymi w obrazie endoskopowym i w promieniach RTG. Dlugosci i średnice w zależności od potrzeb zamawiającego</t>
  </si>
  <si>
    <t>5.3</t>
  </si>
  <si>
    <t>Proteza samorozpręzalna do protezowania nowotowrowych zwęzeń przełyku Nitilonowa z znacznikami widocznymi w fuloroskopii dostatecznie miękka ,aby nie powodować stałego dyskomfortu u pacjentaa po implantacji z niepokrywanymi końcówkami umożliwiajacymi własciwa stabilizację</t>
  </si>
  <si>
    <t>5.4</t>
  </si>
  <si>
    <t>6.1</t>
  </si>
  <si>
    <t>6.2</t>
  </si>
  <si>
    <t>proteza do dróg żółciowych samorozprężalna niepokrywana typu LCD,  posiadająca na całej długości  większe oczka pozwalające na przełożenie drugiej protezy samorozprężalnej lub plastikowej, cztery znaczniki platynowe na obu końcach i znaczniki o długości minimum 2 cm w środkowej części z większymi oczkami widoczne w RTG, średnica protezy po rozprężeniu  10mm, długość protezy do wyboru 6 i 8 cm, średnica zestawy do wprowadzania max 8Fr, długość zestawu do wprowadzania 180cm, możliwość schowania protezy przy min 30% wysunięciu w celu repozycjonowania</t>
  </si>
  <si>
    <t>Proteza samorozprężalna, usuwalna, o zwiększonej sprężystości przewężona w środku o 20% w stosunku do końców, do łagodnych zwężeń dróg żółciowych po ortotopowym przeszczepie wątroby, pokrywana w całości, z długim lassem z platynowymi markerami widocznymi w RTG, umożliwiającymi dobrą wizualizację w przypadku lokalizacji w wysokich aplikacjach wspólnego przewodu żółciowego, długość protezy w zakresie 4-6cm średnica protezy w zakresie 8-10mm, do aplikacji przez endoskop, długość aplikatora 180-00cm, średnica aplikatora max 8Fr,</t>
  </si>
  <si>
    <t>6.4</t>
  </si>
  <si>
    <t>szt.</t>
  </si>
  <si>
    <t>6.5</t>
  </si>
  <si>
    <t>Proteza samorozprężalna przełykowa do leczenia przetok i/lub nieszczelności po gastrektomii typu Sleeve. Proteza pokrywana w całości, prosta, posiadająca lassa do usunięcia lub repozycji oraz znaczniki widoczne w RTG na końcach i w środku. Średnica protezy 22,24 i 28 mm, długość protezy w zakresie 18 lub 23 cm. Średnica aplikatora max 22Fr, długość 70cm.</t>
  </si>
  <si>
    <t>6.6</t>
  </si>
  <si>
    <t>Proteza samorozprężalna przełykowa do leczenia przetok i/lub nieszczelności po zabiegach chirurgicznych. Proteza powinna mieć poniżej górnego kołnierza dwie jedna pod drugą w odległości 5 - 25mm od siebie dodatkowe pokrywane silikonem siatki (mocowane do właściwej protezy tylko w górnej części) zabezpieczające protezę przed migracją oraz przetokę. Proteza pokrywana w całości, prosta w dolnej części, posiadająca lassa do usunięcia lub repozycji oraz znaczniki widoczne w RTG na końcach i w środku. Średnica protezy od 18 do 28 mm, długość protezy w zakresie 10 - 23 cm. Średnica aplikatora max 22Fr, długość 70cm.</t>
  </si>
  <si>
    <t>6.7</t>
  </si>
  <si>
    <t>Proteza somorozprężalna do przełyku umieszczana w pobliżu UES. Usuwalna. Wykonana z siatki z nitinolu, końce poszerzane, koniec proksymalny krótki, koniec dystalny długi, pokrywana silikonem. Znaczniki RTG po 4 znaczniki na końcach, 2 w środku protezy. Średnica 16,18 mm , długość 6-15 cm. System uwalniania  proksymalny lub system   dystalny, długość systemu 70 cm.</t>
  </si>
  <si>
    <t>6.8</t>
  </si>
  <si>
    <t>Zestaw do zakładania klipsa nitinolowego w składzie: klips 10 mm okrągły gotowy do założenia po 4 zęby w każdej ze szczęk, z nakładką na końcowke endoskopu, mechanizm zwalniający montowany na kanale roboczym. Długośc robocza 165 lub 220 cm. Do endoskopow o rozmiarach 10,5-12,0 mm</t>
  </si>
  <si>
    <t>Kotwica do uchwycenia tkanki. Trzy wysuwane, zagięte ostrza</t>
  </si>
  <si>
    <t>6.10</t>
  </si>
  <si>
    <t>Szczypce dwustronne. Zamykana strona prawa i lewa,
niezależnie od siebie. Do chwytania brzegow perforacji.Szczypce dwustronne. Zamykana strona prawa i lewa,
niezależnie od siebie. Do chwytania brzegow perforacji.</t>
  </si>
  <si>
    <t>SZT</t>
  </si>
  <si>
    <t>7.1</t>
  </si>
  <si>
    <t>Igły do ostrzykiwania średnica kanału roboczego 2,8mm,dł robocza 2300,średnica igły 0,6mm, długość max. igły 5mm,  śr. ostrza 0,7mm , długość całkowita igły nie większa niż 15 mm.( co umozliwia ostrzykiwanie w pozycji zagietej poprzez elewator duodenoskopu)</t>
  </si>
  <si>
    <t>8.1</t>
  </si>
  <si>
    <t>Klipsownice hemostatyczne jednorazowego użytku: z klipsem załadowanym do zestawu, szerokość rozwarcia ramion klipsa 11 mm, z możliwością kilkukrotnego otwarcia i zamknięcia ramion klipsa przed całkowitym uwolnieniem,Umożliwiajace uwolnienie w pozycji zagiętej elewatora duodenoskopu )</t>
  </si>
  <si>
    <t>9.1</t>
  </si>
  <si>
    <t xml:space="preserve">Papilotomy igłowe wielorazowe. Z ostrzem igłowym minimalna średnica kanału 2,2mm,
dł robocza 1950mm,igła wysuwana 4mm ,Całkowita dlugośc igły umozliwiająca swobodne zagięcie podczas cięcia, Mozliwośc kontrastowania (preferowane) Mozliwość zamiany igły na prowadnicę ( preferowane). Urządzenie kompatybilne z posiadanymi rączkami - jezeli nie posiada własnej rączki
Papilotomy igłowe wielorazowe. Z ostrzem igłowym minimalna średnica kanału 2,2mm,
dł robocza 1950mm,igła wysuwana 4mm ,Całkowita dlugośc igły umozliwiająca swobodne zagięcie podczas cięcia, Mozliwośc kontrastowania (preferowane) Mozliwość zamiany igły na prowadnicę ( preferowane). Urządzenie kompatybilne z posiadanymi rączkami - jezeli nie posiada własnej rączki
</t>
  </si>
  <si>
    <t>9.2</t>
  </si>
  <si>
    <t>Wielorazowy papilotom trójkanałowy końcówka widoczna w fluoroskopi min śr kanału roboczego 2,8 mm, przyjmujący prowadnice 0,035 ,dł cięciwy roboczej 20 mm , dł końcówki dystalnej pomiędzy 3-7 mm śr końcówk i 4,5Fr. Min dł robocza 1950 mm. Długość końcówki dystalnej w zależności od potrzeb zamawiającego.</t>
  </si>
  <si>
    <t>9.3</t>
  </si>
  <si>
    <t xml:space="preserve"> Wielorazowy papilotom trójkanałowy  kompatybilny z  systemem samodzielnego wprowadzania prowadnicy przez operatora  , końcówka widoczna w fluoroskopi min śr kanału roboczego 2,8 mm, przyjmujący prowadnice 0,035 ,dł cięciwy roboczej 20 mm , dł końcówki dystalnej pomiędzy 3-7 mm śr końcówk i 4,5Fr. Min dł robocza 1950 mm. Długość końcówki dystalnej w zależności od potrzeb zamawiającego.</t>
  </si>
  <si>
    <t>9.4</t>
  </si>
  <si>
    <t>Jednorazowy papilotom trójkanałowy końcówka widoczna w fluoroskopi min śr kanału roboczego 2,8 mm, przyjmujący prowadnice 0,035 ,dł cięciwy roboczej 20 mm , dł końcówki dystalnej pomiędzy 3-7 mm śr końcówk i 4,5Fr. Min dł robocza 1950 mm. Długość końcówki dystalnej w zależności od potrzeb zamawiającego.</t>
  </si>
  <si>
    <t>10.1</t>
  </si>
  <si>
    <t>Prowadnica jednorazowe do zabiegów ERCP, typu zebra przez co identyfikująca ruch, dł. 450-480cm  , końce  cieniodajne pokryte hydrofilnie  , średnica prowadnic 0,018, 0,021, 0,025 i 0,035 z miękką końcówką wykazującą właściwą sztywność w części proksymalnej zapobiegającą wyciągnięciu podczas protezowania. Ilości w poszczególnych rozmiarach w zależności od potrzeb zamawiającego</t>
  </si>
  <si>
    <t>11.1</t>
  </si>
  <si>
    <t>Prowadnice jednorazowe do zabiegów ERCP, typu zebra przez co identyfikująca ruch, dł. 450-480 cm, dwa końce cieniodajne róznej dlugości ,średnica prowadnicy od 0,018 do  0,035 z miękką końcówką wykazującą właściwą sztywność w części proksymalnej zapobiegającą wyciągnięciu podczas protezowania. Ilości w poszczególnych rozmiarach w zależności od potrzeb zamawiającego</t>
  </si>
  <si>
    <t>12.1</t>
  </si>
  <si>
    <t>Prowadnica wielorazowe do zabiegów ERCP hydrofilna nitilonowa pokryta teflonem , typu zebra przez co identyfikująca ruch, dł. 450-480cm,  końcówka  cieniodajna  średnica prowadnic   0,035 z miękką końcówką wykazującą właściwą sztywność w części proksymalnej zapobiegającą wyciągnięciu podczas protezowania. Ilości w poszczególnych rozmiarach w zależności od potrzeb zamawiającego</t>
  </si>
  <si>
    <t>13.1</t>
  </si>
  <si>
    <t>Korki bipsyjne do posiadanych przez zamawiającego duodenoskopów Olympus 50 Fuji 500</t>
  </si>
  <si>
    <t>14.1</t>
  </si>
  <si>
    <t>Trójnik - łącznik do ECPW</t>
  </si>
  <si>
    <t>15.1</t>
  </si>
  <si>
    <t>Cewnik trzustkowy  wielorazowy z dlugą  stożkową  końcówką średnicy 2,5 Fr przyjmujący  prowadnice 0,025, posiadający znacznik fluoroskopowy na końcu, minimalna długośc roboczą 1950 mm minimalna średnica kanału 2,2</t>
  </si>
  <si>
    <t>16.1</t>
  </si>
  <si>
    <t>Cewnik żółciowy  wielorazowy z dlugą zwężaną końcówka średnicy  3,5 Fr przyjmujący prowadnice 0,035, posiadający znacznik fluoroskopowy na końcu minimalna długość robocza 1950, Minimalna średnica kanału 2,2.</t>
  </si>
  <si>
    <t>17.1</t>
  </si>
  <si>
    <t>Balony do usuwania złogów z możliwością insuflacji  do średnicy w granicach 9mm- 18mm, współpracuje z prowadnikiem 0,035, możliwość swobodnego kontrastowania z wprowadzona prowadnicą 0,035 dystalnie od balonu po wprowadzeniu prowadnika i typowym zagięciu wymaganym do wprowadzenia do dróg żólciowych. Wykauzjace dostateczną podatnośc na zaginanie częsic dystalnej umożłiwiajace swobodne wprowadzenie przez zagiety elewator duodenoskopu. Dystalny odcinek przezierny w stopniu umozliwiajacym pasaż prowacnicy typu Zebra</t>
  </si>
  <si>
    <t>18.1</t>
  </si>
  <si>
    <t>Szczypce biopsyjne wielorazowe nadajace się dlugoscią i średnicą do posiadanych duodenoskopów  umozliwiające swobonde rozwarcie w pozycji zagietego elewatora duodenoskopu</t>
  </si>
  <si>
    <t>19.1</t>
  </si>
  <si>
    <t>20.1</t>
  </si>
  <si>
    <t xml:space="preserve">Dreny do tlenu kompatybilne z kupowanymi ustnikami dlugosci minimum 5 metrów lub umozliwiajace połaczenia dwóch z nich w wymagana dlugość  </t>
  </si>
  <si>
    <t>21.1</t>
  </si>
  <si>
    <t>Szczotki do badań cytologicznych mozliwe do wprowadzenia do kanału roboczego srednicy 2,8 mm, Długość robocza minimalna 1900 mm Szczotka wysuwana z osłony w miejscu pobrania materiału</t>
  </si>
  <si>
    <t>22.1</t>
  </si>
  <si>
    <t>23.1</t>
  </si>
  <si>
    <t>24.1</t>
  </si>
  <si>
    <t>Zestawy do drenażu przezskórnego dróg żółciowych z miękką osłoną igly do pierwszego wkłucia,Srednica od w zakresei od 5 do 8,5Fr  . Widoczne w skopii RTG z zestawem drenazy prostego lub typu świnki ogon - rodzaje i średnice zestawów w zależnosci od potrzeb zamawiającego</t>
  </si>
  <si>
    <t>25.1</t>
  </si>
  <si>
    <t>Zestawy do drenażu przezskórnego dróg żółciowych  . Możliwość stabilizacji ksztaltu cewnika po wprowadzeniu do drzewa żółciowego, Cewnik  widoczne w skopii RTG.</t>
  </si>
  <si>
    <t>26.1</t>
  </si>
  <si>
    <t>Wielorazowe szczypce chwytające, 5- ramienne do usuwania polipów i ciał obcych, średnica kanału roboczego 2,8mm, długość robocza 2300mm, szerokość otwarcia 20mm. Kompatybilne z posiadanymi rączkami , który zamawiający posiada lub z własnym uchwytem</t>
  </si>
  <si>
    <t>Pętle do polipektomii srednicy 10-15 mm jednorazowego użycia  o właściwej podatnosci (gietkosci  podczas zagięcia w duodenoskopie jednowłoknowe  preferowane do mucosectomii guzów  brodawki vatera  monofilamentowe</t>
  </si>
  <si>
    <t>27.1</t>
  </si>
  <si>
    <t>28.1</t>
  </si>
  <si>
    <t>Znacznik permanentny do znakowania zmian w obrębie przewodu pokarmowego</t>
  </si>
  <si>
    <t>30.1</t>
  </si>
  <si>
    <t>Cewniki do wykonanoa manometrii przełyku kompatybilne z posiadanym zestawem manometrycznym</t>
  </si>
  <si>
    <t>31.1</t>
  </si>
  <si>
    <t>31.2</t>
  </si>
  <si>
    <t>32.1</t>
  </si>
  <si>
    <t>wielorazowe popychacze do protez średnicy 5Fr , 7Fr i 8,5Fr wykazujace dostateczną sztywność  umozliwiajaca własciwe wprowadzenie protezy pprzez twarde zwęzenie liczby określonych srednic  popychaczy zależne od potrzeb zamawiającego</t>
  </si>
  <si>
    <t>Osłony metalowe do posiadanych litotryptorów</t>
  </si>
  <si>
    <t>34.1</t>
  </si>
  <si>
    <t>Sruby do usuwania protez średnicy 5Fr( dwie ) i 8,5Fr (dwie)</t>
  </si>
  <si>
    <t>35.1</t>
  </si>
  <si>
    <t>36.1</t>
  </si>
  <si>
    <t>36.2</t>
  </si>
  <si>
    <t>37.1</t>
  </si>
  <si>
    <t xml:space="preserve">Szczotki do czyszczenia kanałow i gniazd  endoskopów dwustronne lub zestawy ,krótka (gniazdo) dluga kanał  </t>
  </si>
  <si>
    <t>38.1</t>
  </si>
  <si>
    <t>39.1</t>
  </si>
  <si>
    <t>Cena jedn. netto</t>
  </si>
  <si>
    <t xml:space="preserve">                                                                                                                                      Wykaz asortymentowo-cenowy</t>
  </si>
  <si>
    <t xml:space="preserve">            Załącznik nr 6 do SIWZ</t>
  </si>
  <si>
    <t>2.</t>
  </si>
  <si>
    <t>6.3</t>
  </si>
  <si>
    <t>33.1</t>
  </si>
  <si>
    <t>37.2</t>
  </si>
  <si>
    <t>40.1</t>
  </si>
  <si>
    <t xml:space="preserve">          Razem pakiet nr 37</t>
  </si>
  <si>
    <t>41.1</t>
  </si>
  <si>
    <t xml:space="preserve">Osłony końcówek do posiadanych duodenoskopów  Olympus serii  160 </t>
  </si>
  <si>
    <t>Osłony końcówek do posiadanych duodenoskopów  Fujinon serii  ED 530 XT8</t>
  </si>
  <si>
    <t>27.2</t>
  </si>
  <si>
    <t xml:space="preserve">         Razem pakiet nr 27</t>
  </si>
  <si>
    <t>Sprawa P/34/07/2017/CH</t>
  </si>
  <si>
    <t>Samorozprężalny stent do protezowania nienowotworowych zwężeń dróg żółciowych. pokryty na całej długości tworzywem silokonowym, z markerami na obu końcach i w środku widocznymi w obrazie endoskopowym i w promieniach RTG.średniaca i dlugośc w zaleznosci od potrzeb zamawiającego.Giętki zestaw wprowadzający dostosowany do współpracy z prowadnicą 0,035 system aplikacji pozwalający na korektę położenia po częściowym uwolnieniu .długość cewnika wprowadzającego min 205cm system uwalniania od strony dystalnej. Długość i srednica protezy w zależności od potrzeb zamawiającego. Możliwość wprowadzenia poprzez kanał roboczy posiadanych endoskopów.Fujinon ED 530X. T8</t>
  </si>
  <si>
    <t>Proteza samorozprężalna jelitowa nadająca się do protezowania nowotworu jelita grubego z nitinolu rozszerzana na końcach. Giętki zestaw wprowadzający dostosowany do współpracy z prowadnicą 0,035 system aplikacji pozwalający na korektę położenia po częściowym uwolnieniu .długość cewnika wprowadzającego min 205cm system uwalniania od strony dystalnej. Długość i srednica protezy w zależności od potrzeb zamawiającego. Możliwość wprowadzenia poprzez kanał roboczy posiadanych endoskopów (Olympus CF 2T160,CF Q 165L, CF Q 180.</t>
  </si>
  <si>
    <t>Protezy samorozprężalne do protezowwania dwunastnicy,  nitilonowe ze znacznikami na końcach, możliwe do wprowadzenia poprzez kanał roboczy posiadanych endoskopów z zestawem wprowadzającym ( Olympus GIF Q 145, GIF Q145)</t>
  </si>
  <si>
    <t xml:space="preserve">Proteza drenażu torbieli trzustki, samorozprężalna, całkowicie pokrywana, usuwalna.
Na obu końcach duże kołnierze zapobiegajace przemieszczaniu się stentu. Rozmiary
stentu: średnica wewnętrzna 12 , 14 lub 16mm, długość 16 mm, średnica kołnierza
odpowiednio 24, 26 lub 28 mm. Zestaw do wprowadzania o śr. max. 10,5 Fr i dł. 180 cm. Protezy o średnicach 14 i 16 mm powinny umożliwić obejrzenie wnętrza torbieli trzustki endoskopem.Proteza drenażu torbieli trzustki, samorozprężalna, całkowicie pokrywana, usuwalna.
</t>
  </si>
  <si>
    <t>Ustniki jednorazowe duże z gumką z   koncówką umożliwiajac podłączenie tlenu . Dostatecznie szerokie aby umożliwiały własciwa stabilizacje w ustach pacjeta .</t>
  </si>
  <si>
    <t>Balony do rozszerzania dróg żółciowych  kompatybilne z posiadanym urządzeniem do napełniania balonu ( Alliance II Boston; QIP Wilson Coock)  Możliwość wprowadzenia na prowadnicy 0,035  poprzez kanał roboczy   posiadanych duodnoskopów.  Posiadajacy znaczniki na początku i na końcu balonu widoczne w skopii RTG</t>
  </si>
  <si>
    <t>Balony do rozszerzania jelita lub przełyku  kompatybilne z posiadanym urządzeniem do napełniania balonu  (Alliance II Boston; QIP Wilson Coock ) Możliwość wprowadzenia na prowadnicy 0,035  poprzez kanał roboczy posiadanych kolonoskopów . Posiadajacy znaczniki na początku i na końcu balonu widoczne w skopii RTG</t>
  </si>
  <si>
    <t>Cewniki do wykonania manometrii odbytu z balonem kompatybilne z posiadanym zestawem manometrycznym  (Piktel )</t>
  </si>
  <si>
    <t>Pętle do podwiazywania polipa przed  polipektomią endoskopową kompatybilny z kupowanym zestawem do uwalniania petli</t>
  </si>
  <si>
    <t>Zestaw do uwalniania pętli na szypule polipa kompatybilny z posiadanymi pętlami .</t>
  </si>
  <si>
    <t>Nasadki do ESD o stozkowym kształcie na posiadany gastroskop  ( Olympus GIF 2T 160)i kolonoskop zabiegowy ( CF 2T 160I)</t>
  </si>
  <si>
    <t>Balon do rozszerzania przełyku z znacznikiem widocznym w fluoroskopii  kompatybilny z posiadana raczką (typ Alliance II Boston)</t>
  </si>
  <si>
    <t>Manometr do posiadanej rączki do rozszerzania (typ Alliance II - Boston)</t>
  </si>
  <si>
    <r>
      <t xml:space="preserve">                </t>
    </r>
    <r>
      <rPr>
        <b/>
        <sz val="9"/>
        <rFont val="Arial"/>
        <family val="2"/>
      </rPr>
      <t>Razem pakiet nr 5</t>
    </r>
  </si>
  <si>
    <r>
      <t xml:space="preserve">                      </t>
    </r>
    <r>
      <rPr>
        <b/>
        <sz val="9"/>
        <rFont val="Arial"/>
        <family val="2"/>
      </rPr>
      <t>Razem pakiet nr 6</t>
    </r>
  </si>
  <si>
    <r>
      <t xml:space="preserve">                </t>
    </r>
    <r>
      <rPr>
        <b/>
        <sz val="9"/>
        <rFont val="Arial"/>
        <family val="2"/>
      </rPr>
      <t>Razem pakiet nr 9</t>
    </r>
  </si>
  <si>
    <r>
      <t xml:space="preserve">         </t>
    </r>
    <r>
      <rPr>
        <b/>
        <sz val="9"/>
        <rFont val="Arial"/>
        <family val="2"/>
      </rPr>
      <t xml:space="preserve"> Razem pakiet nr 31</t>
    </r>
  </si>
  <si>
    <t xml:space="preserve">                Razem pakiet nr 1</t>
  </si>
  <si>
    <t>podpis Wykonawcy</t>
  </si>
  <si>
    <t>……………………..</t>
  </si>
  <si>
    <t>Szczotki do czyszczenia kanałow woda poiwetrze do posiadach duodenoskopów Fujinon serii  ED 530 XT8</t>
  </si>
  <si>
    <t>Szczotki do czyszczenia przestrzeni wokół elewatora duodenoskopu</t>
  </si>
  <si>
    <r>
      <t xml:space="preserve">        </t>
    </r>
    <r>
      <rPr>
        <b/>
        <sz val="9"/>
        <color indexed="8"/>
        <rFont val="Arial"/>
        <family val="2"/>
      </rPr>
      <t xml:space="preserve">  Razem pakiet nr 36</t>
    </r>
  </si>
  <si>
    <t>Chwytak  trójramienny do usuwania ciał obcych z przewodu pokarmowego</t>
  </si>
  <si>
    <t xml:space="preserve">Szczypce koagulacyjne do zamykania naczyń podczas ESD, długość robocza 1800 mm, do kanału roboczego o średnicy 2,8 mm z uchwytem i przyłączem do diatermi </t>
  </si>
  <si>
    <r>
      <t xml:space="preserve">                </t>
    </r>
    <r>
      <rPr>
        <b/>
        <sz val="9"/>
        <rFont val="Arial"/>
        <family val="2"/>
      </rPr>
      <t>Razem pakiet nr 4A</t>
    </r>
  </si>
  <si>
    <t>4A</t>
  </si>
  <si>
    <t>4B</t>
  </si>
  <si>
    <t>4C</t>
  </si>
  <si>
    <t>6A</t>
  </si>
  <si>
    <t>6B</t>
  </si>
  <si>
    <t>6.9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</si>
</sst>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00"/>
    <numFmt numFmtId="165" formatCode="[$-415]0.00"/>
    <numFmt numFmtId="166" formatCode="[$-415]0%"/>
    <numFmt numFmtId="167" formatCode="&quot; &quot;#,##0.00&quot;      &quot;;&quot;-&quot;#,##0.00&quot;      &quot;;&quot; -&quot;#&quot;      &quot;;&quot; &quot;@&quot; &quot;"/>
    <numFmt numFmtId="168" formatCode="[$-415]General"/>
    <numFmt numFmtId="169" formatCode="#,##0.00&quot; &quot;[$zł-415];[Red]&quot;-&quot;#,##0.00&quot; &quot;[$zł-415]"/>
    <numFmt numFmtId="170" formatCode="&quot; &quot;#,##0.00&quot; zł &quot;;&quot;-&quot;#,##0.00&quot; zł &quot;;&quot; -&quot;#&quot; zł &quot;;&quot; &quot;@&quot; &quot;"/>
    <numFmt numFmtId="171" formatCode="[$-415]d\ mmmm\ yyyy"/>
  </numFmts>
  <fonts count="80">
    <font>
      <sz val="11"/>
      <color theme="1"/>
      <name val="Arial"/>
      <family val="2"/>
    </font>
    <font>
      <sz val="11"/>
      <color indexed="8"/>
      <name val="Calibri"/>
      <family val="2"/>
    </font>
    <font>
      <b/>
      <sz val="11"/>
      <name val="Arial CE1"/>
      <family val="0"/>
    </font>
    <font>
      <b/>
      <sz val="10"/>
      <name val="Arial"/>
      <family val="2"/>
    </font>
    <font>
      <sz val="9"/>
      <name val="Arial CE1"/>
      <family val="0"/>
    </font>
    <font>
      <sz val="9"/>
      <name val="Arial"/>
      <family val="2"/>
    </font>
    <font>
      <b/>
      <sz val="9"/>
      <name val="Arial"/>
      <family val="2"/>
    </font>
    <font>
      <sz val="9"/>
      <name val="Czcionka tekstu podstawowego"/>
      <family val="0"/>
    </font>
    <font>
      <sz val="10"/>
      <name val="Arial CE1"/>
      <family val="0"/>
    </font>
    <font>
      <sz val="11"/>
      <name val="Arial"/>
      <family val="2"/>
    </font>
    <font>
      <b/>
      <sz val="9"/>
      <color indexed="8"/>
      <name val="Arial"/>
      <family val="2"/>
    </font>
    <font>
      <sz val="10"/>
      <name val="Arial"/>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sz val="10"/>
      <color indexed="8"/>
      <name val="Arial CE1"/>
      <family val="0"/>
    </font>
    <font>
      <sz val="11"/>
      <color indexed="8"/>
      <name val="Czcionka tekstu podstawowego"/>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Arial"/>
      <family val="2"/>
    </font>
    <font>
      <b/>
      <sz val="11"/>
      <color indexed="8"/>
      <name val="Arial"/>
      <family val="2"/>
    </font>
    <font>
      <b/>
      <sz val="11"/>
      <color indexed="8"/>
      <name val="Arial CE1"/>
      <family val="0"/>
    </font>
    <font>
      <sz val="9"/>
      <color indexed="8"/>
      <name val="Arial"/>
      <family val="2"/>
    </font>
    <font>
      <b/>
      <sz val="10"/>
      <color indexed="8"/>
      <name val="Arial CE1"/>
      <family val="0"/>
    </font>
    <font>
      <sz val="9"/>
      <color indexed="8"/>
      <name val="Arial CE1"/>
      <family val="0"/>
    </font>
    <font>
      <b/>
      <i/>
      <sz val="10"/>
      <color indexed="8"/>
      <name val="Arial CE1"/>
      <family val="0"/>
    </font>
    <font>
      <b/>
      <sz val="12"/>
      <color indexed="8"/>
      <name val="Arial CE1"/>
      <family val="0"/>
    </font>
    <font>
      <sz val="9"/>
      <color indexed="30"/>
      <name val="Arial"/>
      <family val="2"/>
    </font>
    <font>
      <sz val="9"/>
      <color indexed="30"/>
      <name val="Arial CE1"/>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 CE"/>
      <family val="0"/>
    </font>
    <font>
      <b/>
      <i/>
      <sz val="16"/>
      <color theme="1"/>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sz val="10"/>
      <color theme="1"/>
      <name val="Arial CE1"/>
      <family val="0"/>
    </font>
    <font>
      <sz val="11"/>
      <color rgb="FF000000"/>
      <name val="Calibri"/>
      <family val="2"/>
    </font>
    <font>
      <sz val="11"/>
      <color rgb="FF000000"/>
      <name val="Czcionka tekstu podstawowego"/>
      <family val="0"/>
    </font>
    <font>
      <b/>
      <sz val="11"/>
      <color rgb="FFFA7D00"/>
      <name val="Calibri"/>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theme="1"/>
      <name val="Arial"/>
      <family val="2"/>
    </font>
    <font>
      <b/>
      <sz val="11"/>
      <color theme="1"/>
      <name val="Arial"/>
      <family val="2"/>
    </font>
    <font>
      <b/>
      <sz val="11"/>
      <color theme="1"/>
      <name val="Arial CE1"/>
      <family val="0"/>
    </font>
    <font>
      <sz val="9"/>
      <color theme="1"/>
      <name val="Arial"/>
      <family val="2"/>
    </font>
    <font>
      <b/>
      <sz val="10"/>
      <color theme="1"/>
      <name val="Arial CE1"/>
      <family val="0"/>
    </font>
    <font>
      <b/>
      <sz val="10"/>
      <color rgb="FF000000"/>
      <name val="Arial"/>
      <family val="2"/>
    </font>
    <font>
      <sz val="9"/>
      <color theme="1"/>
      <name val="Arial CE1"/>
      <family val="0"/>
    </font>
    <font>
      <b/>
      <i/>
      <sz val="10"/>
      <color theme="1"/>
      <name val="Arial CE1"/>
      <family val="0"/>
    </font>
    <font>
      <b/>
      <sz val="12"/>
      <color theme="1"/>
      <name val="Arial CE1"/>
      <family val="0"/>
    </font>
    <font>
      <sz val="9"/>
      <color rgb="FF0070C0"/>
      <name val="Arial"/>
      <family val="2"/>
    </font>
    <font>
      <sz val="9"/>
      <color rgb="FF0070C0"/>
      <name val="Arial CE1"/>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top style="thin">
        <color rgb="FF000000"/>
      </top>
      <bottom>
        <color indexed="63"/>
      </bottom>
    </border>
    <border>
      <left>
        <color indexed="63"/>
      </left>
      <right style="thin">
        <color rgb="FF000000"/>
      </right>
      <top style="thin">
        <color rgb="FF000000"/>
      </top>
      <bottom style="thin">
        <color rgb="FF000000"/>
      </bottom>
    </border>
    <border>
      <left style="thin"/>
      <right style="thin">
        <color rgb="FF000000"/>
      </right>
      <top style="thin"/>
      <bottom style="thin"/>
    </border>
    <border>
      <left style="thin">
        <color rgb="FF000000"/>
      </left>
      <right style="thin">
        <color rgb="FF000000"/>
      </right>
      <top style="thin"/>
      <bottom style="thin"/>
    </border>
    <border>
      <left/>
      <right style="thin">
        <color rgb="FF000000"/>
      </right>
      <top style="thin">
        <color rgb="FF000000"/>
      </top>
      <bottom/>
    </border>
    <border>
      <left>
        <color indexed="63"/>
      </left>
      <right style="thin">
        <color rgb="FF000000"/>
      </right>
      <top>
        <color indexed="63"/>
      </top>
      <bottom style="thin">
        <color rgb="FF000000"/>
      </bottom>
    </border>
    <border>
      <left style="thin"/>
      <right style="thin"/>
      <top>
        <color indexed="63"/>
      </top>
      <bottom style="thin"/>
    </border>
    <border>
      <left style="thin"/>
      <right>
        <color indexed="63"/>
      </right>
      <top style="thin"/>
      <bottom style="thin"/>
    </border>
    <border>
      <left/>
      <right style="thin">
        <color rgb="FF000000"/>
      </right>
      <top style="thin"/>
      <bottom style="thin"/>
    </border>
    <border>
      <left>
        <color indexed="63"/>
      </left>
      <right>
        <color indexed="63"/>
      </right>
      <top style="thin"/>
      <bottom style="thin"/>
    </border>
    <border>
      <left style="thin">
        <color rgb="FF000000"/>
      </left>
      <right>
        <color indexed="63"/>
      </right>
      <top style="thin"/>
      <bottom style="thin"/>
    </border>
    <border>
      <left style="thin">
        <color rgb="FF000000"/>
      </left>
      <right style="thin"/>
      <top style="thin"/>
      <bottom style="thin"/>
    </border>
    <border>
      <left>
        <color indexed="63"/>
      </left>
      <right style="thin"/>
      <top style="thin"/>
      <bottom style="thin"/>
    </border>
    <border>
      <left style="thin">
        <color rgb="FF000000"/>
      </left>
      <right style="thin">
        <color rgb="FF000000"/>
      </right>
      <top>
        <color indexed="63"/>
      </top>
      <bottom style="thin"/>
    </border>
    <border>
      <left style="thin">
        <color rgb="FF000000"/>
      </left>
      <right style="thin"/>
      <top>
        <color indexed="63"/>
      </top>
      <bottom style="thin"/>
    </border>
    <border>
      <left style="thin">
        <color rgb="FF000000"/>
      </left>
      <right style="thin"/>
      <top style="thin"/>
      <bottom>
        <color indexed="63"/>
      </bottom>
    </border>
    <border>
      <left/>
      <right/>
      <top>
        <color indexed="63"/>
      </top>
      <bottom style="thin">
        <color rgb="FF000000"/>
      </bottom>
    </border>
    <border>
      <left style="thin">
        <color rgb="FF000000"/>
      </left>
      <right style="thin">
        <color rgb="FF000000"/>
      </right>
      <top style="thin">
        <color rgb="FF000000"/>
      </top>
      <bottom style="thin"/>
    </border>
    <border>
      <left style="thin">
        <color rgb="FF000000"/>
      </left>
      <right style="thin">
        <color rgb="FF000000"/>
      </right>
      <top style="thin"/>
      <bottom>
        <color indexed="63"/>
      </bottom>
    </border>
    <border>
      <left style="thin">
        <color rgb="FF000000"/>
      </left>
      <right/>
      <top style="thin">
        <color rgb="FF000000"/>
      </top>
      <bottom style="thin">
        <color rgb="FF000000"/>
      </bottom>
    </border>
    <border>
      <left style="thin">
        <color rgb="FF000000"/>
      </left>
      <right/>
      <top>
        <color indexed="63"/>
      </top>
      <bottom style="thin">
        <color rgb="FF000000"/>
      </bottom>
    </border>
    <border>
      <left>
        <color indexed="63"/>
      </left>
      <right style="thin">
        <color rgb="FF000000"/>
      </right>
      <top>
        <color indexed="63"/>
      </top>
      <bottom style="thin"/>
    </border>
    <border>
      <left style="thin"/>
      <right>
        <color indexed="63"/>
      </right>
      <top>
        <color indexed="63"/>
      </top>
      <bottom>
        <color indexed="63"/>
      </bottom>
    </border>
    <border>
      <left style="thin"/>
      <right style="thin">
        <color rgb="FF000000"/>
      </right>
      <top/>
      <bottom/>
    </border>
    <border>
      <left style="thin"/>
      <right style="thin">
        <color rgb="FF000000"/>
      </right>
      <top/>
      <bottom style="thin">
        <color rgb="FF000000"/>
      </bottom>
    </border>
    <border>
      <left style="thin"/>
      <right style="thin">
        <color rgb="FF000000"/>
      </right>
      <top style="thin">
        <color rgb="FF000000"/>
      </top>
      <bottom style="thin">
        <color rgb="FF000000"/>
      </bottom>
    </border>
    <border>
      <left style="thin"/>
      <right/>
      <top style="thin">
        <color rgb="FF000000"/>
      </top>
      <bottom style="thin">
        <color rgb="FF000000"/>
      </bottom>
    </border>
    <border>
      <left style="thin"/>
      <right>
        <color indexed="63"/>
      </right>
      <top style="thin">
        <color rgb="FF000000"/>
      </top>
      <bottom>
        <color indexed="63"/>
      </bottom>
    </border>
    <border>
      <left style="thin"/>
      <right style="thin">
        <color rgb="FF000000"/>
      </right>
      <top style="thin">
        <color rgb="FF000000"/>
      </top>
      <bottom/>
    </border>
    <border>
      <left style="thin">
        <color rgb="FF000000"/>
      </left>
      <right/>
      <top>
        <color indexed="63"/>
      </top>
      <bottom>
        <color indexed="63"/>
      </bottom>
    </border>
    <border>
      <left>
        <color indexed="63"/>
      </left>
      <right style="thin"/>
      <top>
        <color indexed="63"/>
      </top>
      <bottom style="thin"/>
    </border>
    <border>
      <left>
        <color indexed="63"/>
      </left>
      <right style="thin">
        <color rgb="FF000000"/>
      </right>
      <top style="thin">
        <color rgb="FF000000"/>
      </top>
      <bottom style="thin"/>
    </border>
    <border>
      <left>
        <color indexed="63"/>
      </left>
      <right>
        <color indexed="63"/>
      </right>
      <top>
        <color indexed="63"/>
      </top>
      <bottom style="thin"/>
    </border>
    <border>
      <left style="thin"/>
      <right style="thin">
        <color rgb="FF000000"/>
      </right>
      <top style="thin">
        <color rgb="FF000000"/>
      </top>
      <bottom style="thin"/>
    </border>
    <border>
      <left style="thin">
        <color rgb="FF000000"/>
      </left>
      <right style="thin"/>
      <top style="thin">
        <color rgb="FF000000"/>
      </top>
      <bottom style="thin"/>
    </border>
    <border>
      <left style="thin"/>
      <right style="thin"/>
      <top style="thin"/>
      <bottom>
        <color indexed="63"/>
      </bottom>
    </border>
    <border>
      <left style="thin"/>
      <right style="thin"/>
      <top style="thin">
        <color rgb="FF000000"/>
      </top>
      <bottom style="thin"/>
    </border>
    <border>
      <left style="thin"/>
      <right style="thin"/>
      <top style="thin"/>
      <bottom style="thin">
        <color rgb="FF000000"/>
      </bottom>
    </border>
    <border>
      <left style="thin"/>
      <right style="thin"/>
      <top style="thin">
        <color rgb="FF000000"/>
      </top>
      <bottom style="thin">
        <color rgb="FF000000"/>
      </bottom>
    </border>
    <border>
      <left style="thin"/>
      <right style="thin"/>
      <top>
        <color indexed="63"/>
      </top>
      <bottom style="thin">
        <color rgb="FF000000"/>
      </bottom>
    </border>
    <border>
      <left style="thin"/>
      <right style="thin"/>
      <top style="thin">
        <color rgb="FF000000"/>
      </top>
      <bottom>
        <color indexed="63"/>
      </bottom>
    </border>
  </borders>
  <cellStyleXfs count="96">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45" fillId="0" borderId="0" applyFont="0" applyFill="0" applyBorder="0" applyAlignment="0" applyProtection="0"/>
    <xf numFmtId="41" fontId="45" fillId="0" borderId="0" applyFont="0" applyFill="0" applyBorder="0" applyAlignment="0" applyProtection="0"/>
    <xf numFmtId="167" fontId="0" fillId="0" borderId="0">
      <alignment/>
      <protection/>
    </xf>
    <xf numFmtId="167" fontId="0" fillId="0" borderId="0">
      <alignment/>
      <protection/>
    </xf>
    <xf numFmtId="167" fontId="0" fillId="0" borderId="0">
      <alignment/>
      <protection/>
    </xf>
    <xf numFmtId="167" fontId="0" fillId="0" borderId="0">
      <alignment/>
      <protection/>
    </xf>
    <xf numFmtId="168" fontId="50" fillId="0" borderId="0">
      <alignment/>
      <protection/>
    </xf>
    <xf numFmtId="0" fontId="51" fillId="0" borderId="0">
      <alignment horizontal="center"/>
      <protection/>
    </xf>
    <xf numFmtId="0" fontId="51" fillId="0" borderId="0">
      <alignment horizontal="center" textRotation="90"/>
      <protection/>
    </xf>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168" fontId="58" fillId="0" borderId="0">
      <alignment/>
      <protection/>
    </xf>
    <xf numFmtId="168" fontId="58" fillId="0" borderId="0">
      <alignment/>
      <protection/>
    </xf>
    <xf numFmtId="168" fontId="58" fillId="0" borderId="0">
      <alignment/>
      <protection/>
    </xf>
    <xf numFmtId="168" fontId="50" fillId="0" borderId="0">
      <alignment/>
      <protection/>
    </xf>
    <xf numFmtId="168" fontId="58" fillId="0" borderId="0">
      <alignment/>
      <protection/>
    </xf>
    <xf numFmtId="168" fontId="58" fillId="0" borderId="0">
      <alignment/>
      <protection/>
    </xf>
    <xf numFmtId="168" fontId="58" fillId="0" borderId="0">
      <alignment/>
      <protection/>
    </xf>
    <xf numFmtId="168" fontId="59" fillId="0" borderId="0">
      <alignment/>
      <protection/>
    </xf>
    <xf numFmtId="168" fontId="58" fillId="0" borderId="0">
      <alignment/>
      <protection/>
    </xf>
    <xf numFmtId="168" fontId="59" fillId="0" borderId="0">
      <alignment/>
      <protection/>
    </xf>
    <xf numFmtId="168" fontId="58" fillId="0" borderId="0">
      <alignment/>
      <protection/>
    </xf>
    <xf numFmtId="168" fontId="58" fillId="0" borderId="0">
      <alignment/>
      <protection/>
    </xf>
    <xf numFmtId="168" fontId="58" fillId="0" borderId="0">
      <alignment/>
      <protection/>
    </xf>
    <xf numFmtId="168" fontId="58" fillId="0" borderId="0">
      <alignment/>
      <protection/>
    </xf>
    <xf numFmtId="168" fontId="60" fillId="0" borderId="0">
      <alignment/>
      <protection/>
    </xf>
    <xf numFmtId="168" fontId="59" fillId="0" borderId="0">
      <alignment/>
      <protection/>
    </xf>
    <xf numFmtId="168" fontId="60" fillId="0" borderId="0">
      <alignment/>
      <protection/>
    </xf>
    <xf numFmtId="168" fontId="60" fillId="0" borderId="0">
      <alignment/>
      <protection/>
    </xf>
    <xf numFmtId="168" fontId="61" fillId="0" borderId="0">
      <alignment/>
      <protection/>
    </xf>
    <xf numFmtId="168" fontId="58" fillId="0" borderId="0">
      <alignment/>
      <protection/>
    </xf>
    <xf numFmtId="0" fontId="62" fillId="27" borderId="1" applyNumberFormat="0" applyAlignment="0" applyProtection="0"/>
    <xf numFmtId="9" fontId="45" fillId="0" borderId="0" applyFont="0" applyFill="0" applyBorder="0" applyAlignment="0" applyProtection="0"/>
    <xf numFmtId="166" fontId="0" fillId="0" borderId="0">
      <alignment/>
      <protection/>
    </xf>
    <xf numFmtId="166" fontId="0" fillId="0" borderId="0">
      <alignment/>
      <protection/>
    </xf>
    <xf numFmtId="166" fontId="0" fillId="0" borderId="0">
      <alignment/>
      <protection/>
    </xf>
    <xf numFmtId="0" fontId="63" fillId="0" borderId="0">
      <alignment/>
      <protection/>
    </xf>
    <xf numFmtId="169" fontId="63" fillId="0" borderId="0">
      <alignment/>
      <protection/>
    </xf>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5" fillId="31" borderId="9" applyNumberFormat="0" applyFont="0" applyAlignment="0" applyProtection="0"/>
    <xf numFmtId="44" fontId="45" fillId="0" borderId="0" applyFont="0" applyFill="0" applyBorder="0" applyAlignment="0" applyProtection="0"/>
    <xf numFmtId="42" fontId="45" fillId="0" borderId="0" applyFont="0" applyFill="0" applyBorder="0" applyAlignment="0" applyProtection="0"/>
    <xf numFmtId="170" fontId="0" fillId="0" borderId="0">
      <alignment/>
      <protection/>
    </xf>
    <xf numFmtId="170" fontId="0" fillId="0" borderId="0">
      <alignment/>
      <protection/>
    </xf>
    <xf numFmtId="170" fontId="0" fillId="0" borderId="0">
      <alignment/>
      <protection/>
    </xf>
    <xf numFmtId="0" fontId="68" fillId="32" borderId="0" applyNumberFormat="0" applyBorder="0" applyAlignment="0" applyProtection="0"/>
  </cellStyleXfs>
  <cellXfs count="272">
    <xf numFmtId="0" fontId="0" fillId="0" borderId="0" xfId="0" applyAlignment="1">
      <alignment/>
    </xf>
    <xf numFmtId="0" fontId="69" fillId="0" borderId="0" xfId="0" applyFont="1" applyAlignment="1">
      <alignment/>
    </xf>
    <xf numFmtId="0" fontId="0" fillId="0" borderId="0" xfId="0" applyAlignment="1">
      <alignment wrapText="1"/>
    </xf>
    <xf numFmtId="166" fontId="0" fillId="0" borderId="0" xfId="0" applyNumberFormat="1" applyAlignment="1">
      <alignment/>
    </xf>
    <xf numFmtId="0" fontId="70" fillId="33" borderId="10" xfId="0" applyFont="1" applyFill="1" applyBorder="1" applyAlignment="1">
      <alignment horizontal="center" vertical="center"/>
    </xf>
    <xf numFmtId="0" fontId="70" fillId="33" borderId="10" xfId="0" applyFont="1" applyFill="1" applyBorder="1" applyAlignment="1">
      <alignment horizontal="center" vertical="center" wrapText="1"/>
    </xf>
    <xf numFmtId="0" fontId="70" fillId="33" borderId="11" xfId="0" applyFont="1" applyFill="1" applyBorder="1" applyAlignment="1">
      <alignment horizontal="center" vertical="center" wrapText="1"/>
    </xf>
    <xf numFmtId="166" fontId="70" fillId="33" borderId="10" xfId="0" applyNumberFormat="1" applyFont="1" applyFill="1" applyBorder="1" applyAlignment="1">
      <alignment horizontal="center" vertical="center" wrapText="1"/>
    </xf>
    <xf numFmtId="0" fontId="71" fillId="0" borderId="10" xfId="0" applyFont="1" applyBorder="1" applyAlignment="1">
      <alignment horizontal="center" vertical="center"/>
    </xf>
    <xf numFmtId="0" fontId="70" fillId="0" borderId="10" xfId="0" applyFont="1" applyFill="1" applyBorder="1" applyAlignment="1">
      <alignment horizontal="center" vertical="center"/>
    </xf>
    <xf numFmtId="164" fontId="72" fillId="0" borderId="10" xfId="0" applyNumberFormat="1" applyFont="1" applyBorder="1" applyAlignment="1">
      <alignment horizontal="right" vertical="center"/>
    </xf>
    <xf numFmtId="0" fontId="70" fillId="0" borderId="11" xfId="0" applyFont="1" applyFill="1" applyBorder="1" applyAlignment="1">
      <alignment horizontal="center" vertical="center"/>
    </xf>
    <xf numFmtId="164" fontId="72" fillId="33" borderId="10" xfId="0" applyNumberFormat="1" applyFont="1" applyFill="1" applyBorder="1" applyAlignment="1">
      <alignment horizontal="right" vertical="center"/>
    </xf>
    <xf numFmtId="0" fontId="0" fillId="33" borderId="0" xfId="0" applyFill="1" applyAlignment="1">
      <alignment/>
    </xf>
    <xf numFmtId="0" fontId="59" fillId="33" borderId="10" xfId="0" applyFont="1" applyFill="1" applyBorder="1" applyAlignment="1">
      <alignment horizontal="center" vertical="center"/>
    </xf>
    <xf numFmtId="0" fontId="59" fillId="33" borderId="0" xfId="0" applyFont="1" applyFill="1" applyAlignment="1">
      <alignment/>
    </xf>
    <xf numFmtId="0" fontId="70" fillId="0" borderId="12" xfId="0" applyFont="1" applyFill="1" applyBorder="1" applyAlignment="1">
      <alignment horizontal="center" vertical="center"/>
    </xf>
    <xf numFmtId="0" fontId="73"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74" fillId="0" borderId="10" xfId="0" applyFont="1" applyBorder="1" applyAlignment="1">
      <alignment horizontal="center" vertical="center"/>
    </xf>
    <xf numFmtId="0" fontId="0" fillId="0" borderId="0" xfId="0" applyBorder="1" applyAlignment="1">
      <alignment/>
    </xf>
    <xf numFmtId="0" fontId="0" fillId="0" borderId="10" xfId="0" applyBorder="1" applyAlignment="1">
      <alignment/>
    </xf>
    <xf numFmtId="0" fontId="75" fillId="0" borderId="0" xfId="0" applyFont="1" applyAlignment="1">
      <alignment/>
    </xf>
    <xf numFmtId="0" fontId="74" fillId="0" borderId="10" xfId="0" applyFont="1" applyFill="1" applyBorder="1" applyAlignment="1">
      <alignment horizontal="center" vertical="center"/>
    </xf>
    <xf numFmtId="0" fontId="76" fillId="0" borderId="0" xfId="0" applyFont="1" applyAlignment="1">
      <alignment/>
    </xf>
    <xf numFmtId="0" fontId="74" fillId="0" borderId="13" xfId="0" applyFont="1" applyFill="1" applyBorder="1" applyAlignment="1">
      <alignment horizontal="center" vertical="center"/>
    </xf>
    <xf numFmtId="0" fontId="74" fillId="0" borderId="14" xfId="0" applyFont="1" applyFill="1" applyBorder="1" applyAlignment="1">
      <alignment horizontal="center" vertical="center"/>
    </xf>
    <xf numFmtId="0" fontId="70" fillId="0" borderId="0" xfId="0" applyFont="1" applyAlignment="1">
      <alignment/>
    </xf>
    <xf numFmtId="0" fontId="0" fillId="0" borderId="0" xfId="0" applyFont="1" applyAlignment="1">
      <alignment wrapText="1"/>
    </xf>
    <xf numFmtId="0" fontId="70" fillId="0" borderId="0" xfId="0" applyFont="1" applyFill="1" applyBorder="1" applyAlignment="1">
      <alignment horizontal="center" vertical="center"/>
    </xf>
    <xf numFmtId="0" fontId="70" fillId="33" borderId="11" xfId="0" applyFont="1" applyFill="1" applyBorder="1" applyAlignment="1">
      <alignment vertical="center" wrapText="1"/>
    </xf>
    <xf numFmtId="0" fontId="70" fillId="33" borderId="15" xfId="0" applyFont="1" applyFill="1" applyBorder="1" applyAlignment="1">
      <alignment vertical="center" wrapText="1"/>
    </xf>
    <xf numFmtId="0" fontId="70" fillId="0" borderId="14" xfId="0" applyFont="1" applyFill="1" applyBorder="1" applyAlignment="1">
      <alignment horizontal="center" vertical="center"/>
    </xf>
    <xf numFmtId="0" fontId="71" fillId="0" borderId="14" xfId="0" applyFont="1" applyBorder="1" applyAlignment="1">
      <alignment horizontal="center" vertical="center"/>
    </xf>
    <xf numFmtId="164" fontId="72" fillId="0" borderId="16" xfId="0" applyNumberFormat="1" applyFont="1" applyFill="1" applyBorder="1" applyAlignment="1">
      <alignment horizontal="right" vertical="center"/>
    </xf>
    <xf numFmtId="0" fontId="70" fillId="33" borderId="13" xfId="0" applyFont="1" applyFill="1" applyBorder="1" applyAlignment="1">
      <alignment horizontal="center" vertical="center"/>
    </xf>
    <xf numFmtId="0" fontId="71" fillId="33"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33" borderId="16"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17" xfId="0" applyFont="1" applyFill="1" applyBorder="1" applyAlignment="1">
      <alignment horizontal="center" vertical="center"/>
    </xf>
    <xf numFmtId="0" fontId="70" fillId="0" borderId="20" xfId="0" applyFont="1" applyFill="1" applyBorder="1" applyAlignment="1">
      <alignment horizontal="center" vertical="center"/>
    </xf>
    <xf numFmtId="0" fontId="70" fillId="33" borderId="17" xfId="0" applyFont="1" applyFill="1" applyBorder="1" applyAlignment="1">
      <alignment horizontal="center" vertical="center"/>
    </xf>
    <xf numFmtId="0" fontId="71" fillId="33" borderId="14" xfId="0" applyFont="1" applyFill="1" applyBorder="1" applyAlignment="1">
      <alignment horizontal="center" vertical="center"/>
    </xf>
    <xf numFmtId="0" fontId="71" fillId="33" borderId="21" xfId="0" applyFont="1" applyFill="1" applyBorder="1" applyAlignment="1">
      <alignment horizontal="center" vertical="center"/>
    </xf>
    <xf numFmtId="0" fontId="71" fillId="0" borderId="22" xfId="0" applyFont="1" applyFill="1" applyBorder="1" applyAlignment="1">
      <alignment horizontal="center" vertical="center"/>
    </xf>
    <xf numFmtId="0" fontId="70" fillId="33" borderId="23" xfId="0" applyFont="1" applyFill="1" applyBorder="1" applyAlignment="1">
      <alignment horizontal="center" vertical="center"/>
    </xf>
    <xf numFmtId="0" fontId="70" fillId="0" borderId="24" xfId="0" applyFont="1" applyFill="1" applyBorder="1" applyAlignment="1">
      <alignment horizontal="center" vertical="center"/>
    </xf>
    <xf numFmtId="0" fontId="77" fillId="0" borderId="13" xfId="0" applyFont="1" applyBorder="1" applyAlignment="1">
      <alignment horizontal="center" vertical="center"/>
    </xf>
    <xf numFmtId="0" fontId="74" fillId="0" borderId="19" xfId="0" applyFont="1" applyBorder="1" applyAlignment="1">
      <alignment horizontal="center" vertical="center"/>
    </xf>
    <xf numFmtId="0" fontId="74" fillId="0" borderId="0" xfId="0" applyFont="1" applyFill="1" applyBorder="1" applyAlignment="1">
      <alignment horizontal="center" vertical="center"/>
    </xf>
    <xf numFmtId="0" fontId="74" fillId="0" borderId="16" xfId="0" applyFont="1" applyFill="1" applyBorder="1" applyAlignment="1">
      <alignment horizontal="center" vertical="center"/>
    </xf>
    <xf numFmtId="0" fontId="74"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4" fillId="33" borderId="1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5"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xf>
    <xf numFmtId="0" fontId="4" fillId="33"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22" xfId="0" applyFont="1" applyBorder="1" applyAlignment="1">
      <alignment/>
    </xf>
    <xf numFmtId="2" fontId="72" fillId="0" borderId="10" xfId="0" applyNumberFormat="1" applyFont="1" applyBorder="1" applyAlignment="1">
      <alignment horizontal="right" vertical="center"/>
    </xf>
    <xf numFmtId="4" fontId="72" fillId="0" borderId="0" xfId="0" applyNumberFormat="1" applyFont="1" applyAlignment="1">
      <alignment/>
    </xf>
    <xf numFmtId="2" fontId="5" fillId="0" borderId="14" xfId="0" applyNumberFormat="1" applyFont="1" applyBorder="1" applyAlignment="1">
      <alignment vertical="center"/>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70" fillId="0" borderId="14" xfId="0" applyFont="1" applyBorder="1" applyAlignment="1">
      <alignment horizontal="center"/>
    </xf>
    <xf numFmtId="0" fontId="71" fillId="0" borderId="14" xfId="0" applyFont="1" applyFill="1" applyBorder="1" applyAlignment="1">
      <alignment horizontal="center" vertical="center"/>
    </xf>
    <xf numFmtId="0" fontId="5" fillId="0" borderId="11" xfId="0" applyFont="1" applyFill="1" applyBorder="1" applyAlignment="1">
      <alignment vertical="center" wrapText="1"/>
    </xf>
    <xf numFmtId="0" fontId="4" fillId="0" borderId="18" xfId="0" applyFont="1" applyBorder="1" applyAlignment="1">
      <alignment vertical="center" wrapText="1"/>
    </xf>
    <xf numFmtId="0" fontId="4" fillId="33" borderId="10" xfId="0" applyFont="1" applyFill="1" applyBorder="1" applyAlignment="1">
      <alignment horizontal="left" vertical="center" wrapText="1"/>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164" fontId="5" fillId="0" borderId="14" xfId="77" applyNumberFormat="1" applyFont="1" applyFill="1" applyBorder="1" applyAlignment="1">
      <alignment vertical="center"/>
      <protection/>
    </xf>
    <xf numFmtId="164" fontId="5" fillId="0" borderId="18" xfId="0" applyNumberFormat="1" applyFont="1" applyFill="1" applyBorder="1" applyAlignment="1">
      <alignment vertical="center"/>
    </xf>
    <xf numFmtId="166" fontId="5" fillId="0" borderId="26" xfId="0" applyNumberFormat="1" applyFont="1" applyFill="1" applyBorder="1" applyAlignment="1">
      <alignment horizontal="center" vertical="center"/>
    </xf>
    <xf numFmtId="164" fontId="5" fillId="0" borderId="16" xfId="0" applyNumberFormat="1" applyFont="1" applyFill="1" applyBorder="1" applyAlignment="1">
      <alignment horizontal="right" vertical="center"/>
    </xf>
    <xf numFmtId="164" fontId="5" fillId="0" borderId="10" xfId="0" applyNumberFormat="1" applyFont="1" applyBorder="1" applyAlignment="1">
      <alignment horizontal="right" vertical="center"/>
    </xf>
    <xf numFmtId="0" fontId="5" fillId="33" borderId="14" xfId="0" applyFont="1" applyFill="1" applyBorder="1" applyAlignment="1">
      <alignment vertical="center" wrapText="1"/>
    </xf>
    <xf numFmtId="0" fontId="5" fillId="33" borderId="14"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164" fontId="6" fillId="0" borderId="22" xfId="77" applyNumberFormat="1" applyFont="1" applyFill="1" applyBorder="1" applyAlignment="1">
      <alignment vertical="center"/>
      <protection/>
    </xf>
    <xf numFmtId="164" fontId="5" fillId="0" borderId="21" xfId="77" applyNumberFormat="1" applyFont="1" applyFill="1" applyBorder="1" applyAlignment="1">
      <alignment vertical="center"/>
      <protection/>
    </xf>
    <xf numFmtId="0" fontId="5" fillId="33" borderId="13" xfId="0"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1" xfId="0" applyFont="1" applyFill="1" applyBorder="1" applyAlignment="1">
      <alignmen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8"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64" fontId="5" fillId="0" borderId="22" xfId="77" applyNumberFormat="1" applyFont="1" applyFill="1" applyBorder="1" applyAlignment="1">
      <alignment vertical="center"/>
      <protection/>
    </xf>
    <xf numFmtId="0" fontId="5" fillId="33" borderId="18" xfId="0" applyFont="1" applyFill="1" applyBorder="1" applyAlignment="1">
      <alignment vertical="center" wrapText="1"/>
    </xf>
    <xf numFmtId="0" fontId="5" fillId="33" borderId="18" xfId="0" applyFont="1" applyFill="1" applyBorder="1" applyAlignment="1">
      <alignment horizontal="center" vertical="center" wrapText="1"/>
    </xf>
    <xf numFmtId="0" fontId="5" fillId="33" borderId="18" xfId="0" applyFont="1" applyFill="1" applyBorder="1" applyAlignment="1">
      <alignment horizontal="center" vertical="center"/>
    </xf>
    <xf numFmtId="164" fontId="5" fillId="33" borderId="14" xfId="77" applyNumberFormat="1" applyFont="1" applyFill="1" applyBorder="1" applyAlignment="1">
      <alignment vertical="center"/>
      <protection/>
    </xf>
    <xf numFmtId="0" fontId="5" fillId="0" borderId="13" xfId="0" applyFont="1" applyFill="1" applyBorder="1" applyAlignment="1">
      <alignment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166" fontId="5" fillId="0" borderId="27" xfId="0" applyNumberFormat="1" applyFont="1" applyFill="1" applyBorder="1" applyAlignment="1">
      <alignment horizontal="center" vertical="center"/>
    </xf>
    <xf numFmtId="168" fontId="7" fillId="33" borderId="18" xfId="76" applyFont="1" applyFill="1" applyBorder="1" applyAlignment="1">
      <alignment horizontal="left" vertical="center" wrapText="1"/>
      <protection/>
    </xf>
    <xf numFmtId="0" fontId="8" fillId="33" borderId="18" xfId="0" applyFont="1" applyFill="1" applyBorder="1" applyAlignment="1">
      <alignment horizontal="center" vertical="center" wrapText="1"/>
    </xf>
    <xf numFmtId="0" fontId="4" fillId="33" borderId="18" xfId="0" applyFont="1" applyFill="1" applyBorder="1" applyAlignment="1">
      <alignment horizontal="center" vertical="center" wrapText="1"/>
    </xf>
    <xf numFmtId="164" fontId="5" fillId="0" borderId="28" xfId="77" applyNumberFormat="1" applyFont="1" applyFill="1" applyBorder="1" applyAlignment="1">
      <alignment vertical="center"/>
      <protection/>
    </xf>
    <xf numFmtId="166" fontId="5" fillId="0" borderId="29" xfId="0" applyNumberFormat="1" applyFont="1" applyFill="1" applyBorder="1" applyAlignment="1">
      <alignment horizontal="center" vertical="center"/>
    </xf>
    <xf numFmtId="0" fontId="4" fillId="33" borderId="13" xfId="0" applyFont="1" applyFill="1" applyBorder="1" applyAlignment="1">
      <alignment wrapText="1"/>
    </xf>
    <xf numFmtId="0" fontId="8" fillId="33" borderId="13" xfId="0" applyFont="1" applyFill="1" applyBorder="1" applyAlignment="1">
      <alignment wrapText="1"/>
    </xf>
    <xf numFmtId="0" fontId="4" fillId="33" borderId="13" xfId="0" applyFont="1" applyFill="1" applyBorder="1" applyAlignment="1">
      <alignment horizontal="center" vertical="center"/>
    </xf>
    <xf numFmtId="166" fontId="5" fillId="0" borderId="13" xfId="0" applyNumberFormat="1" applyFont="1" applyFill="1" applyBorder="1" applyAlignment="1">
      <alignment horizontal="center" vertical="center"/>
    </xf>
    <xf numFmtId="0" fontId="4" fillId="33" borderId="10" xfId="0" applyFont="1" applyFill="1" applyBorder="1" applyAlignment="1">
      <alignment vertical="center" wrapText="1"/>
    </xf>
    <xf numFmtId="0" fontId="8" fillId="33" borderId="10" xfId="0" applyFont="1" applyFill="1" applyBorder="1" applyAlignment="1">
      <alignment wrapText="1"/>
    </xf>
    <xf numFmtId="0" fontId="4" fillId="33" borderId="10" xfId="0" applyFont="1" applyFill="1" applyBorder="1" applyAlignment="1">
      <alignment horizontal="center" vertical="center"/>
    </xf>
    <xf numFmtId="166" fontId="5" fillId="0" borderId="10" xfId="0" applyNumberFormat="1" applyFont="1" applyFill="1" applyBorder="1" applyAlignment="1">
      <alignment horizontal="center" vertical="center"/>
    </xf>
    <xf numFmtId="0" fontId="8" fillId="33" borderId="10"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8" fillId="33" borderId="11" xfId="0" applyFont="1" applyFill="1" applyBorder="1" applyAlignment="1">
      <alignment wrapText="1"/>
    </xf>
    <xf numFmtId="0" fontId="4" fillId="33" borderId="11" xfId="0" applyFont="1" applyFill="1" applyBorder="1" applyAlignment="1">
      <alignment horizontal="center" vertical="center"/>
    </xf>
    <xf numFmtId="166" fontId="5" fillId="0" borderId="11" xfId="0" applyNumberFormat="1" applyFont="1" applyFill="1" applyBorder="1" applyAlignment="1">
      <alignment horizontal="center" vertical="center"/>
    </xf>
    <xf numFmtId="0" fontId="4" fillId="33" borderId="18" xfId="0" applyFont="1" applyFill="1" applyBorder="1" applyAlignment="1">
      <alignment horizontal="left" vertical="center" wrapText="1"/>
    </xf>
    <xf numFmtId="0" fontId="8" fillId="33" borderId="18" xfId="0" applyFont="1" applyFill="1" applyBorder="1" applyAlignment="1">
      <alignment wrapText="1"/>
    </xf>
    <xf numFmtId="166" fontId="5" fillId="0" borderId="30" xfId="0" applyNumberFormat="1" applyFont="1" applyFill="1" applyBorder="1" applyAlignment="1">
      <alignment horizontal="center" vertical="center"/>
    </xf>
    <xf numFmtId="0" fontId="4" fillId="33" borderId="24" xfId="0" applyFont="1" applyFill="1" applyBorder="1" applyAlignment="1">
      <alignment horizontal="left" vertical="center" wrapText="1"/>
    </xf>
    <xf numFmtId="0" fontId="8" fillId="33" borderId="24" xfId="0" applyFont="1" applyFill="1" applyBorder="1" applyAlignment="1">
      <alignment wrapText="1"/>
    </xf>
    <xf numFmtId="0" fontId="4" fillId="33" borderId="24" xfId="0" applyFont="1" applyFill="1" applyBorder="1" applyAlignment="1">
      <alignment horizontal="center" vertical="center"/>
    </xf>
    <xf numFmtId="0" fontId="5" fillId="33" borderId="27" xfId="0" applyFont="1" applyFill="1" applyBorder="1" applyAlignment="1">
      <alignment horizontal="center" vertical="center" wrapText="1"/>
    </xf>
    <xf numFmtId="165" fontId="5" fillId="0" borderId="22" xfId="0" applyNumberFormat="1" applyFont="1" applyBorder="1" applyAlignment="1">
      <alignment horizontal="center" vertical="center"/>
    </xf>
    <xf numFmtId="164" fontId="5" fillId="33" borderId="28" xfId="77" applyNumberFormat="1" applyFont="1" applyFill="1" applyBorder="1" applyAlignment="1">
      <alignment vertical="center"/>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7" xfId="0" applyFont="1" applyFill="1" applyBorder="1" applyAlignment="1">
      <alignment horizontal="center" vertical="center"/>
    </xf>
    <xf numFmtId="164" fontId="5" fillId="0" borderId="18" xfId="77" applyNumberFormat="1" applyFont="1" applyFill="1" applyBorder="1" applyAlignment="1">
      <alignment vertical="center"/>
      <protection/>
    </xf>
    <xf numFmtId="0" fontId="4" fillId="0" borderId="13" xfId="0" applyFont="1" applyBorder="1" applyAlignment="1">
      <alignment wrapText="1"/>
    </xf>
    <xf numFmtId="0" fontId="8" fillId="0" borderId="31" xfId="0" applyFont="1" applyBorder="1" applyAlignment="1">
      <alignment horizontal="center" vertical="center" wrapText="1"/>
    </xf>
    <xf numFmtId="0" fontId="4" fillId="0" borderId="0" xfId="0" applyFont="1" applyAlignment="1">
      <alignment wrapText="1"/>
    </xf>
    <xf numFmtId="0" fontId="8" fillId="0" borderId="10" xfId="0" applyFont="1" applyBorder="1" applyAlignment="1">
      <alignment wrapText="1"/>
    </xf>
    <xf numFmtId="0" fontId="5" fillId="33" borderId="12" xfId="0" applyFont="1" applyFill="1" applyBorder="1" applyAlignment="1">
      <alignment horizontal="center" vertical="center"/>
    </xf>
    <xf numFmtId="0" fontId="5" fillId="0" borderId="32" xfId="0" applyFont="1" applyFill="1" applyBorder="1" applyAlignment="1">
      <alignment vertical="center" wrapText="1"/>
    </xf>
    <xf numFmtId="168" fontId="5" fillId="33" borderId="10" xfId="76" applyFont="1" applyFill="1" applyBorder="1" applyAlignment="1">
      <alignment horizontal="left" vertical="center" wrapText="1"/>
      <protection/>
    </xf>
    <xf numFmtId="0" fontId="8" fillId="0" borderId="11" xfId="0" applyFont="1" applyBorder="1" applyAlignment="1">
      <alignment wrapText="1"/>
    </xf>
    <xf numFmtId="0" fontId="5" fillId="0" borderId="11" xfId="0" applyFont="1" applyBorder="1" applyAlignment="1">
      <alignment horizontal="center" vertical="center"/>
    </xf>
    <xf numFmtId="164" fontId="5" fillId="0" borderId="33" xfId="0" applyNumberFormat="1" applyFont="1" applyFill="1" applyBorder="1" applyAlignment="1">
      <alignment vertical="center"/>
    </xf>
    <xf numFmtId="0" fontId="9" fillId="0" borderId="14" xfId="0" applyFont="1" applyBorder="1" applyAlignment="1">
      <alignment wrapText="1"/>
    </xf>
    <xf numFmtId="0" fontId="4" fillId="33" borderId="14" xfId="0" applyFont="1" applyFill="1" applyBorder="1" applyAlignment="1">
      <alignment horizontal="center" vertical="center"/>
    </xf>
    <xf numFmtId="164" fontId="5" fillId="0" borderId="14" xfId="0" applyNumberFormat="1" applyFont="1" applyFill="1" applyBorder="1" applyAlignment="1">
      <alignment vertical="center"/>
    </xf>
    <xf numFmtId="166" fontId="5" fillId="0" borderId="14" xfId="0" applyNumberFormat="1" applyFont="1" applyFill="1" applyBorder="1" applyAlignment="1">
      <alignment horizontal="center" vertical="center"/>
    </xf>
    <xf numFmtId="0" fontId="9" fillId="0" borderId="0" xfId="0" applyFont="1" applyBorder="1" applyAlignment="1">
      <alignment wrapText="1"/>
    </xf>
    <xf numFmtId="164" fontId="5" fillId="0" borderId="0" xfId="0" applyNumberFormat="1" applyFont="1" applyFill="1" applyBorder="1" applyAlignment="1">
      <alignment vertical="center"/>
    </xf>
    <xf numFmtId="168" fontId="5" fillId="0" borderId="10" xfId="76" applyFont="1" applyBorder="1" applyAlignment="1">
      <alignment horizontal="left" vertical="center" wrapText="1"/>
      <protection/>
    </xf>
    <xf numFmtId="0" fontId="4" fillId="33" borderId="34" xfId="0" applyFont="1" applyFill="1" applyBorder="1" applyAlignment="1">
      <alignment horizontal="center" vertical="center"/>
    </xf>
    <xf numFmtId="0" fontId="5" fillId="0" borderId="14" xfId="0" applyFont="1" applyBorder="1" applyAlignment="1">
      <alignment horizontal="center" vertical="center"/>
    </xf>
    <xf numFmtId="164" fontId="5" fillId="0" borderId="14" xfId="0" applyNumberFormat="1" applyFont="1" applyBorder="1" applyAlignment="1">
      <alignment vertical="center"/>
    </xf>
    <xf numFmtId="0" fontId="5" fillId="0" borderId="13" xfId="0" applyFont="1" applyBorder="1" applyAlignment="1">
      <alignment horizontal="center" vertical="center"/>
    </xf>
    <xf numFmtId="164" fontId="5" fillId="0" borderId="28" xfId="0" applyNumberFormat="1" applyFont="1" applyFill="1" applyBorder="1" applyAlignment="1">
      <alignment vertical="center"/>
    </xf>
    <xf numFmtId="0" fontId="5" fillId="0" borderId="10" xfId="0" applyFont="1" applyBorder="1" applyAlignment="1">
      <alignment horizontal="center" vertical="center"/>
    </xf>
    <xf numFmtId="168" fontId="5" fillId="0" borderId="11" xfId="76" applyFont="1" applyBorder="1" applyAlignment="1">
      <alignment horizontal="left" vertical="center" wrapText="1"/>
      <protection/>
    </xf>
    <xf numFmtId="0" fontId="4" fillId="0" borderId="14" xfId="0" applyFont="1" applyBorder="1" applyAlignment="1">
      <alignment/>
    </xf>
    <xf numFmtId="0" fontId="5" fillId="0" borderId="22" xfId="0" applyFont="1" applyBorder="1" applyAlignment="1">
      <alignment/>
    </xf>
    <xf numFmtId="0" fontId="4" fillId="0" borderId="14" xfId="0" applyFont="1" applyBorder="1" applyAlignment="1">
      <alignment wrapText="1"/>
    </xf>
    <xf numFmtId="2" fontId="5" fillId="0" borderId="18" xfId="0" applyNumberFormat="1" applyFont="1" applyFill="1" applyBorder="1" applyAlignment="1">
      <alignment vertical="center"/>
    </xf>
    <xf numFmtId="2" fontId="5" fillId="0" borderId="16" xfId="0" applyNumberFormat="1" applyFont="1" applyFill="1" applyBorder="1" applyAlignment="1">
      <alignment horizontal="right" vertical="center"/>
    </xf>
    <xf numFmtId="2" fontId="5" fillId="0" borderId="10" xfId="0" applyNumberFormat="1" applyFont="1" applyBorder="1" applyAlignment="1">
      <alignment horizontal="right" vertical="center"/>
    </xf>
    <xf numFmtId="168" fontId="5" fillId="0" borderId="14" xfId="76" applyFont="1" applyFill="1" applyBorder="1" applyAlignment="1">
      <alignment horizontal="left" vertical="center" wrapText="1"/>
      <protection/>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34" xfId="0" applyFont="1" applyFill="1" applyBorder="1" applyAlignment="1">
      <alignment horizontal="center" vertical="center"/>
    </xf>
    <xf numFmtId="0" fontId="4" fillId="0" borderId="18" xfId="0" applyFont="1" applyBorder="1" applyAlignment="1">
      <alignment/>
    </xf>
    <xf numFmtId="2" fontId="5" fillId="0" borderId="14" xfId="0" applyNumberFormat="1" applyFont="1" applyBorder="1" applyAlignment="1">
      <alignment/>
    </xf>
    <xf numFmtId="0" fontId="4" fillId="0" borderId="13" xfId="0" applyFont="1" applyBorder="1" applyAlignment="1">
      <alignment/>
    </xf>
    <xf numFmtId="0" fontId="4" fillId="0" borderId="10" xfId="0" applyFont="1" applyBorder="1" applyAlignment="1">
      <alignment/>
    </xf>
    <xf numFmtId="0" fontId="4" fillId="33" borderId="10" xfId="0" applyFont="1" applyFill="1" applyBorder="1" applyAlignment="1">
      <alignment horizontal="center" vertical="center" wrapText="1"/>
    </xf>
    <xf numFmtId="0" fontId="6" fillId="0" borderId="0" xfId="0" applyFont="1" applyBorder="1" applyAlignment="1">
      <alignment/>
    </xf>
    <xf numFmtId="0" fontId="5" fillId="33" borderId="25" xfId="0" applyFont="1" applyFill="1" applyBorder="1" applyAlignment="1">
      <alignment vertical="center" wrapText="1"/>
    </xf>
    <xf numFmtId="164" fontId="5" fillId="0" borderId="33" xfId="77" applyNumberFormat="1" applyFont="1" applyFill="1" applyBorder="1" applyAlignment="1">
      <alignment vertical="center"/>
      <protection/>
    </xf>
    <xf numFmtId="164" fontId="5" fillId="0" borderId="19" xfId="0" applyNumberFormat="1" applyFont="1" applyFill="1" applyBorder="1" applyAlignment="1">
      <alignment horizontal="right" vertical="center"/>
    </xf>
    <xf numFmtId="164" fontId="5" fillId="0" borderId="11" xfId="0" applyNumberFormat="1" applyFont="1" applyBorder="1" applyAlignment="1">
      <alignment horizontal="right" vertical="center"/>
    </xf>
    <xf numFmtId="164" fontId="72" fillId="0" borderId="11" xfId="0" applyNumberFormat="1" applyFont="1" applyBorder="1" applyAlignment="1">
      <alignment horizontal="right" vertical="center"/>
    </xf>
    <xf numFmtId="164" fontId="5" fillId="0" borderId="20" xfId="0" applyNumberFormat="1" applyFont="1" applyFill="1" applyBorder="1" applyAlignment="1">
      <alignment horizontal="right" vertical="center"/>
    </xf>
    <xf numFmtId="164" fontId="5" fillId="0" borderId="13" xfId="0" applyNumberFormat="1" applyFont="1" applyBorder="1" applyAlignment="1">
      <alignment horizontal="right" vertical="center"/>
    </xf>
    <xf numFmtId="164" fontId="72" fillId="0" borderId="13" xfId="0" applyNumberFormat="1" applyFont="1" applyBorder="1" applyAlignment="1">
      <alignment horizontal="right" vertical="center"/>
    </xf>
    <xf numFmtId="164" fontId="5" fillId="0" borderId="14" xfId="0" applyNumberFormat="1" applyFont="1" applyFill="1" applyBorder="1" applyAlignment="1">
      <alignment horizontal="right" vertical="center"/>
    </xf>
    <xf numFmtId="164" fontId="5" fillId="0" borderId="14" xfId="0" applyNumberFormat="1" applyFont="1" applyBorder="1" applyAlignment="1">
      <alignment horizontal="right" vertical="center"/>
    </xf>
    <xf numFmtId="164" fontId="72" fillId="0" borderId="14" xfId="0" applyNumberFormat="1" applyFont="1" applyBorder="1" applyAlignment="1">
      <alignment horizontal="right" vertical="center"/>
    </xf>
    <xf numFmtId="164" fontId="5" fillId="0" borderId="36" xfId="0" applyNumberFormat="1" applyFont="1" applyFill="1" applyBorder="1" applyAlignment="1">
      <alignment vertical="center"/>
    </xf>
    <xf numFmtId="164" fontId="5" fillId="0" borderId="23" xfId="0" applyNumberFormat="1" applyFont="1" applyFill="1" applyBorder="1" applyAlignment="1">
      <alignment vertical="center"/>
    </xf>
    <xf numFmtId="0" fontId="70" fillId="0" borderId="13" xfId="0" applyFont="1" applyFill="1" applyBorder="1" applyAlignment="1">
      <alignment horizontal="center" vertical="center"/>
    </xf>
    <xf numFmtId="0" fontId="71" fillId="0" borderId="37" xfId="0" applyFont="1" applyFill="1" applyBorder="1" applyAlignment="1">
      <alignment horizontal="center" vertical="center"/>
    </xf>
    <xf numFmtId="0" fontId="71" fillId="0" borderId="38" xfId="0" applyFont="1" applyBorder="1" applyAlignment="1">
      <alignment horizontal="center" vertical="center"/>
    </xf>
    <xf numFmtId="0" fontId="71" fillId="33" borderId="37" xfId="0" applyFont="1" applyFill="1" applyBorder="1" applyAlignment="1">
      <alignment horizontal="center" vertical="center"/>
    </xf>
    <xf numFmtId="0" fontId="71" fillId="33" borderId="38" xfId="0" applyFont="1" applyFill="1" applyBorder="1" applyAlignment="1">
      <alignment horizontal="center" vertical="center"/>
    </xf>
    <xf numFmtId="0" fontId="71" fillId="33" borderId="39" xfId="0" applyFont="1" applyFill="1" applyBorder="1" applyAlignment="1">
      <alignment horizontal="center" vertical="center"/>
    </xf>
    <xf numFmtId="0" fontId="71" fillId="33" borderId="40" xfId="0" applyFont="1" applyFill="1" applyBorder="1" applyAlignment="1">
      <alignment horizontal="center" vertical="center"/>
    </xf>
    <xf numFmtId="0" fontId="71" fillId="33" borderId="41" xfId="0" applyFont="1" applyFill="1" applyBorder="1" applyAlignment="1">
      <alignment horizontal="center" vertical="center"/>
    </xf>
    <xf numFmtId="0" fontId="71" fillId="0" borderId="40" xfId="0" applyFont="1" applyBorder="1" applyAlignment="1">
      <alignment horizontal="center" vertical="center"/>
    </xf>
    <xf numFmtId="0" fontId="71" fillId="0" borderId="42" xfId="0" applyFont="1" applyFill="1" applyBorder="1" applyAlignment="1">
      <alignment horizontal="center" vertical="center"/>
    </xf>
    <xf numFmtId="0" fontId="71" fillId="0" borderId="43" xfId="0" applyFont="1" applyBorder="1" applyAlignment="1">
      <alignment horizontal="center" vertical="center"/>
    </xf>
    <xf numFmtId="0" fontId="71" fillId="0" borderId="38" xfId="0" applyFont="1" applyFill="1" applyBorder="1" applyAlignment="1">
      <alignment horizontal="center" vertical="center"/>
    </xf>
    <xf numFmtId="0" fontId="2" fillId="0" borderId="37" xfId="0" applyFont="1" applyFill="1" applyBorder="1" applyAlignment="1">
      <alignment horizontal="center"/>
    </xf>
    <xf numFmtId="0" fontId="70" fillId="0" borderId="39" xfId="0" applyFont="1" applyBorder="1" applyAlignment="1">
      <alignment horizontal="center"/>
    </xf>
    <xf numFmtId="0" fontId="70" fillId="0" borderId="40" xfId="0" applyFont="1" applyBorder="1" applyAlignment="1">
      <alignment horizontal="center"/>
    </xf>
    <xf numFmtId="0" fontId="5" fillId="0" borderId="44"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33" borderId="21" xfId="0" applyFont="1" applyFill="1" applyBorder="1" applyAlignment="1">
      <alignment horizontal="center" vertical="center" wrapText="1"/>
    </xf>
    <xf numFmtId="164" fontId="5" fillId="33" borderId="21" xfId="77" applyNumberFormat="1" applyFont="1" applyFill="1" applyBorder="1" applyAlignment="1">
      <alignment vertical="center"/>
      <protection/>
    </xf>
    <xf numFmtId="164" fontId="5" fillId="0" borderId="21" xfId="0" applyNumberFormat="1" applyFont="1" applyFill="1" applyBorder="1" applyAlignment="1">
      <alignment vertical="center"/>
    </xf>
    <xf numFmtId="166" fontId="5" fillId="0" borderId="45" xfId="0" applyNumberFormat="1" applyFont="1" applyFill="1" applyBorder="1" applyAlignment="1">
      <alignment horizontal="center" vertical="center"/>
    </xf>
    <xf numFmtId="164" fontId="72" fillId="33" borderId="13" xfId="0" applyNumberFormat="1" applyFont="1" applyFill="1" applyBorder="1" applyAlignment="1">
      <alignment horizontal="right" vertical="center"/>
    </xf>
    <xf numFmtId="0" fontId="5" fillId="0" borderId="28" xfId="0" applyFont="1" applyFill="1" applyBorder="1" applyAlignment="1">
      <alignment vertical="center" wrapText="1"/>
    </xf>
    <xf numFmtId="0" fontId="5" fillId="0" borderId="28" xfId="0" applyFont="1" applyFill="1" applyBorder="1" applyAlignment="1">
      <alignment horizontal="center" vertical="center"/>
    </xf>
    <xf numFmtId="0" fontId="5" fillId="33" borderId="28" xfId="0" applyFont="1" applyFill="1" applyBorder="1" applyAlignment="1">
      <alignment horizontal="center" vertical="center" wrapText="1"/>
    </xf>
    <xf numFmtId="164" fontId="5" fillId="0" borderId="46" xfId="0" applyNumberFormat="1" applyFont="1" applyFill="1" applyBorder="1" applyAlignment="1">
      <alignment horizontal="right" vertical="center"/>
    </xf>
    <xf numFmtId="164" fontId="5" fillId="0" borderId="32" xfId="0" applyNumberFormat="1" applyFont="1" applyBorder="1" applyAlignment="1">
      <alignment horizontal="right" vertical="center"/>
    </xf>
    <xf numFmtId="164" fontId="72" fillId="33" borderId="32" xfId="0" applyNumberFormat="1" applyFont="1" applyFill="1" applyBorder="1" applyAlignment="1">
      <alignment horizontal="right" vertical="center"/>
    </xf>
    <xf numFmtId="0" fontId="8" fillId="0" borderId="47" xfId="0" applyFont="1" applyBorder="1" applyAlignment="1">
      <alignment wrapText="1"/>
    </xf>
    <xf numFmtId="0" fontId="70" fillId="0" borderId="28" xfId="0" applyFont="1" applyFill="1" applyBorder="1" applyAlignment="1">
      <alignment horizontal="center" vertical="center"/>
    </xf>
    <xf numFmtId="0" fontId="5" fillId="33" borderId="10" xfId="0" applyFont="1" applyFill="1" applyBorder="1" applyAlignment="1">
      <alignment vertical="top" wrapText="1"/>
    </xf>
    <xf numFmtId="0" fontId="72" fillId="0" borderId="10" xfId="0" applyFont="1" applyBorder="1" applyAlignment="1">
      <alignment horizontal="center" vertical="center" wrapText="1"/>
    </xf>
    <xf numFmtId="0" fontId="75" fillId="33" borderId="10" xfId="0" applyFont="1" applyFill="1" applyBorder="1" applyAlignment="1">
      <alignment horizontal="center" vertical="center"/>
    </xf>
    <xf numFmtId="0" fontId="72" fillId="0" borderId="34" xfId="0" applyFont="1" applyFill="1" applyBorder="1" applyAlignment="1">
      <alignment horizontal="center" vertical="center"/>
    </xf>
    <xf numFmtId="2" fontId="72" fillId="0" borderId="14" xfId="0" applyNumberFormat="1" applyFont="1" applyBorder="1" applyAlignment="1">
      <alignment vertical="center"/>
    </xf>
    <xf numFmtId="2" fontId="72" fillId="0" borderId="18" xfId="0" applyNumberFormat="1" applyFont="1" applyFill="1" applyBorder="1" applyAlignment="1">
      <alignment vertical="center"/>
    </xf>
    <xf numFmtId="166" fontId="72" fillId="0" borderId="10" xfId="0" applyNumberFormat="1" applyFont="1" applyFill="1" applyBorder="1" applyAlignment="1">
      <alignment horizontal="center" vertical="center"/>
    </xf>
    <xf numFmtId="0" fontId="74" fillId="0" borderId="48" xfId="0" applyFont="1" applyFill="1" applyBorder="1" applyAlignment="1">
      <alignment horizontal="center" vertical="center"/>
    </xf>
    <xf numFmtId="0" fontId="72" fillId="0" borderId="32" xfId="0" applyFont="1" applyBorder="1" applyAlignment="1">
      <alignment horizontal="center" vertical="center" wrapText="1"/>
    </xf>
    <xf numFmtId="0" fontId="75" fillId="33" borderId="32" xfId="0" applyFont="1" applyFill="1" applyBorder="1" applyAlignment="1">
      <alignment horizontal="center" vertical="center"/>
    </xf>
    <xf numFmtId="0" fontId="72" fillId="0" borderId="49" xfId="0" applyFont="1" applyFill="1" applyBorder="1" applyAlignment="1">
      <alignment horizontal="center" vertical="center"/>
    </xf>
    <xf numFmtId="2" fontId="72" fillId="0" borderId="50" xfId="0" applyNumberFormat="1" applyFont="1" applyBorder="1" applyAlignment="1">
      <alignment vertical="center"/>
    </xf>
    <xf numFmtId="0" fontId="71" fillId="0" borderId="0" xfId="0" applyFont="1" applyFill="1" applyBorder="1" applyAlignment="1">
      <alignment horizontal="center" vertical="center"/>
    </xf>
    <xf numFmtId="0" fontId="75" fillId="0" borderId="0" xfId="0" applyFont="1" applyBorder="1" applyAlignment="1">
      <alignment/>
    </xf>
    <xf numFmtId="0" fontId="72" fillId="0" borderId="0" xfId="0" applyFont="1" applyBorder="1" applyAlignment="1">
      <alignment horizontal="center" vertical="center" wrapText="1"/>
    </xf>
    <xf numFmtId="0" fontId="75" fillId="33" borderId="0"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22" xfId="0" applyFont="1" applyBorder="1" applyAlignment="1">
      <alignment/>
    </xf>
    <xf numFmtId="164" fontId="72" fillId="0" borderId="18" xfId="0" applyNumberFormat="1" applyFont="1" applyFill="1" applyBorder="1" applyAlignment="1">
      <alignment vertical="center"/>
    </xf>
    <xf numFmtId="0" fontId="11" fillId="0" borderId="10" xfId="0" applyFont="1" applyBorder="1" applyAlignment="1">
      <alignment wrapText="1"/>
    </xf>
    <xf numFmtId="0" fontId="4" fillId="0" borderId="18" xfId="0" applyFont="1" applyBorder="1" applyAlignment="1">
      <alignment vertical="center"/>
    </xf>
    <xf numFmtId="168" fontId="78" fillId="0" borderId="13" xfId="76" applyFont="1" applyBorder="1" applyAlignment="1">
      <alignment vertical="top" wrapText="1"/>
      <protection/>
    </xf>
    <xf numFmtId="0" fontId="79" fillId="0" borderId="32" xfId="0" applyFont="1" applyBorder="1" applyAlignment="1">
      <alignment wrapText="1"/>
    </xf>
    <xf numFmtId="0" fontId="70" fillId="0" borderId="23" xfId="0" applyFont="1" applyFill="1" applyBorder="1" applyAlignment="1">
      <alignment horizontal="center" vertical="center"/>
    </xf>
    <xf numFmtId="0" fontId="5" fillId="33" borderId="15" xfId="0" applyFont="1" applyFill="1" applyBorder="1" applyAlignment="1">
      <alignment horizontal="center" vertical="center"/>
    </xf>
    <xf numFmtId="0" fontId="71" fillId="0" borderId="50" xfId="0" applyFont="1" applyFill="1" applyBorder="1" applyAlignment="1">
      <alignment horizontal="center" vertical="center"/>
    </xf>
    <xf numFmtId="0" fontId="71" fillId="0" borderId="51"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1" xfId="0" applyFont="1" applyFill="1" applyBorder="1" applyAlignment="1">
      <alignment horizontal="center" vertical="center"/>
    </xf>
    <xf numFmtId="0" fontId="71" fillId="0" borderId="14" xfId="0" applyFont="1" applyFill="1" applyBorder="1" applyAlignment="1">
      <alignment horizontal="center" vertical="center"/>
    </xf>
    <xf numFmtId="0" fontId="71" fillId="33" borderId="52" xfId="0" applyFont="1" applyFill="1" applyBorder="1" applyAlignment="1">
      <alignment horizontal="center" vertical="center"/>
    </xf>
    <xf numFmtId="0" fontId="71" fillId="33" borderId="53" xfId="0" applyFont="1" applyFill="1" applyBorder="1" applyAlignment="1">
      <alignment horizontal="center" vertical="center"/>
    </xf>
    <xf numFmtId="0" fontId="71" fillId="33" borderId="51" xfId="0" applyFont="1" applyFill="1" applyBorder="1" applyAlignment="1">
      <alignment horizontal="center" vertical="center"/>
    </xf>
    <xf numFmtId="0" fontId="71" fillId="0" borderId="54" xfId="0" applyFont="1" applyFill="1" applyBorder="1" applyAlignment="1">
      <alignment horizontal="center" vertical="center"/>
    </xf>
    <xf numFmtId="0" fontId="71" fillId="0" borderId="53" xfId="0" applyFont="1" applyFill="1" applyBorder="1" applyAlignment="1">
      <alignment horizontal="center" vertical="center"/>
    </xf>
    <xf numFmtId="0" fontId="71" fillId="33" borderId="55" xfId="0" applyFont="1" applyFill="1" applyBorder="1" applyAlignment="1">
      <alignment horizontal="center" vertical="center"/>
    </xf>
    <xf numFmtId="0" fontId="71" fillId="0" borderId="52" xfId="0" applyFont="1" applyFill="1" applyBorder="1" applyAlignment="1">
      <alignment horizontal="center" vertical="center"/>
    </xf>
  </cellXfs>
  <cellStyles count="8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2 2" xfId="45"/>
    <cellStyle name="Dziesiętny 3" xfId="46"/>
    <cellStyle name="Dziesiętny 3 2" xfId="47"/>
    <cellStyle name="Excel Built-in Normal 1" xfId="48"/>
    <cellStyle name="Heading" xfId="49"/>
    <cellStyle name="Heading1" xfId="50"/>
    <cellStyle name="Komórka połączona" xfId="51"/>
    <cellStyle name="Komórka zaznaczona" xfId="52"/>
    <cellStyle name="Nagłówek 1" xfId="53"/>
    <cellStyle name="Nagłówek 2" xfId="54"/>
    <cellStyle name="Nagłówek 3" xfId="55"/>
    <cellStyle name="Nagłówek 4" xfId="56"/>
    <cellStyle name="Neutralne" xfId="57"/>
    <cellStyle name="Normal 2 16" xfId="58"/>
    <cellStyle name="Normal 2 16 2" xfId="59"/>
    <cellStyle name="Normal_wyysyjqqhjq9yjqjys9lys4sl8dl4C2lhyh9Ch2q 1 " xfId="60"/>
    <cellStyle name="Normalny 2" xfId="61"/>
    <cellStyle name="Normalny 2 2" xfId="62"/>
    <cellStyle name="Normalny 2 2 2" xfId="63"/>
    <cellStyle name="Normalny 3" xfId="64"/>
    <cellStyle name="Normalny 3 2" xfId="65"/>
    <cellStyle name="Normalny 3 3" xfId="66"/>
    <cellStyle name="Normalny 4" xfId="67"/>
    <cellStyle name="Normalny 4 2" xfId="68"/>
    <cellStyle name="Normalny 5" xfId="69"/>
    <cellStyle name="Normalny 5 2" xfId="70"/>
    <cellStyle name="Normalny 5 2 2" xfId="71"/>
    <cellStyle name="Normalny 6" xfId="72"/>
    <cellStyle name="Normalny 6 2" xfId="73"/>
    <cellStyle name="Normalny 7" xfId="74"/>
    <cellStyle name="Normalny 8" xfId="75"/>
    <cellStyle name="Normalny_Centralna ster. Chełm" xfId="76"/>
    <cellStyle name="Normalny_Wycena stawka VAT" xfId="77"/>
    <cellStyle name="Obliczenia" xfId="78"/>
    <cellStyle name="Percent" xfId="79"/>
    <cellStyle name="Procentowy 2" xfId="80"/>
    <cellStyle name="Procentowy 2 2" xfId="81"/>
    <cellStyle name="Procentowy 3" xfId="82"/>
    <cellStyle name="Result" xfId="83"/>
    <cellStyle name="Result2" xfId="84"/>
    <cellStyle name="Suma" xfId="85"/>
    <cellStyle name="Tekst objaśnienia" xfId="86"/>
    <cellStyle name="Tekst ostrzeżenia" xfId="87"/>
    <cellStyle name="Tytuł" xfId="88"/>
    <cellStyle name="Uwaga" xfId="89"/>
    <cellStyle name="Currency" xfId="90"/>
    <cellStyle name="Currency [0]" xfId="91"/>
    <cellStyle name="Walutowy 2" xfId="92"/>
    <cellStyle name="Walutowy 2 2" xfId="93"/>
    <cellStyle name="Walutowy 3" xfId="94"/>
    <cellStyle name="Złe"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E82"/>
  <sheetViews>
    <sheetView tabSelected="1" view="pageBreakPreview" zoomScaleNormal="75" zoomScaleSheetLayoutView="100" zoomScalePageLayoutView="0" workbookViewId="0" topLeftCell="A31">
      <selection activeCell="C67" sqref="C67"/>
    </sheetView>
  </sheetViews>
  <sheetFormatPr defaultColWidth="8.00390625" defaultRowHeight="14.25"/>
  <cols>
    <col min="1" max="1" width="9.50390625" style="0" customWidth="1"/>
    <col min="2" max="2" width="11.50390625" style="0" customWidth="1"/>
    <col min="3" max="3" width="77.125" style="22" customWidth="1"/>
    <col min="4" max="4" width="23.125" style="2" customWidth="1"/>
    <col min="5" max="5" width="8.875" style="0" customWidth="1"/>
    <col min="6" max="6" width="8.25390625" style="0" customWidth="1"/>
    <col min="7" max="7" width="10.625" style="0" customWidth="1"/>
    <col min="8" max="8" width="10.00390625" style="0" customWidth="1"/>
    <col min="9" max="9" width="5.50390625" style="3" customWidth="1"/>
    <col min="10" max="10" width="9.625" style="0" customWidth="1"/>
    <col min="11" max="11" width="10.00390625" style="0" customWidth="1"/>
    <col min="12" max="12" width="10.875" style="0" customWidth="1"/>
  </cols>
  <sheetData>
    <row r="1" spans="1:10" ht="14.25">
      <c r="A1" t="s">
        <v>130</v>
      </c>
      <c r="C1" s="1"/>
      <c r="J1" t="s">
        <v>118</v>
      </c>
    </row>
    <row r="2" spans="3:4" ht="15">
      <c r="C2" s="27" t="s">
        <v>117</v>
      </c>
      <c r="D2" s="28"/>
    </row>
    <row r="3" spans="1:12" ht="45">
      <c r="A3" s="30" t="s">
        <v>0</v>
      </c>
      <c r="B3" s="31" t="s">
        <v>1</v>
      </c>
      <c r="C3" s="6" t="s">
        <v>2</v>
      </c>
      <c r="D3" s="6" t="s">
        <v>3</v>
      </c>
      <c r="E3" s="6" t="s">
        <v>4</v>
      </c>
      <c r="F3" s="6" t="s">
        <v>5</v>
      </c>
      <c r="G3" s="6" t="s">
        <v>116</v>
      </c>
      <c r="H3" s="6" t="s">
        <v>6</v>
      </c>
      <c r="I3" s="7" t="s">
        <v>7</v>
      </c>
      <c r="J3" s="5" t="s">
        <v>10</v>
      </c>
      <c r="K3" s="5" t="s">
        <v>9</v>
      </c>
      <c r="L3" s="5" t="s">
        <v>8</v>
      </c>
    </row>
    <row r="4" spans="1:12" ht="84">
      <c r="A4" s="264">
        <v>1</v>
      </c>
      <c r="B4" s="32" t="s">
        <v>11</v>
      </c>
      <c r="C4" s="73" t="s">
        <v>12</v>
      </c>
      <c r="D4" s="74"/>
      <c r="E4" s="75" t="s">
        <v>13</v>
      </c>
      <c r="F4" s="74">
        <v>400</v>
      </c>
      <c r="G4" s="76">
        <v>0</v>
      </c>
      <c r="H4" s="77">
        <f aca="true" t="shared" si="0" ref="H4:H29">G4*1.08</f>
        <v>0</v>
      </c>
      <c r="I4" s="78">
        <v>0.08</v>
      </c>
      <c r="J4" s="79">
        <f aca="true" t="shared" si="1" ref="J4:J69">L4-K4</f>
        <v>0</v>
      </c>
      <c r="K4" s="80">
        <f aca="true" t="shared" si="2" ref="K4:K69">G4*F4</f>
        <v>0</v>
      </c>
      <c r="L4" s="12">
        <f aca="true" t="shared" si="3" ref="L4:L29">H4*F4</f>
        <v>0</v>
      </c>
    </row>
    <row r="5" spans="1:12" ht="48">
      <c r="A5" s="264"/>
      <c r="B5" s="32" t="s">
        <v>14</v>
      </c>
      <c r="C5" s="81" t="s">
        <v>15</v>
      </c>
      <c r="D5" s="82"/>
      <c r="E5" s="83" t="s">
        <v>13</v>
      </c>
      <c r="F5" s="82">
        <v>300</v>
      </c>
      <c r="G5" s="76">
        <v>0</v>
      </c>
      <c r="H5" s="77">
        <f t="shared" si="0"/>
        <v>0</v>
      </c>
      <c r="I5" s="78">
        <v>0.08</v>
      </c>
      <c r="J5" s="79">
        <f t="shared" si="1"/>
        <v>0</v>
      </c>
      <c r="K5" s="80">
        <f t="shared" si="2"/>
        <v>0</v>
      </c>
      <c r="L5" s="12">
        <f t="shared" si="3"/>
        <v>0</v>
      </c>
    </row>
    <row r="6" spans="1:12" ht="15">
      <c r="A6" s="264"/>
      <c r="B6" s="32" t="s">
        <v>16</v>
      </c>
      <c r="C6" s="81" t="s">
        <v>17</v>
      </c>
      <c r="D6" s="82"/>
      <c r="E6" s="83" t="s">
        <v>13</v>
      </c>
      <c r="F6" s="82">
        <v>30</v>
      </c>
      <c r="G6" s="76">
        <v>0</v>
      </c>
      <c r="H6" s="77">
        <f t="shared" si="0"/>
        <v>0</v>
      </c>
      <c r="I6" s="78">
        <v>0.08</v>
      </c>
      <c r="J6" s="79">
        <f t="shared" si="1"/>
        <v>0</v>
      </c>
      <c r="K6" s="80">
        <f t="shared" si="2"/>
        <v>0</v>
      </c>
      <c r="L6" s="12">
        <f t="shared" si="3"/>
        <v>0</v>
      </c>
    </row>
    <row r="7" spans="1:12" ht="15">
      <c r="A7" s="205"/>
      <c r="B7" s="29"/>
      <c r="C7" s="84"/>
      <c r="D7" s="85"/>
      <c r="E7" s="86"/>
      <c r="F7" s="85"/>
      <c r="G7" s="87" t="s">
        <v>148</v>
      </c>
      <c r="H7" s="77"/>
      <c r="I7" s="78"/>
      <c r="J7" s="79">
        <f t="shared" si="1"/>
        <v>0</v>
      </c>
      <c r="K7" s="80">
        <f>K4+K5+K6</f>
        <v>0</v>
      </c>
      <c r="L7" s="12">
        <f>K7*1.08</f>
        <v>0</v>
      </c>
    </row>
    <row r="8" spans="1:12" ht="24">
      <c r="A8" s="33">
        <v>2</v>
      </c>
      <c r="B8" s="32" t="s">
        <v>119</v>
      </c>
      <c r="C8" s="81" t="s">
        <v>18</v>
      </c>
      <c r="D8" s="82"/>
      <c r="E8" s="83" t="s">
        <v>13</v>
      </c>
      <c r="F8" s="82">
        <v>20</v>
      </c>
      <c r="G8" s="88">
        <v>0</v>
      </c>
      <c r="H8" s="77">
        <f t="shared" si="0"/>
        <v>0</v>
      </c>
      <c r="I8" s="78">
        <v>0.08</v>
      </c>
      <c r="J8" s="79">
        <f t="shared" si="1"/>
        <v>0</v>
      </c>
      <c r="K8" s="80">
        <f t="shared" si="2"/>
        <v>0</v>
      </c>
      <c r="L8" s="12">
        <f t="shared" si="3"/>
        <v>0</v>
      </c>
    </row>
    <row r="9" spans="1:12" ht="24">
      <c r="A9" s="206">
        <v>3</v>
      </c>
      <c r="B9" s="16" t="s">
        <v>19</v>
      </c>
      <c r="C9" s="89" t="s">
        <v>20</v>
      </c>
      <c r="D9" s="90"/>
      <c r="E9" s="91" t="s">
        <v>13</v>
      </c>
      <c r="F9" s="90">
        <v>6</v>
      </c>
      <c r="G9" s="88">
        <v>0</v>
      </c>
      <c r="H9" s="77">
        <f t="shared" si="0"/>
        <v>0</v>
      </c>
      <c r="I9" s="78">
        <v>0.08</v>
      </c>
      <c r="J9" s="79">
        <f t="shared" si="1"/>
        <v>0</v>
      </c>
      <c r="K9" s="80">
        <f t="shared" si="2"/>
        <v>0</v>
      </c>
      <c r="L9" s="12">
        <f t="shared" si="3"/>
        <v>0</v>
      </c>
    </row>
    <row r="10" spans="1:12" s="13" customFormat="1" ht="48">
      <c r="A10" s="265" t="s">
        <v>157</v>
      </c>
      <c r="B10" s="38" t="s">
        <v>21</v>
      </c>
      <c r="C10" s="92" t="s">
        <v>22</v>
      </c>
      <c r="D10" s="93"/>
      <c r="E10" s="94" t="s">
        <v>13</v>
      </c>
      <c r="F10" s="90">
        <v>20</v>
      </c>
      <c r="G10" s="88">
        <v>0</v>
      </c>
      <c r="H10" s="77">
        <f t="shared" si="0"/>
        <v>0</v>
      </c>
      <c r="I10" s="78">
        <v>0.08</v>
      </c>
      <c r="J10" s="79">
        <f t="shared" si="1"/>
        <v>0</v>
      </c>
      <c r="K10" s="80">
        <f t="shared" si="2"/>
        <v>0</v>
      </c>
      <c r="L10" s="12">
        <f t="shared" si="3"/>
        <v>0</v>
      </c>
    </row>
    <row r="11" spans="1:12" ht="48">
      <c r="A11" s="266"/>
      <c r="B11" s="39" t="s">
        <v>23</v>
      </c>
      <c r="C11" s="92" t="s">
        <v>24</v>
      </c>
      <c r="D11" s="93"/>
      <c r="E11" s="94" t="s">
        <v>13</v>
      </c>
      <c r="F11" s="90">
        <v>50</v>
      </c>
      <c r="G11" s="88">
        <v>0</v>
      </c>
      <c r="H11" s="77">
        <f t="shared" si="0"/>
        <v>0</v>
      </c>
      <c r="I11" s="78">
        <v>0.08</v>
      </c>
      <c r="J11" s="79">
        <f t="shared" si="1"/>
        <v>0</v>
      </c>
      <c r="K11" s="80">
        <f t="shared" si="2"/>
        <v>0</v>
      </c>
      <c r="L11" s="12">
        <f t="shared" si="3"/>
        <v>0</v>
      </c>
    </row>
    <row r="12" spans="1:12" ht="15">
      <c r="A12" s="207"/>
      <c r="B12" s="29"/>
      <c r="C12" s="102"/>
      <c r="D12" s="103"/>
      <c r="E12" s="104"/>
      <c r="F12" s="85"/>
      <c r="G12" s="105" t="s">
        <v>156</v>
      </c>
      <c r="H12" s="77"/>
      <c r="I12" s="78"/>
      <c r="J12" s="79">
        <f>L12-K12</f>
        <v>0</v>
      </c>
      <c r="K12" s="12">
        <f>K10+K11</f>
        <v>0</v>
      </c>
      <c r="L12" s="12">
        <f>L10+L11</f>
        <v>0</v>
      </c>
    </row>
    <row r="13" spans="1:12" ht="48">
      <c r="A13" s="44" t="s">
        <v>158</v>
      </c>
      <c r="B13" s="40" t="s">
        <v>25</v>
      </c>
      <c r="C13" s="95" t="s">
        <v>26</v>
      </c>
      <c r="D13" s="96"/>
      <c r="E13" s="259" t="s">
        <v>13</v>
      </c>
      <c r="F13" s="82">
        <v>40</v>
      </c>
      <c r="G13" s="88">
        <v>0</v>
      </c>
      <c r="H13" s="77">
        <f>G13*1.08</f>
        <v>0</v>
      </c>
      <c r="I13" s="78">
        <v>0.08</v>
      </c>
      <c r="J13" s="79">
        <f>L13-K13</f>
        <v>0</v>
      </c>
      <c r="K13" s="80">
        <f>G13*F13</f>
        <v>0</v>
      </c>
      <c r="L13" s="12">
        <f>H13*F13</f>
        <v>0</v>
      </c>
    </row>
    <row r="14" spans="1:12" ht="84">
      <c r="A14" s="44" t="s">
        <v>159</v>
      </c>
      <c r="B14" s="258" t="s">
        <v>27</v>
      </c>
      <c r="C14" s="98" t="s">
        <v>28</v>
      </c>
      <c r="D14" s="99"/>
      <c r="E14" s="100" t="s">
        <v>13</v>
      </c>
      <c r="F14" s="101">
        <v>10</v>
      </c>
      <c r="G14" s="88">
        <v>0</v>
      </c>
      <c r="H14" s="77">
        <f>G14*1.08</f>
        <v>0</v>
      </c>
      <c r="I14" s="78">
        <v>0.08</v>
      </c>
      <c r="J14" s="79">
        <f>L14-K14</f>
        <v>0</v>
      </c>
      <c r="K14" s="80">
        <f>G14*F14</f>
        <v>0</v>
      </c>
      <c r="L14" s="12">
        <f>H14*F14</f>
        <v>0</v>
      </c>
    </row>
    <row r="15" spans="1:12" s="13" customFormat="1" ht="84">
      <c r="A15" s="265">
        <v>5</v>
      </c>
      <c r="B15" s="43" t="s">
        <v>29</v>
      </c>
      <c r="C15" s="106" t="s">
        <v>131</v>
      </c>
      <c r="D15" s="107"/>
      <c r="E15" s="108" t="s">
        <v>13</v>
      </c>
      <c r="F15" s="101">
        <v>10</v>
      </c>
      <c r="G15" s="109">
        <v>0</v>
      </c>
      <c r="H15" s="77">
        <f t="shared" si="0"/>
        <v>0</v>
      </c>
      <c r="I15" s="78">
        <v>0.08</v>
      </c>
      <c r="J15" s="79">
        <f t="shared" si="1"/>
        <v>0</v>
      </c>
      <c r="K15" s="80">
        <f t="shared" si="2"/>
        <v>0</v>
      </c>
      <c r="L15" s="12">
        <f t="shared" si="3"/>
        <v>0</v>
      </c>
    </row>
    <row r="16" spans="1:12" ht="36">
      <c r="A16" s="266"/>
      <c r="B16" s="42" t="s">
        <v>30</v>
      </c>
      <c r="C16" s="227" t="s">
        <v>31</v>
      </c>
      <c r="D16" s="107"/>
      <c r="E16" s="228" t="s">
        <v>13</v>
      </c>
      <c r="F16" s="229">
        <v>10</v>
      </c>
      <c r="G16" s="109">
        <v>0</v>
      </c>
      <c r="H16" s="77">
        <f t="shared" si="0"/>
        <v>0</v>
      </c>
      <c r="I16" s="78">
        <v>0.08</v>
      </c>
      <c r="J16" s="230">
        <f t="shared" si="1"/>
        <v>0</v>
      </c>
      <c r="K16" s="231">
        <f t="shared" si="2"/>
        <v>0</v>
      </c>
      <c r="L16" s="232">
        <f t="shared" si="3"/>
        <v>0</v>
      </c>
    </row>
    <row r="17" spans="1:12" ht="36">
      <c r="A17" s="266"/>
      <c r="B17" s="40" t="s">
        <v>32</v>
      </c>
      <c r="C17" s="219" t="s">
        <v>33</v>
      </c>
      <c r="D17" s="220"/>
      <c r="E17" s="221" t="s">
        <v>13</v>
      </c>
      <c r="F17" s="222">
        <v>10</v>
      </c>
      <c r="G17" s="223">
        <v>0</v>
      </c>
      <c r="H17" s="224">
        <f t="shared" si="0"/>
        <v>0</v>
      </c>
      <c r="I17" s="225">
        <v>0.08</v>
      </c>
      <c r="J17" s="196">
        <f t="shared" si="1"/>
        <v>0</v>
      </c>
      <c r="K17" s="197">
        <f t="shared" si="2"/>
        <v>0</v>
      </c>
      <c r="L17" s="226">
        <f t="shared" si="3"/>
        <v>0</v>
      </c>
    </row>
    <row r="18" spans="1:12" ht="72">
      <c r="A18" s="267"/>
      <c r="B18" s="41" t="s">
        <v>34</v>
      </c>
      <c r="C18" s="98" t="s">
        <v>132</v>
      </c>
      <c r="D18" s="99"/>
      <c r="E18" s="100" t="s">
        <v>13</v>
      </c>
      <c r="F18" s="99">
        <v>40</v>
      </c>
      <c r="G18" s="109">
        <v>0</v>
      </c>
      <c r="H18" s="77">
        <f t="shared" si="0"/>
        <v>0</v>
      </c>
      <c r="I18" s="78">
        <v>0.08</v>
      </c>
      <c r="J18" s="79">
        <f t="shared" si="1"/>
        <v>0</v>
      </c>
      <c r="K18" s="80">
        <f t="shared" si="2"/>
        <v>0</v>
      </c>
      <c r="L18" s="12">
        <f t="shared" si="3"/>
        <v>0</v>
      </c>
    </row>
    <row r="19" spans="1:12" ht="15">
      <c r="A19" s="207"/>
      <c r="B19" s="29"/>
      <c r="C19" s="102"/>
      <c r="D19" s="103"/>
      <c r="E19" s="104"/>
      <c r="F19" s="103"/>
      <c r="G19" s="105" t="s">
        <v>144</v>
      </c>
      <c r="H19" s="77"/>
      <c r="I19" s="114"/>
      <c r="J19" s="79">
        <f>L19-K19</f>
        <v>0</v>
      </c>
      <c r="K19" s="10">
        <f>K15+K16+K17+K18</f>
        <v>0</v>
      </c>
      <c r="L19" s="10">
        <f>L15+L16+L17+L18</f>
        <v>0</v>
      </c>
    </row>
    <row r="20" spans="1:12" ht="36">
      <c r="A20" s="44" t="s">
        <v>160</v>
      </c>
      <c r="B20" s="41" t="s">
        <v>35</v>
      </c>
      <c r="C20" s="115" t="s">
        <v>133</v>
      </c>
      <c r="D20" s="116"/>
      <c r="E20" s="117" t="s">
        <v>13</v>
      </c>
      <c r="F20" s="107">
        <v>10</v>
      </c>
      <c r="G20" s="118">
        <v>0</v>
      </c>
      <c r="H20" s="77">
        <f>G20*1.08</f>
        <v>0</v>
      </c>
      <c r="I20" s="119"/>
      <c r="J20" s="79">
        <f>L20-K20</f>
        <v>0</v>
      </c>
      <c r="K20" s="80">
        <f>G20*F20</f>
        <v>0</v>
      </c>
      <c r="L20" s="12">
        <f>H20*F20</f>
        <v>0</v>
      </c>
    </row>
    <row r="21" spans="1:12" ht="72">
      <c r="A21" s="268" t="s">
        <v>161</v>
      </c>
      <c r="B21" s="42" t="s">
        <v>36</v>
      </c>
      <c r="C21" s="120" t="s">
        <v>37</v>
      </c>
      <c r="D21" s="121"/>
      <c r="E21" s="122" t="s">
        <v>13</v>
      </c>
      <c r="F21" s="90">
        <v>2</v>
      </c>
      <c r="G21" s="118">
        <v>0</v>
      </c>
      <c r="H21" s="77">
        <f t="shared" si="0"/>
        <v>0</v>
      </c>
      <c r="I21" s="123"/>
      <c r="J21" s="79">
        <f t="shared" si="1"/>
        <v>0</v>
      </c>
      <c r="K21" s="80">
        <f t="shared" si="2"/>
        <v>0</v>
      </c>
      <c r="L21" s="12">
        <f t="shared" si="3"/>
        <v>0</v>
      </c>
    </row>
    <row r="22" spans="1:12" ht="72">
      <c r="A22" s="269"/>
      <c r="B22" s="39" t="s">
        <v>120</v>
      </c>
      <c r="C22" s="124" t="s">
        <v>38</v>
      </c>
      <c r="D22" s="125"/>
      <c r="E22" s="126" t="s">
        <v>13</v>
      </c>
      <c r="F22" s="93">
        <v>1</v>
      </c>
      <c r="G22" s="118">
        <v>0</v>
      </c>
      <c r="H22" s="77">
        <f t="shared" si="0"/>
        <v>0</v>
      </c>
      <c r="I22" s="127"/>
      <c r="J22" s="79">
        <f t="shared" si="1"/>
        <v>0</v>
      </c>
      <c r="K22" s="80">
        <f t="shared" si="2"/>
        <v>0</v>
      </c>
      <c r="L22" s="12">
        <f t="shared" si="3"/>
        <v>0</v>
      </c>
    </row>
    <row r="23" spans="1:12" ht="84">
      <c r="A23" s="269"/>
      <c r="B23" s="39" t="s">
        <v>39</v>
      </c>
      <c r="C23" s="124" t="s">
        <v>134</v>
      </c>
      <c r="D23" s="125"/>
      <c r="E23" s="126" t="s">
        <v>40</v>
      </c>
      <c r="F23" s="93">
        <v>4</v>
      </c>
      <c r="G23" s="118">
        <v>0</v>
      </c>
      <c r="H23" s="77">
        <f t="shared" si="0"/>
        <v>0</v>
      </c>
      <c r="I23" s="127"/>
      <c r="J23" s="79">
        <f t="shared" si="1"/>
        <v>0</v>
      </c>
      <c r="K23" s="80">
        <f t="shared" si="2"/>
        <v>0</v>
      </c>
      <c r="L23" s="12">
        <f t="shared" si="3"/>
        <v>0</v>
      </c>
    </row>
    <row r="24" spans="1:12" ht="48">
      <c r="A24" s="269"/>
      <c r="B24" s="39" t="s">
        <v>41</v>
      </c>
      <c r="C24" s="124" t="s">
        <v>42</v>
      </c>
      <c r="D24" s="125"/>
      <c r="E24" s="94" t="s">
        <v>40</v>
      </c>
      <c r="F24" s="93">
        <v>2</v>
      </c>
      <c r="G24" s="118">
        <v>0</v>
      </c>
      <c r="H24" s="77">
        <f t="shared" si="0"/>
        <v>0</v>
      </c>
      <c r="I24" s="127"/>
      <c r="J24" s="79">
        <f t="shared" si="1"/>
        <v>0</v>
      </c>
      <c r="K24" s="80">
        <f t="shared" si="2"/>
        <v>0</v>
      </c>
      <c r="L24" s="12">
        <f t="shared" si="3"/>
        <v>0</v>
      </c>
    </row>
    <row r="25" spans="1:12" ht="84">
      <c r="A25" s="269"/>
      <c r="B25" s="39" t="s">
        <v>43</v>
      </c>
      <c r="C25" s="72" t="s">
        <v>44</v>
      </c>
      <c r="D25" s="128"/>
      <c r="E25" s="126" t="s">
        <v>13</v>
      </c>
      <c r="F25" s="93">
        <v>1</v>
      </c>
      <c r="G25" s="118">
        <v>0</v>
      </c>
      <c r="H25" s="77">
        <f t="shared" si="0"/>
        <v>0</v>
      </c>
      <c r="I25" s="127"/>
      <c r="J25" s="79">
        <f t="shared" si="1"/>
        <v>0</v>
      </c>
      <c r="K25" s="80">
        <f t="shared" si="2"/>
        <v>0</v>
      </c>
      <c r="L25" s="12">
        <f t="shared" si="3"/>
        <v>0</v>
      </c>
    </row>
    <row r="26" spans="1:12" ht="48">
      <c r="A26" s="269"/>
      <c r="B26" s="39" t="s">
        <v>45</v>
      </c>
      <c r="C26" s="72" t="s">
        <v>46</v>
      </c>
      <c r="D26" s="125"/>
      <c r="E26" s="94" t="s">
        <v>13</v>
      </c>
      <c r="F26" s="93">
        <v>1</v>
      </c>
      <c r="G26" s="118">
        <v>0</v>
      </c>
      <c r="H26" s="77">
        <f t="shared" si="0"/>
        <v>0</v>
      </c>
      <c r="I26" s="127"/>
      <c r="J26" s="79">
        <f t="shared" si="1"/>
        <v>0</v>
      </c>
      <c r="K26" s="80">
        <f t="shared" si="2"/>
        <v>0</v>
      </c>
      <c r="L26" s="12">
        <f t="shared" si="3"/>
        <v>0</v>
      </c>
    </row>
    <row r="27" spans="1:12" ht="36">
      <c r="A27" s="269"/>
      <c r="B27" s="39" t="s">
        <v>47</v>
      </c>
      <c r="C27" s="72" t="s">
        <v>48</v>
      </c>
      <c r="D27" s="125"/>
      <c r="E27" s="126" t="s">
        <v>13</v>
      </c>
      <c r="F27" s="90">
        <v>3</v>
      </c>
      <c r="G27" s="118">
        <v>0</v>
      </c>
      <c r="H27" s="77">
        <f t="shared" si="0"/>
        <v>0</v>
      </c>
      <c r="I27" s="127"/>
      <c r="J27" s="79">
        <f t="shared" si="1"/>
        <v>0</v>
      </c>
      <c r="K27" s="80">
        <f t="shared" si="2"/>
        <v>0</v>
      </c>
      <c r="L27" s="12">
        <f t="shared" si="3"/>
        <v>0</v>
      </c>
    </row>
    <row r="28" spans="1:12" ht="15">
      <c r="A28" s="269"/>
      <c r="B28" s="40" t="s">
        <v>162</v>
      </c>
      <c r="C28" s="129" t="s">
        <v>49</v>
      </c>
      <c r="D28" s="130"/>
      <c r="E28" s="131" t="s">
        <v>13</v>
      </c>
      <c r="F28" s="97">
        <v>3</v>
      </c>
      <c r="G28" s="118">
        <v>0</v>
      </c>
      <c r="H28" s="77">
        <f t="shared" si="0"/>
        <v>0</v>
      </c>
      <c r="I28" s="132"/>
      <c r="J28" s="79">
        <f t="shared" si="1"/>
        <v>0</v>
      </c>
      <c r="K28" s="80">
        <f t="shared" si="2"/>
        <v>0</v>
      </c>
      <c r="L28" s="12">
        <f t="shared" si="3"/>
        <v>0</v>
      </c>
    </row>
    <row r="29" spans="1:12" ht="36">
      <c r="A29" s="261"/>
      <c r="B29" s="41" t="s">
        <v>50</v>
      </c>
      <c r="C29" s="133" t="s">
        <v>51</v>
      </c>
      <c r="D29" s="134"/>
      <c r="E29" s="55" t="s">
        <v>52</v>
      </c>
      <c r="F29" s="107">
        <v>3</v>
      </c>
      <c r="G29" s="118">
        <v>0</v>
      </c>
      <c r="H29" s="77">
        <f t="shared" si="0"/>
        <v>0</v>
      </c>
      <c r="I29" s="135"/>
      <c r="J29" s="79">
        <f t="shared" si="1"/>
        <v>0</v>
      </c>
      <c r="K29" s="80">
        <f t="shared" si="2"/>
        <v>0</v>
      </c>
      <c r="L29" s="12">
        <f t="shared" si="3"/>
        <v>0</v>
      </c>
    </row>
    <row r="30" spans="1:12" ht="15">
      <c r="A30" s="46"/>
      <c r="B30" s="48"/>
      <c r="C30" s="136"/>
      <c r="D30" s="137"/>
      <c r="E30" s="138"/>
      <c r="F30" s="139"/>
      <c r="G30" s="140" t="s">
        <v>145</v>
      </c>
      <c r="H30" s="77"/>
      <c r="I30" s="114"/>
      <c r="J30" s="79">
        <f t="shared" si="1"/>
        <v>0</v>
      </c>
      <c r="K30" s="12">
        <f>K21+K22+K23+K25+K26+K27+K28+K29+K24</f>
        <v>0</v>
      </c>
      <c r="L30" s="12">
        <f>L21+L22+L23+L25+L26+L27+L28+L29+L24</f>
        <v>0</v>
      </c>
    </row>
    <row r="31" spans="1:12" s="15" customFormat="1" ht="36">
      <c r="A31" s="44">
        <v>7</v>
      </c>
      <c r="B31" s="47" t="s">
        <v>53</v>
      </c>
      <c r="C31" s="191" t="s">
        <v>54</v>
      </c>
      <c r="D31" s="82"/>
      <c r="E31" s="83" t="s">
        <v>13</v>
      </c>
      <c r="F31" s="82">
        <v>300</v>
      </c>
      <c r="G31" s="109">
        <v>0</v>
      </c>
      <c r="H31" s="162">
        <f aca="true" t="shared" si="4" ref="H31:H36">G31*1.08</f>
        <v>0</v>
      </c>
      <c r="I31" s="163">
        <v>0.08</v>
      </c>
      <c r="J31" s="79">
        <f t="shared" si="1"/>
        <v>0</v>
      </c>
      <c r="K31" s="80">
        <f t="shared" si="2"/>
        <v>0</v>
      </c>
      <c r="L31" s="12">
        <f aca="true" t="shared" si="5" ref="L31:L36">H31*F31</f>
        <v>0</v>
      </c>
    </row>
    <row r="32" spans="1:12" s="13" customFormat="1" ht="36">
      <c r="A32" s="208">
        <v>8</v>
      </c>
      <c r="B32" s="35" t="s">
        <v>55</v>
      </c>
      <c r="C32" s="89" t="s">
        <v>56</v>
      </c>
      <c r="D32" s="90"/>
      <c r="E32" s="91" t="s">
        <v>13</v>
      </c>
      <c r="F32" s="90">
        <v>20</v>
      </c>
      <c r="G32" s="141">
        <v>0</v>
      </c>
      <c r="H32" s="77">
        <f t="shared" si="4"/>
        <v>0</v>
      </c>
      <c r="I32" s="78">
        <v>0.08</v>
      </c>
      <c r="J32" s="79">
        <f t="shared" si="1"/>
        <v>0</v>
      </c>
      <c r="K32" s="80">
        <f t="shared" si="2"/>
        <v>0</v>
      </c>
      <c r="L32" s="12">
        <f t="shared" si="5"/>
        <v>0</v>
      </c>
    </row>
    <row r="33" spans="1:12" s="15" customFormat="1" ht="97.5" customHeight="1">
      <c r="A33" s="265">
        <v>9</v>
      </c>
      <c r="B33" s="38" t="s">
        <v>57</v>
      </c>
      <c r="C33" s="235" t="s">
        <v>58</v>
      </c>
      <c r="D33" s="93"/>
      <c r="E33" s="94" t="s">
        <v>13</v>
      </c>
      <c r="F33" s="90">
        <v>20</v>
      </c>
      <c r="G33" s="141">
        <v>0</v>
      </c>
      <c r="H33" s="77">
        <f t="shared" si="4"/>
        <v>0</v>
      </c>
      <c r="I33" s="78">
        <v>0.08</v>
      </c>
      <c r="J33" s="79">
        <f t="shared" si="1"/>
        <v>0</v>
      </c>
      <c r="K33" s="80">
        <f t="shared" si="2"/>
        <v>0</v>
      </c>
      <c r="L33" s="12">
        <f t="shared" si="5"/>
        <v>0</v>
      </c>
    </row>
    <row r="34" spans="1:12" ht="39.75" customHeight="1">
      <c r="A34" s="266"/>
      <c r="B34" s="39" t="s">
        <v>59</v>
      </c>
      <c r="C34" s="142" t="s">
        <v>60</v>
      </c>
      <c r="D34" s="143"/>
      <c r="E34" s="144" t="s">
        <v>13</v>
      </c>
      <c r="F34" s="145">
        <v>40</v>
      </c>
      <c r="G34" s="141">
        <v>0</v>
      </c>
      <c r="H34" s="77">
        <f t="shared" si="4"/>
        <v>0</v>
      </c>
      <c r="I34" s="78">
        <v>0.08</v>
      </c>
      <c r="J34" s="79">
        <f t="shared" si="1"/>
        <v>0</v>
      </c>
      <c r="K34" s="80">
        <f t="shared" si="2"/>
        <v>0</v>
      </c>
      <c r="L34" s="12">
        <f t="shared" si="5"/>
        <v>0</v>
      </c>
    </row>
    <row r="35" spans="1:12" ht="48">
      <c r="A35" s="270"/>
      <c r="B35" s="40" t="s">
        <v>61</v>
      </c>
      <c r="C35" s="70" t="s">
        <v>62</v>
      </c>
      <c r="D35" s="112"/>
      <c r="E35" s="113" t="s">
        <v>13</v>
      </c>
      <c r="F35" s="146">
        <v>10</v>
      </c>
      <c r="G35" s="141">
        <v>0</v>
      </c>
      <c r="H35" s="77">
        <f t="shared" si="4"/>
        <v>0</v>
      </c>
      <c r="I35" s="78">
        <v>0.08</v>
      </c>
      <c r="J35" s="79">
        <f t="shared" si="1"/>
        <v>0</v>
      </c>
      <c r="K35" s="80">
        <f t="shared" si="2"/>
        <v>0</v>
      </c>
      <c r="L35" s="12">
        <f t="shared" si="5"/>
        <v>0</v>
      </c>
    </row>
    <row r="36" spans="1:12" ht="38.25" customHeight="1">
      <c r="A36" s="45"/>
      <c r="B36" s="41" t="s">
        <v>63</v>
      </c>
      <c r="C36" s="98" t="s">
        <v>64</v>
      </c>
      <c r="D36" s="99"/>
      <c r="E36" s="100" t="s">
        <v>13</v>
      </c>
      <c r="F36" s="99">
        <v>10</v>
      </c>
      <c r="G36" s="141">
        <v>0</v>
      </c>
      <c r="H36" s="77">
        <f t="shared" si="4"/>
        <v>0</v>
      </c>
      <c r="I36" s="78">
        <v>0.08</v>
      </c>
      <c r="J36" s="79">
        <f t="shared" si="1"/>
        <v>0</v>
      </c>
      <c r="K36" s="80">
        <f t="shared" si="2"/>
        <v>0</v>
      </c>
      <c r="L36" s="12">
        <f t="shared" si="5"/>
        <v>0</v>
      </c>
    </row>
    <row r="37" spans="1:12" ht="15">
      <c r="A37" s="207"/>
      <c r="B37" s="29"/>
      <c r="C37" s="102"/>
      <c r="D37" s="103"/>
      <c r="E37" s="104"/>
      <c r="F37" s="103"/>
      <c r="G37" s="105" t="s">
        <v>146</v>
      </c>
      <c r="H37" s="77"/>
      <c r="I37" s="114"/>
      <c r="J37" s="79">
        <f>J33+J34+J35+J36</f>
        <v>0</v>
      </c>
      <c r="K37" s="79">
        <f>K33+K34+K35+K36</f>
        <v>0</v>
      </c>
      <c r="L37" s="34">
        <f>L33+L34+L35+L36</f>
        <v>0</v>
      </c>
    </row>
    <row r="38" spans="1:12" ht="48">
      <c r="A38" s="36">
        <v>10</v>
      </c>
      <c r="B38" s="37" t="s">
        <v>65</v>
      </c>
      <c r="C38" s="98" t="s">
        <v>66</v>
      </c>
      <c r="D38" s="147"/>
      <c r="E38" s="148" t="s">
        <v>13</v>
      </c>
      <c r="F38" s="99">
        <v>500</v>
      </c>
      <c r="G38" s="149">
        <v>0</v>
      </c>
      <c r="H38" s="77">
        <f>G38*1.08</f>
        <v>0</v>
      </c>
      <c r="I38" s="78">
        <v>0.08</v>
      </c>
      <c r="J38" s="79">
        <f t="shared" si="1"/>
        <v>0</v>
      </c>
      <c r="K38" s="80">
        <f t="shared" si="2"/>
        <v>0</v>
      </c>
      <c r="L38" s="10">
        <f>K38*1.08</f>
        <v>0</v>
      </c>
    </row>
    <row r="39" spans="1:12" ht="48">
      <c r="A39" s="209">
        <v>11</v>
      </c>
      <c r="B39" s="49" t="s">
        <v>67</v>
      </c>
      <c r="C39" s="150" t="s">
        <v>68</v>
      </c>
      <c r="D39" s="151"/>
      <c r="E39" s="91" t="s">
        <v>13</v>
      </c>
      <c r="F39" s="90">
        <v>10</v>
      </c>
      <c r="G39" s="149">
        <v>0</v>
      </c>
      <c r="H39" s="77">
        <f aca="true" t="shared" si="6" ref="H39:H77">G39*1.08</f>
        <v>0</v>
      </c>
      <c r="I39" s="78">
        <v>0.08</v>
      </c>
      <c r="J39" s="79">
        <f t="shared" si="1"/>
        <v>0</v>
      </c>
      <c r="K39" s="80">
        <f t="shared" si="2"/>
        <v>0</v>
      </c>
      <c r="L39" s="10">
        <f aca="true" t="shared" si="7" ref="L39:L77">K39*1.08</f>
        <v>0</v>
      </c>
    </row>
    <row r="40" spans="1:12" ht="48">
      <c r="A40" s="210">
        <v>12</v>
      </c>
      <c r="B40" s="8" t="s">
        <v>69</v>
      </c>
      <c r="C40" s="152" t="s">
        <v>70</v>
      </c>
      <c r="D40" s="153"/>
      <c r="E40" s="154" t="s">
        <v>13</v>
      </c>
      <c r="F40" s="90">
        <v>40</v>
      </c>
      <c r="G40" s="149">
        <v>0</v>
      </c>
      <c r="H40" s="77">
        <f t="shared" si="6"/>
        <v>0</v>
      </c>
      <c r="I40" s="78">
        <v>0.08</v>
      </c>
      <c r="J40" s="79">
        <f t="shared" si="1"/>
        <v>0</v>
      </c>
      <c r="K40" s="80">
        <f t="shared" si="2"/>
        <v>0</v>
      </c>
      <c r="L40" s="10">
        <f t="shared" si="7"/>
        <v>0</v>
      </c>
    </row>
    <row r="41" spans="1:12" ht="15">
      <c r="A41" s="210">
        <v>13</v>
      </c>
      <c r="B41" s="9" t="s">
        <v>71</v>
      </c>
      <c r="C41" s="142" t="s">
        <v>72</v>
      </c>
      <c r="D41" s="143"/>
      <c r="E41" s="144" t="s">
        <v>13</v>
      </c>
      <c r="F41" s="145">
        <v>600</v>
      </c>
      <c r="G41" s="149">
        <v>0</v>
      </c>
      <c r="H41" s="77">
        <f t="shared" si="6"/>
        <v>0</v>
      </c>
      <c r="I41" s="78">
        <v>0.08</v>
      </c>
      <c r="J41" s="79">
        <f t="shared" si="1"/>
        <v>0</v>
      </c>
      <c r="K41" s="80">
        <f t="shared" si="2"/>
        <v>0</v>
      </c>
      <c r="L41" s="10">
        <f t="shared" si="7"/>
        <v>0</v>
      </c>
    </row>
    <row r="42" spans="1:12" ht="15">
      <c r="A42" s="210">
        <v>14</v>
      </c>
      <c r="B42" s="9" t="s">
        <v>73</v>
      </c>
      <c r="C42" s="142" t="s">
        <v>74</v>
      </c>
      <c r="D42" s="143"/>
      <c r="E42" s="144" t="s">
        <v>13</v>
      </c>
      <c r="F42" s="145">
        <v>50</v>
      </c>
      <c r="G42" s="149">
        <v>0</v>
      </c>
      <c r="H42" s="77">
        <f t="shared" si="6"/>
        <v>0</v>
      </c>
      <c r="I42" s="78">
        <v>0.08</v>
      </c>
      <c r="J42" s="79">
        <f t="shared" si="1"/>
        <v>0</v>
      </c>
      <c r="K42" s="80">
        <f t="shared" si="2"/>
        <v>0</v>
      </c>
      <c r="L42" s="10">
        <f t="shared" si="7"/>
        <v>0</v>
      </c>
    </row>
    <row r="43" spans="1:12" s="15" customFormat="1" ht="36">
      <c r="A43" s="210">
        <v>15</v>
      </c>
      <c r="B43" s="4" t="s">
        <v>75</v>
      </c>
      <c r="C43" s="92" t="s">
        <v>76</v>
      </c>
      <c r="D43" s="93"/>
      <c r="E43" s="94" t="s">
        <v>13</v>
      </c>
      <c r="F43" s="90">
        <v>10</v>
      </c>
      <c r="G43" s="149">
        <v>0</v>
      </c>
      <c r="H43" s="77">
        <f t="shared" si="6"/>
        <v>0</v>
      </c>
      <c r="I43" s="78">
        <v>0.08</v>
      </c>
      <c r="J43" s="79">
        <f t="shared" si="1"/>
        <v>0</v>
      </c>
      <c r="K43" s="80">
        <f t="shared" si="2"/>
        <v>0</v>
      </c>
      <c r="L43" s="10">
        <f t="shared" si="7"/>
        <v>0</v>
      </c>
    </row>
    <row r="44" spans="1:12" s="13" customFormat="1" ht="36">
      <c r="A44" s="210">
        <v>16</v>
      </c>
      <c r="B44" s="4" t="s">
        <v>77</v>
      </c>
      <c r="C44" s="92" t="s">
        <v>78</v>
      </c>
      <c r="D44" s="93"/>
      <c r="E44" s="94" t="s">
        <v>13</v>
      </c>
      <c r="F44" s="90">
        <v>10</v>
      </c>
      <c r="G44" s="149">
        <v>0</v>
      </c>
      <c r="H44" s="77">
        <f t="shared" si="6"/>
        <v>0</v>
      </c>
      <c r="I44" s="78">
        <v>0.08</v>
      </c>
      <c r="J44" s="79">
        <f t="shared" si="1"/>
        <v>0</v>
      </c>
      <c r="K44" s="80">
        <f t="shared" si="2"/>
        <v>0</v>
      </c>
      <c r="L44" s="10">
        <f t="shared" si="7"/>
        <v>0</v>
      </c>
    </row>
    <row r="45" spans="1:12" ht="72">
      <c r="A45" s="210">
        <v>17</v>
      </c>
      <c r="B45" s="9" t="s">
        <v>79</v>
      </c>
      <c r="C45" s="142" t="s">
        <v>80</v>
      </c>
      <c r="D45" s="143"/>
      <c r="E45" s="113" t="s">
        <v>13</v>
      </c>
      <c r="F45" s="146">
        <v>80</v>
      </c>
      <c r="G45" s="192">
        <v>0</v>
      </c>
      <c r="H45" s="159">
        <f t="shared" si="6"/>
        <v>0</v>
      </c>
      <c r="I45" s="135">
        <v>0.08</v>
      </c>
      <c r="J45" s="193">
        <f t="shared" si="1"/>
        <v>0</v>
      </c>
      <c r="K45" s="194">
        <f t="shared" si="2"/>
        <v>0</v>
      </c>
      <c r="L45" s="195">
        <f t="shared" si="7"/>
        <v>0</v>
      </c>
    </row>
    <row r="46" spans="1:12" ht="24">
      <c r="A46" s="210">
        <v>18</v>
      </c>
      <c r="B46" s="234" t="s">
        <v>81</v>
      </c>
      <c r="C46" s="155" t="s">
        <v>82</v>
      </c>
      <c r="D46" s="233"/>
      <c r="E46" s="75" t="s">
        <v>13</v>
      </c>
      <c r="F46" s="74">
        <v>20</v>
      </c>
      <c r="G46" s="76">
        <v>0</v>
      </c>
      <c r="H46" s="162">
        <f t="shared" si="6"/>
        <v>0</v>
      </c>
      <c r="I46" s="163">
        <v>0.08</v>
      </c>
      <c r="J46" s="199">
        <f t="shared" si="1"/>
        <v>0</v>
      </c>
      <c r="K46" s="200">
        <f t="shared" si="2"/>
        <v>0</v>
      </c>
      <c r="L46" s="201">
        <f t="shared" si="7"/>
        <v>0</v>
      </c>
    </row>
    <row r="47" spans="1:12" ht="24">
      <c r="A47" s="211">
        <v>19</v>
      </c>
      <c r="B47" s="32" t="s">
        <v>83</v>
      </c>
      <c r="C47" s="73" t="s">
        <v>135</v>
      </c>
      <c r="D47" s="74"/>
      <c r="E47" s="75" t="s">
        <v>13</v>
      </c>
      <c r="F47" s="74">
        <v>600</v>
      </c>
      <c r="G47" s="76">
        <v>0</v>
      </c>
      <c r="H47" s="202">
        <f t="shared" si="6"/>
        <v>0</v>
      </c>
      <c r="I47" s="119">
        <v>0.08</v>
      </c>
      <c r="J47" s="196">
        <f t="shared" si="1"/>
        <v>0</v>
      </c>
      <c r="K47" s="197">
        <f t="shared" si="2"/>
        <v>0</v>
      </c>
      <c r="L47" s="198">
        <f t="shared" si="7"/>
        <v>0</v>
      </c>
    </row>
    <row r="48" spans="1:12" ht="24">
      <c r="A48" s="211">
        <v>20</v>
      </c>
      <c r="B48" s="32" t="s">
        <v>84</v>
      </c>
      <c r="C48" s="73" t="s">
        <v>85</v>
      </c>
      <c r="D48" s="74"/>
      <c r="E48" s="75" t="s">
        <v>13</v>
      </c>
      <c r="F48" s="74">
        <v>100</v>
      </c>
      <c r="G48" s="76">
        <v>0</v>
      </c>
      <c r="H48" s="203">
        <f t="shared" si="6"/>
        <v>0</v>
      </c>
      <c r="I48" s="78">
        <v>0.08</v>
      </c>
      <c r="J48" s="79">
        <f t="shared" si="1"/>
        <v>0</v>
      </c>
      <c r="K48" s="80">
        <f t="shared" si="2"/>
        <v>0</v>
      </c>
      <c r="L48" s="10">
        <f t="shared" si="7"/>
        <v>0</v>
      </c>
    </row>
    <row r="49" spans="1:12" ht="24">
      <c r="A49" s="210">
        <v>21</v>
      </c>
      <c r="B49" s="204" t="s">
        <v>86</v>
      </c>
      <c r="C49" s="110" t="s">
        <v>87</v>
      </c>
      <c r="D49" s="145"/>
      <c r="E49" s="111" t="s">
        <v>13</v>
      </c>
      <c r="F49" s="90">
        <v>20</v>
      </c>
      <c r="G49" s="118">
        <v>0</v>
      </c>
      <c r="H49" s="77">
        <f t="shared" si="6"/>
        <v>0</v>
      </c>
      <c r="I49" s="78">
        <v>0.08</v>
      </c>
      <c r="J49" s="79">
        <f t="shared" si="1"/>
        <v>0</v>
      </c>
      <c r="K49" s="80">
        <f t="shared" si="2"/>
        <v>0</v>
      </c>
      <c r="L49" s="10">
        <f t="shared" si="7"/>
        <v>0</v>
      </c>
    </row>
    <row r="50" spans="1:12" ht="36">
      <c r="A50" s="210">
        <v>22</v>
      </c>
      <c r="B50" s="9" t="s">
        <v>88</v>
      </c>
      <c r="C50" s="142" t="s">
        <v>136</v>
      </c>
      <c r="D50" s="66"/>
      <c r="E50" s="144" t="s">
        <v>13</v>
      </c>
      <c r="F50" s="90">
        <v>5</v>
      </c>
      <c r="G50" s="149">
        <v>0</v>
      </c>
      <c r="H50" s="77">
        <f t="shared" si="6"/>
        <v>0</v>
      </c>
      <c r="I50" s="78">
        <v>0.08</v>
      </c>
      <c r="J50" s="79">
        <f t="shared" si="1"/>
        <v>0</v>
      </c>
      <c r="K50" s="80">
        <f t="shared" si="2"/>
        <v>0</v>
      </c>
      <c r="L50" s="10">
        <f t="shared" si="7"/>
        <v>0</v>
      </c>
    </row>
    <row r="51" spans="1:12" ht="36">
      <c r="A51" s="212">
        <v>23</v>
      </c>
      <c r="B51" s="9" t="s">
        <v>89</v>
      </c>
      <c r="C51" s="142" t="s">
        <v>137</v>
      </c>
      <c r="D51" s="66"/>
      <c r="E51" s="144" t="s">
        <v>13</v>
      </c>
      <c r="F51" s="145">
        <v>5</v>
      </c>
      <c r="G51" s="149">
        <v>0</v>
      </c>
      <c r="H51" s="77">
        <f t="shared" si="6"/>
        <v>0</v>
      </c>
      <c r="I51" s="78">
        <v>0.08</v>
      </c>
      <c r="J51" s="79">
        <f t="shared" si="1"/>
        <v>0</v>
      </c>
      <c r="K51" s="80">
        <f t="shared" si="2"/>
        <v>0</v>
      </c>
      <c r="L51" s="10">
        <f t="shared" si="7"/>
        <v>0</v>
      </c>
    </row>
    <row r="52" spans="1:12" ht="36">
      <c r="A52" s="212">
        <v>24</v>
      </c>
      <c r="B52" s="9" t="s">
        <v>90</v>
      </c>
      <c r="C52" s="92" t="s">
        <v>91</v>
      </c>
      <c r="D52" s="143"/>
      <c r="E52" s="144" t="s">
        <v>13</v>
      </c>
      <c r="F52" s="145">
        <v>40</v>
      </c>
      <c r="G52" s="149">
        <v>0</v>
      </c>
      <c r="H52" s="77">
        <f t="shared" si="6"/>
        <v>0</v>
      </c>
      <c r="I52" s="127">
        <v>0.08</v>
      </c>
      <c r="J52" s="79">
        <f t="shared" si="1"/>
        <v>0</v>
      </c>
      <c r="K52" s="80">
        <f t="shared" si="2"/>
        <v>0</v>
      </c>
      <c r="L52" s="10">
        <f t="shared" si="7"/>
        <v>0</v>
      </c>
    </row>
    <row r="53" spans="1:12" ht="24">
      <c r="A53" s="212">
        <v>25</v>
      </c>
      <c r="B53" s="9" t="s">
        <v>92</v>
      </c>
      <c r="C53" s="92" t="s">
        <v>93</v>
      </c>
      <c r="D53" s="143"/>
      <c r="E53" s="144" t="s">
        <v>13</v>
      </c>
      <c r="F53" s="145">
        <v>10</v>
      </c>
      <c r="G53" s="149">
        <v>0</v>
      </c>
      <c r="H53" s="77">
        <f t="shared" si="6"/>
        <v>0</v>
      </c>
      <c r="I53" s="127">
        <v>0.08</v>
      </c>
      <c r="J53" s="79">
        <f t="shared" si="1"/>
        <v>0</v>
      </c>
      <c r="K53" s="80">
        <f t="shared" si="2"/>
        <v>0</v>
      </c>
      <c r="L53" s="10">
        <f t="shared" si="7"/>
        <v>0</v>
      </c>
    </row>
    <row r="54" spans="1:12" ht="36">
      <c r="A54" s="212">
        <v>26</v>
      </c>
      <c r="B54" s="11" t="s">
        <v>94</v>
      </c>
      <c r="C54" s="70" t="s">
        <v>95</v>
      </c>
      <c r="D54" s="112"/>
      <c r="E54" s="113" t="s">
        <v>13</v>
      </c>
      <c r="F54" s="146">
        <v>1</v>
      </c>
      <c r="G54" s="149">
        <v>0</v>
      </c>
      <c r="H54" s="77">
        <f>G54*1.08</f>
        <v>0</v>
      </c>
      <c r="I54" s="127">
        <v>0.08</v>
      </c>
      <c r="J54" s="79">
        <f t="shared" si="1"/>
        <v>0</v>
      </c>
      <c r="K54" s="80">
        <f t="shared" si="2"/>
        <v>0</v>
      </c>
      <c r="L54" s="10">
        <f t="shared" si="7"/>
        <v>0</v>
      </c>
    </row>
    <row r="55" spans="1:187" s="14" customFormat="1" ht="12.75">
      <c r="A55" s="260">
        <v>27</v>
      </c>
      <c r="B55" s="50" t="s">
        <v>97</v>
      </c>
      <c r="C55" s="156" t="s">
        <v>126</v>
      </c>
      <c r="D55" s="157"/>
      <c r="E55" s="131" t="s">
        <v>13</v>
      </c>
      <c r="F55" s="158">
        <v>10</v>
      </c>
      <c r="G55" s="149">
        <v>0</v>
      </c>
      <c r="H55" s="159">
        <f t="shared" si="6"/>
        <v>0</v>
      </c>
      <c r="I55" s="132">
        <v>0.08</v>
      </c>
      <c r="J55" s="79">
        <f>L55-K55</f>
        <v>0</v>
      </c>
      <c r="K55" s="80">
        <f>G55*F55</f>
        <v>0</v>
      </c>
      <c r="L55" s="10">
        <f t="shared" si="7"/>
        <v>0</v>
      </c>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row>
    <row r="56" spans="1:187" s="14" customFormat="1" ht="14.25">
      <c r="A56" s="261"/>
      <c r="B56" s="26" t="s">
        <v>128</v>
      </c>
      <c r="C56" s="156" t="s">
        <v>127</v>
      </c>
      <c r="D56" s="160"/>
      <c r="E56" s="161" t="s">
        <v>13</v>
      </c>
      <c r="F56" s="75">
        <v>20</v>
      </c>
      <c r="G56" s="149">
        <v>0</v>
      </c>
      <c r="H56" s="162">
        <f t="shared" si="6"/>
        <v>0</v>
      </c>
      <c r="I56" s="163">
        <v>0.08</v>
      </c>
      <c r="J56" s="79">
        <f>L56-K56</f>
        <v>0</v>
      </c>
      <c r="K56" s="80">
        <f>G56*F56</f>
        <v>0</v>
      </c>
      <c r="L56" s="10">
        <f t="shared" si="7"/>
        <v>0</v>
      </c>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row>
    <row r="57" spans="1:187" s="14" customFormat="1" ht="15">
      <c r="A57" s="213"/>
      <c r="B57" s="51"/>
      <c r="C57" s="59"/>
      <c r="D57" s="164"/>
      <c r="E57" s="60"/>
      <c r="F57" s="104"/>
      <c r="G57" s="190" t="s">
        <v>129</v>
      </c>
      <c r="H57" s="165"/>
      <c r="I57" s="163"/>
      <c r="J57" s="79">
        <f>L57-K57</f>
        <v>0</v>
      </c>
      <c r="K57" s="80">
        <f>K55+K56</f>
        <v>0</v>
      </c>
      <c r="L57" s="10">
        <f>L55+L56</f>
        <v>0</v>
      </c>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row>
    <row r="58" spans="1:187" s="21" customFormat="1" ht="15">
      <c r="A58" s="212">
        <v>28</v>
      </c>
      <c r="B58" s="19" t="s">
        <v>98</v>
      </c>
      <c r="C58" s="166" t="s">
        <v>99</v>
      </c>
      <c r="D58" s="153"/>
      <c r="E58" s="167" t="s">
        <v>13</v>
      </c>
      <c r="F58" s="168">
        <v>20</v>
      </c>
      <c r="G58" s="169">
        <v>0</v>
      </c>
      <c r="H58" s="162">
        <f t="shared" si="6"/>
        <v>0</v>
      </c>
      <c r="I58" s="163">
        <v>0.08</v>
      </c>
      <c r="J58" s="79">
        <f t="shared" si="1"/>
        <v>0</v>
      </c>
      <c r="K58" s="80">
        <f t="shared" si="2"/>
        <v>0</v>
      </c>
      <c r="L58" s="10">
        <f t="shared" si="7"/>
        <v>0</v>
      </c>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row>
    <row r="59" spans="1:12" s="20" customFormat="1" ht="24">
      <c r="A59" s="212">
        <v>29</v>
      </c>
      <c r="B59" s="19">
        <v>29.1</v>
      </c>
      <c r="C59" s="166" t="s">
        <v>138</v>
      </c>
      <c r="D59" s="153"/>
      <c r="E59" s="126" t="s">
        <v>13</v>
      </c>
      <c r="F59" s="170">
        <v>30</v>
      </c>
      <c r="G59" s="169">
        <v>0</v>
      </c>
      <c r="H59" s="171">
        <f t="shared" si="6"/>
        <v>0</v>
      </c>
      <c r="I59" s="123">
        <v>0.08</v>
      </c>
      <c r="J59" s="79">
        <f t="shared" si="1"/>
        <v>0</v>
      </c>
      <c r="K59" s="80">
        <f t="shared" si="2"/>
        <v>0</v>
      </c>
      <c r="L59" s="10">
        <f t="shared" si="7"/>
        <v>0</v>
      </c>
    </row>
    <row r="60" spans="1:12" s="20" customFormat="1" ht="15">
      <c r="A60" s="214">
        <v>30</v>
      </c>
      <c r="B60" s="19" t="s">
        <v>100</v>
      </c>
      <c r="C60" s="166" t="s">
        <v>101</v>
      </c>
      <c r="D60" s="153"/>
      <c r="E60" s="126" t="s">
        <v>13</v>
      </c>
      <c r="F60" s="172">
        <v>5</v>
      </c>
      <c r="G60" s="169">
        <v>0</v>
      </c>
      <c r="H60" s="77">
        <f t="shared" si="6"/>
        <v>0</v>
      </c>
      <c r="I60" s="127">
        <v>0.08</v>
      </c>
      <c r="J60" s="79">
        <f t="shared" si="1"/>
        <v>0</v>
      </c>
      <c r="K60" s="80">
        <f t="shared" si="2"/>
        <v>0</v>
      </c>
      <c r="L60" s="10">
        <f t="shared" si="7"/>
        <v>0</v>
      </c>
    </row>
    <row r="61" spans="1:12" s="20" customFormat="1" ht="24">
      <c r="A61" s="260">
        <v>31</v>
      </c>
      <c r="B61" s="50" t="s">
        <v>102</v>
      </c>
      <c r="C61" s="173" t="s">
        <v>139</v>
      </c>
      <c r="D61" s="157"/>
      <c r="E61" s="131" t="s">
        <v>13</v>
      </c>
      <c r="F61" s="158">
        <v>10</v>
      </c>
      <c r="G61" s="169">
        <v>0</v>
      </c>
      <c r="H61" s="77">
        <f t="shared" si="6"/>
        <v>0</v>
      </c>
      <c r="I61" s="127">
        <v>0.08</v>
      </c>
      <c r="J61" s="79">
        <f t="shared" si="1"/>
        <v>0</v>
      </c>
      <c r="K61" s="80">
        <f t="shared" si="2"/>
        <v>0</v>
      </c>
      <c r="L61" s="10">
        <f t="shared" si="7"/>
        <v>0</v>
      </c>
    </row>
    <row r="62" spans="1:12" ht="14.25">
      <c r="A62" s="261"/>
      <c r="B62" s="26" t="s">
        <v>103</v>
      </c>
      <c r="C62" s="174" t="s">
        <v>140</v>
      </c>
      <c r="D62" s="160"/>
      <c r="E62" s="161" t="s">
        <v>13</v>
      </c>
      <c r="F62" s="75">
        <v>20</v>
      </c>
      <c r="G62" s="169">
        <v>0</v>
      </c>
      <c r="H62" s="77">
        <f t="shared" si="6"/>
        <v>0</v>
      </c>
      <c r="I62" s="127">
        <v>0.08</v>
      </c>
      <c r="J62" s="79">
        <f t="shared" si="1"/>
        <v>0</v>
      </c>
      <c r="K62" s="80">
        <f t="shared" si="2"/>
        <v>0</v>
      </c>
      <c r="L62" s="10">
        <f t="shared" si="7"/>
        <v>0</v>
      </c>
    </row>
    <row r="63" spans="1:12" ht="15">
      <c r="A63" s="205"/>
      <c r="B63" s="51"/>
      <c r="C63" s="59"/>
      <c r="D63" s="164"/>
      <c r="E63" s="60"/>
      <c r="F63" s="104"/>
      <c r="G63" s="175" t="s">
        <v>147</v>
      </c>
      <c r="H63" s="77"/>
      <c r="I63" s="127"/>
      <c r="J63" s="79">
        <f t="shared" si="1"/>
        <v>0</v>
      </c>
      <c r="K63" s="80">
        <f>K61+K62</f>
        <v>0</v>
      </c>
      <c r="L63" s="10">
        <f>L61+L62</f>
        <v>0</v>
      </c>
    </row>
    <row r="64" spans="1:12" ht="36">
      <c r="A64" s="69">
        <v>32</v>
      </c>
      <c r="B64" s="26" t="s">
        <v>104</v>
      </c>
      <c r="C64" s="176" t="s">
        <v>105</v>
      </c>
      <c r="D64" s="160"/>
      <c r="E64" s="161" t="s">
        <v>13</v>
      </c>
      <c r="F64" s="75">
        <v>12</v>
      </c>
      <c r="G64" s="65">
        <v>0</v>
      </c>
      <c r="H64" s="177">
        <f t="shared" si="6"/>
        <v>0</v>
      </c>
      <c r="I64" s="127">
        <v>0.08</v>
      </c>
      <c r="J64" s="178">
        <f t="shared" si="1"/>
        <v>0</v>
      </c>
      <c r="K64" s="179">
        <f t="shared" si="2"/>
        <v>0</v>
      </c>
      <c r="L64" s="63">
        <f t="shared" si="7"/>
        <v>0</v>
      </c>
    </row>
    <row r="65" spans="1:12" ht="12" customHeight="1">
      <c r="A65" s="205">
        <v>33</v>
      </c>
      <c r="B65" s="26" t="s">
        <v>121</v>
      </c>
      <c r="C65" s="176" t="s">
        <v>106</v>
      </c>
      <c r="D65" s="160"/>
      <c r="E65" s="161" t="s">
        <v>13</v>
      </c>
      <c r="F65" s="75">
        <v>2</v>
      </c>
      <c r="G65" s="65">
        <v>0</v>
      </c>
      <c r="H65" s="177">
        <f t="shared" si="6"/>
        <v>0</v>
      </c>
      <c r="I65" s="127">
        <v>0.08</v>
      </c>
      <c r="J65" s="178">
        <f t="shared" si="1"/>
        <v>0</v>
      </c>
      <c r="K65" s="179">
        <f t="shared" si="2"/>
        <v>0</v>
      </c>
      <c r="L65" s="63">
        <f t="shared" si="7"/>
        <v>0</v>
      </c>
    </row>
    <row r="66" spans="1:12" ht="12" customHeight="1">
      <c r="A66" s="69">
        <v>34</v>
      </c>
      <c r="B66" s="26" t="s">
        <v>107</v>
      </c>
      <c r="C66" s="180" t="s">
        <v>108</v>
      </c>
      <c r="D66" s="160"/>
      <c r="E66" s="161" t="s">
        <v>13</v>
      </c>
      <c r="F66" s="75">
        <v>4</v>
      </c>
      <c r="G66" s="65">
        <v>0</v>
      </c>
      <c r="H66" s="177">
        <f t="shared" si="6"/>
        <v>0</v>
      </c>
      <c r="I66" s="127">
        <v>0.08</v>
      </c>
      <c r="J66" s="178">
        <f t="shared" si="1"/>
        <v>0</v>
      </c>
      <c r="K66" s="179">
        <f t="shared" si="2"/>
        <v>0</v>
      </c>
      <c r="L66" s="63">
        <f t="shared" si="7"/>
        <v>0</v>
      </c>
    </row>
    <row r="67" spans="1:12" ht="13.5" customHeight="1">
      <c r="A67" s="215">
        <v>35</v>
      </c>
      <c r="B67" s="25" t="s">
        <v>109</v>
      </c>
      <c r="C67" s="256" t="s">
        <v>154</v>
      </c>
      <c r="D67" s="181"/>
      <c r="E67" s="122" t="s">
        <v>13</v>
      </c>
      <c r="F67" s="182">
        <v>5</v>
      </c>
      <c r="G67" s="65">
        <v>0</v>
      </c>
      <c r="H67" s="177">
        <f t="shared" si="6"/>
        <v>0</v>
      </c>
      <c r="I67" s="127">
        <v>0.08</v>
      </c>
      <c r="J67" s="178">
        <f t="shared" si="1"/>
        <v>0</v>
      </c>
      <c r="K67" s="179">
        <f t="shared" si="2"/>
        <v>0</v>
      </c>
      <c r="L67" s="63">
        <f t="shared" si="7"/>
        <v>0</v>
      </c>
    </row>
    <row r="68" spans="1:12" ht="25.5">
      <c r="A68" s="271">
        <v>36</v>
      </c>
      <c r="B68" s="52" t="s">
        <v>110</v>
      </c>
      <c r="C68" s="254" t="s">
        <v>141</v>
      </c>
      <c r="D68" s="236"/>
      <c r="E68" s="237" t="s">
        <v>13</v>
      </c>
      <c r="F68" s="238">
        <v>8</v>
      </c>
      <c r="G68" s="239">
        <v>0</v>
      </c>
      <c r="H68" s="240">
        <f t="shared" si="6"/>
        <v>0</v>
      </c>
      <c r="I68" s="241">
        <v>0.08</v>
      </c>
      <c r="J68" s="34">
        <f t="shared" si="1"/>
        <v>0</v>
      </c>
      <c r="K68" s="63">
        <f t="shared" si="2"/>
        <v>0</v>
      </c>
      <c r="L68" s="63">
        <f t="shared" si="7"/>
        <v>0</v>
      </c>
    </row>
    <row r="69" spans="1:12" ht="24.75" customHeight="1">
      <c r="A69" s="269"/>
      <c r="B69" s="242" t="s">
        <v>111</v>
      </c>
      <c r="C69" s="257" t="s">
        <v>155</v>
      </c>
      <c r="D69" s="243"/>
      <c r="E69" s="244" t="s">
        <v>13</v>
      </c>
      <c r="F69" s="245">
        <v>1</v>
      </c>
      <c r="G69" s="246">
        <v>0</v>
      </c>
      <c r="H69" s="240">
        <f t="shared" si="6"/>
        <v>0</v>
      </c>
      <c r="I69" s="241">
        <v>0.08</v>
      </c>
      <c r="J69" s="34">
        <f t="shared" si="1"/>
        <v>0</v>
      </c>
      <c r="K69" s="63">
        <f t="shared" si="2"/>
        <v>0</v>
      </c>
      <c r="L69" s="63">
        <f t="shared" si="7"/>
        <v>0</v>
      </c>
    </row>
    <row r="70" spans="1:12" ht="11.25" customHeight="1">
      <c r="A70" s="247"/>
      <c r="B70" s="51"/>
      <c r="C70" s="248"/>
      <c r="D70" s="249"/>
      <c r="E70" s="250"/>
      <c r="F70" s="251"/>
      <c r="G70" s="252" t="s">
        <v>153</v>
      </c>
      <c r="H70" s="253"/>
      <c r="I70" s="241"/>
      <c r="J70" s="34">
        <f>L70-K70</f>
        <v>0</v>
      </c>
      <c r="K70" s="10">
        <f>K68+K69</f>
        <v>0</v>
      </c>
      <c r="L70" s="10">
        <f>L68+L69</f>
        <v>0</v>
      </c>
    </row>
    <row r="71" spans="1:12" ht="24">
      <c r="A71" s="262">
        <v>37</v>
      </c>
      <c r="B71" s="54" t="s">
        <v>112</v>
      </c>
      <c r="C71" s="71" t="s">
        <v>142</v>
      </c>
      <c r="D71" s="66"/>
      <c r="E71" s="55" t="s">
        <v>13</v>
      </c>
      <c r="F71" s="56">
        <v>2</v>
      </c>
      <c r="G71" s="65">
        <v>0</v>
      </c>
      <c r="H71" s="77">
        <f t="shared" si="6"/>
        <v>0</v>
      </c>
      <c r="I71" s="127">
        <v>0.08</v>
      </c>
      <c r="J71" s="79">
        <f aca="true" t="shared" si="8" ref="J71:J76">L71-K71</f>
        <v>0</v>
      </c>
      <c r="K71" s="80">
        <f aca="true" t="shared" si="9" ref="K71:K76">G71*F71</f>
        <v>0</v>
      </c>
      <c r="L71" s="10">
        <f t="shared" si="7"/>
        <v>0</v>
      </c>
    </row>
    <row r="72" spans="1:12" ht="14.25">
      <c r="A72" s="263"/>
      <c r="B72" s="54" t="s">
        <v>122</v>
      </c>
      <c r="C72" s="255" t="s">
        <v>143</v>
      </c>
      <c r="D72" s="66"/>
      <c r="E72" s="55" t="s">
        <v>13</v>
      </c>
      <c r="F72" s="57">
        <v>5</v>
      </c>
      <c r="G72" s="65">
        <v>0</v>
      </c>
      <c r="H72" s="77">
        <f t="shared" si="6"/>
        <v>0</v>
      </c>
      <c r="I72" s="127">
        <v>0.08</v>
      </c>
      <c r="J72" s="79">
        <f t="shared" si="8"/>
        <v>0</v>
      </c>
      <c r="K72" s="80">
        <f t="shared" si="9"/>
        <v>0</v>
      </c>
      <c r="L72" s="10">
        <f t="shared" si="7"/>
        <v>0</v>
      </c>
    </row>
    <row r="73" spans="1:12" ht="15">
      <c r="A73" s="216"/>
      <c r="B73" s="58"/>
      <c r="C73" s="59"/>
      <c r="D73" s="67"/>
      <c r="E73" s="60"/>
      <c r="F73" s="61"/>
      <c r="G73" s="62" t="s">
        <v>124</v>
      </c>
      <c r="H73" s="77"/>
      <c r="I73" s="127"/>
      <c r="J73" s="79">
        <f t="shared" si="8"/>
        <v>0</v>
      </c>
      <c r="K73" s="80">
        <f>K71+K72</f>
        <v>0</v>
      </c>
      <c r="L73" s="10">
        <f t="shared" si="7"/>
        <v>0</v>
      </c>
    </row>
    <row r="74" spans="1:12" ht="15">
      <c r="A74" s="68">
        <v>38</v>
      </c>
      <c r="B74" s="53" t="s">
        <v>114</v>
      </c>
      <c r="C74" s="185" t="s">
        <v>113</v>
      </c>
      <c r="D74" s="66"/>
      <c r="E74" s="55" t="s">
        <v>13</v>
      </c>
      <c r="F74" s="56">
        <v>400</v>
      </c>
      <c r="G74" s="186">
        <v>0</v>
      </c>
      <c r="H74" s="77">
        <f t="shared" si="6"/>
        <v>0</v>
      </c>
      <c r="I74" s="127">
        <v>0.08</v>
      </c>
      <c r="J74" s="79">
        <f t="shared" si="8"/>
        <v>0</v>
      </c>
      <c r="K74" s="80">
        <f t="shared" si="9"/>
        <v>0</v>
      </c>
      <c r="L74" s="10">
        <f t="shared" si="7"/>
        <v>0</v>
      </c>
    </row>
    <row r="75" spans="1:12" ht="15">
      <c r="A75" s="217">
        <v>39</v>
      </c>
      <c r="B75" s="25" t="s">
        <v>115</v>
      </c>
      <c r="C75" s="187" t="s">
        <v>151</v>
      </c>
      <c r="D75" s="181"/>
      <c r="E75" s="122" t="s">
        <v>13</v>
      </c>
      <c r="F75" s="182">
        <v>200</v>
      </c>
      <c r="G75" s="186">
        <v>0</v>
      </c>
      <c r="H75" s="77">
        <f t="shared" si="6"/>
        <v>0</v>
      </c>
      <c r="I75" s="127">
        <v>0.08</v>
      </c>
      <c r="J75" s="79">
        <f t="shared" si="8"/>
        <v>0</v>
      </c>
      <c r="K75" s="80">
        <f t="shared" si="9"/>
        <v>0</v>
      </c>
      <c r="L75" s="10">
        <f t="shared" si="7"/>
        <v>0</v>
      </c>
    </row>
    <row r="76" spans="1:12" ht="15">
      <c r="A76" s="218">
        <v>40</v>
      </c>
      <c r="B76" s="23" t="s">
        <v>123</v>
      </c>
      <c r="C76" s="188" t="s">
        <v>152</v>
      </c>
      <c r="D76" s="183"/>
      <c r="E76" s="126" t="s">
        <v>13</v>
      </c>
      <c r="F76" s="184">
        <v>200</v>
      </c>
      <c r="G76" s="186">
        <v>0</v>
      </c>
      <c r="H76" s="77">
        <f t="shared" si="6"/>
        <v>0</v>
      </c>
      <c r="I76" s="127">
        <v>0.08</v>
      </c>
      <c r="J76" s="79">
        <f t="shared" si="8"/>
        <v>0</v>
      </c>
      <c r="K76" s="80">
        <f t="shared" si="9"/>
        <v>0</v>
      </c>
      <c r="L76" s="10">
        <f t="shared" si="7"/>
        <v>0</v>
      </c>
    </row>
    <row r="77" spans="1:12" ht="36">
      <c r="A77" s="210">
        <v>41</v>
      </c>
      <c r="B77" s="17" t="s">
        <v>125</v>
      </c>
      <c r="C77" s="72" t="s">
        <v>96</v>
      </c>
      <c r="D77" s="189"/>
      <c r="E77" s="126" t="s">
        <v>13</v>
      </c>
      <c r="F77" s="93">
        <v>40</v>
      </c>
      <c r="G77" s="65">
        <v>0</v>
      </c>
      <c r="H77" s="77">
        <f t="shared" si="6"/>
        <v>0</v>
      </c>
      <c r="I77" s="127">
        <v>0.08</v>
      </c>
      <c r="J77" s="79">
        <f>L77-K77</f>
        <v>0</v>
      </c>
      <c r="K77" s="80">
        <f>G77*F77</f>
        <v>0</v>
      </c>
      <c r="L77" s="10">
        <f t="shared" si="7"/>
        <v>0</v>
      </c>
    </row>
    <row r="79" ht="14.25">
      <c r="A79" s="24"/>
    </row>
    <row r="81" spans="8:12" ht="14.25">
      <c r="H81" t="s">
        <v>150</v>
      </c>
      <c r="K81" s="64"/>
      <c r="L81" s="64"/>
    </row>
    <row r="82" ht="14.25">
      <c r="H82" t="s">
        <v>149</v>
      </c>
    </row>
  </sheetData>
  <sheetProtection/>
  <mergeCells count="9">
    <mergeCell ref="A61:A62"/>
    <mergeCell ref="A71:A72"/>
    <mergeCell ref="A4:A6"/>
    <mergeCell ref="A10:A11"/>
    <mergeCell ref="A15:A18"/>
    <mergeCell ref="A21:A29"/>
    <mergeCell ref="A33:A35"/>
    <mergeCell ref="A55:A56"/>
    <mergeCell ref="A68:A69"/>
  </mergeCells>
  <printOptions/>
  <pageMargins left="0.32007874015748033" right="0.45" top="0.8736220472440944" bottom="1.3937007874015748" header="0.4799212598425196" footer="1"/>
  <pageSetup fitToHeight="0" fitToWidth="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2017-09-29T08:12:56Z</cp:lastPrinted>
  <dcterms:created xsi:type="dcterms:W3CDTF">2017-07-06T11:55:41Z</dcterms:created>
  <dcterms:modified xsi:type="dcterms:W3CDTF">2017-09-29T08:49:20Z</dcterms:modified>
  <cp:category/>
  <cp:version/>
  <cp:contentType/>
  <cp:contentStatus/>
</cp:coreProperties>
</file>