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90" windowWidth="22980" windowHeight="9435"/>
  </bookViews>
  <sheets>
    <sheet name="Arkusz1" sheetId="1" r:id="rId1"/>
    <sheet name="Arkusz2" sheetId="2" r:id="rId2"/>
    <sheet name="Arkusz3" sheetId="3" r:id="rId3"/>
  </sheets>
  <definedNames>
    <definedName name="_xlnm._FilterDatabase" localSheetId="0" hidden="1">Arkusz1!$A$6:$J$116</definedName>
    <definedName name="_xlnm.Print_Area" localSheetId="0">Arkusz1!$A$1:$J$118</definedName>
  </definedNames>
  <calcPr calcId="145621"/>
</workbook>
</file>

<file path=xl/calcChain.xml><?xml version="1.0" encoding="utf-8"?>
<calcChain xmlns="http://schemas.openxmlformats.org/spreadsheetml/2006/main">
  <c r="H92" i="1" l="1"/>
  <c r="I92" i="1"/>
  <c r="J92" i="1"/>
  <c r="H91" i="1"/>
  <c r="G91" i="1"/>
  <c r="J91" i="1" s="1"/>
  <c r="I91" i="1" s="1"/>
  <c r="H81" i="1"/>
  <c r="H80" i="1"/>
  <c r="G80" i="1"/>
  <c r="J80" i="1" s="1"/>
  <c r="I80" i="1" s="1"/>
  <c r="I81" i="1" s="1"/>
  <c r="H54" i="1"/>
  <c r="H53" i="1"/>
  <c r="G53" i="1"/>
  <c r="J53" i="1" s="1"/>
  <c r="H52" i="1"/>
  <c r="G52" i="1"/>
  <c r="J52" i="1" s="1"/>
  <c r="I52" i="1" s="1"/>
  <c r="H102" i="1"/>
  <c r="H103" i="1" s="1"/>
  <c r="G102" i="1"/>
  <c r="J102" i="1" s="1"/>
  <c r="I102" i="1" s="1"/>
  <c r="I103" i="1" s="1"/>
  <c r="I54" i="1" l="1"/>
  <c r="I53" i="1"/>
  <c r="J81" i="1"/>
  <c r="J54" i="1"/>
  <c r="J103" i="1"/>
  <c r="H99" i="1"/>
  <c r="G99" i="1"/>
  <c r="J99" i="1" s="1"/>
  <c r="H98" i="1"/>
  <c r="G98" i="1"/>
  <c r="J98" i="1" s="1"/>
  <c r="H100" i="1" l="1"/>
  <c r="I98" i="1"/>
  <c r="J100" i="1"/>
  <c r="I99" i="1"/>
  <c r="H110" i="1"/>
  <c r="H111" i="1" s="1"/>
  <c r="G110" i="1"/>
  <c r="J110" i="1" s="1"/>
  <c r="H107" i="1"/>
  <c r="G107" i="1"/>
  <c r="J107" i="1" s="1"/>
  <c r="H106" i="1"/>
  <c r="G106" i="1"/>
  <c r="J106" i="1" s="1"/>
  <c r="H95" i="1"/>
  <c r="G95" i="1"/>
  <c r="J95" i="1" s="1"/>
  <c r="H94" i="1"/>
  <c r="G94" i="1"/>
  <c r="J94" i="1" s="1"/>
  <c r="H88" i="1"/>
  <c r="G88" i="1"/>
  <c r="J88" i="1" s="1"/>
  <c r="H87" i="1"/>
  <c r="G87" i="1"/>
  <c r="J87" i="1" s="1"/>
  <c r="H84" i="1"/>
  <c r="G84" i="1"/>
  <c r="J84" i="1" s="1"/>
  <c r="H83" i="1"/>
  <c r="G83" i="1"/>
  <c r="J83" i="1" s="1"/>
  <c r="H77" i="1"/>
  <c r="G77" i="1"/>
  <c r="J77" i="1" s="1"/>
  <c r="H76" i="1"/>
  <c r="G76" i="1"/>
  <c r="J76" i="1" s="1"/>
  <c r="H75" i="1"/>
  <c r="G75" i="1"/>
  <c r="J75" i="1" s="1"/>
  <c r="H74" i="1"/>
  <c r="G74" i="1"/>
  <c r="J74" i="1" s="1"/>
  <c r="H73" i="1"/>
  <c r="G73" i="1"/>
  <c r="J73" i="1" s="1"/>
  <c r="H72" i="1"/>
  <c r="G72" i="1"/>
  <c r="J72" i="1" s="1"/>
  <c r="H69" i="1"/>
  <c r="H70" i="1" s="1"/>
  <c r="G69" i="1"/>
  <c r="J69" i="1" s="1"/>
  <c r="H66" i="1"/>
  <c r="G66" i="1"/>
  <c r="J66" i="1" s="1"/>
  <c r="H65" i="1"/>
  <c r="G65" i="1"/>
  <c r="J65" i="1" s="1"/>
  <c r="H64" i="1"/>
  <c r="G64" i="1"/>
  <c r="J64" i="1" s="1"/>
  <c r="H63" i="1"/>
  <c r="G63" i="1"/>
  <c r="J63" i="1" s="1"/>
  <c r="H62" i="1"/>
  <c r="G62" i="1"/>
  <c r="J62" i="1" s="1"/>
  <c r="H61" i="1"/>
  <c r="G61" i="1"/>
  <c r="J61" i="1" s="1"/>
  <c r="H60" i="1"/>
  <c r="G60" i="1"/>
  <c r="J60" i="1" s="1"/>
  <c r="H59" i="1"/>
  <c r="G59" i="1"/>
  <c r="J59" i="1" s="1"/>
  <c r="H58" i="1"/>
  <c r="G58" i="1"/>
  <c r="J58" i="1" s="1"/>
  <c r="H57" i="1"/>
  <c r="G57" i="1"/>
  <c r="J57" i="1" s="1"/>
  <c r="H56" i="1"/>
  <c r="G56" i="1"/>
  <c r="J56" i="1" s="1"/>
  <c r="H49" i="1"/>
  <c r="G49" i="1"/>
  <c r="J49" i="1" s="1"/>
  <c r="H48" i="1"/>
  <c r="G48" i="1"/>
  <c r="J48" i="1" s="1"/>
  <c r="H35" i="1"/>
  <c r="G35" i="1"/>
  <c r="J35" i="1" s="1"/>
  <c r="H32" i="1"/>
  <c r="G32" i="1"/>
  <c r="J32" i="1" s="1"/>
  <c r="H29" i="1"/>
  <c r="G29" i="1"/>
  <c r="J29" i="1" s="1"/>
  <c r="H26" i="1"/>
  <c r="G26" i="1"/>
  <c r="J26" i="1" s="1"/>
  <c r="H25" i="1"/>
  <c r="G25" i="1"/>
  <c r="J25" i="1" s="1"/>
  <c r="H24" i="1"/>
  <c r="G24" i="1"/>
  <c r="J24" i="1" s="1"/>
  <c r="H23" i="1"/>
  <c r="G23" i="1"/>
  <c r="J23" i="1" s="1"/>
  <c r="H22" i="1"/>
  <c r="G22" i="1"/>
  <c r="J22" i="1" s="1"/>
  <c r="H21" i="1"/>
  <c r="G21" i="1"/>
  <c r="J21" i="1" s="1"/>
  <c r="H20" i="1"/>
  <c r="G20" i="1"/>
  <c r="J20" i="1" s="1"/>
  <c r="H19" i="1"/>
  <c r="G19" i="1"/>
  <c r="J19" i="1" s="1"/>
  <c r="H18" i="1"/>
  <c r="G18" i="1"/>
  <c r="J18" i="1" s="1"/>
  <c r="H17" i="1"/>
  <c r="G17" i="1"/>
  <c r="J17" i="1" s="1"/>
  <c r="H16" i="1"/>
  <c r="G16" i="1"/>
  <c r="J16" i="1" s="1"/>
  <c r="H15" i="1"/>
  <c r="G15" i="1"/>
  <c r="J15" i="1" s="1"/>
  <c r="H14" i="1"/>
  <c r="G14" i="1"/>
  <c r="J14" i="1" s="1"/>
  <c r="I23" i="1" l="1"/>
  <c r="I25" i="1"/>
  <c r="I29" i="1"/>
  <c r="I35" i="1"/>
  <c r="I57" i="1"/>
  <c r="I59" i="1"/>
  <c r="I49" i="1"/>
  <c r="I48" i="1"/>
  <c r="I100" i="1"/>
  <c r="I14" i="1"/>
  <c r="I16" i="1"/>
  <c r="I18" i="1"/>
  <c r="I20" i="1"/>
  <c r="I22" i="1"/>
  <c r="I66" i="1"/>
  <c r="I72" i="1"/>
  <c r="I74" i="1"/>
  <c r="I76" i="1"/>
  <c r="H89" i="1"/>
  <c r="I60" i="1"/>
  <c r="I62" i="1"/>
  <c r="I64" i="1"/>
  <c r="I77" i="1"/>
  <c r="I88" i="1"/>
  <c r="I95" i="1"/>
  <c r="I107" i="1"/>
  <c r="I24" i="1"/>
  <c r="I26" i="1"/>
  <c r="I32" i="1"/>
  <c r="I61" i="1"/>
  <c r="I63" i="1"/>
  <c r="I84" i="1"/>
  <c r="I94" i="1"/>
  <c r="I106" i="1"/>
  <c r="I15" i="1"/>
  <c r="I17" i="1"/>
  <c r="I19" i="1"/>
  <c r="I21" i="1"/>
  <c r="I58" i="1"/>
  <c r="I73" i="1"/>
  <c r="I75" i="1"/>
  <c r="I110" i="1"/>
  <c r="I111" i="1" s="1"/>
  <c r="J111" i="1"/>
  <c r="I65" i="1"/>
  <c r="H85" i="1"/>
  <c r="I69" i="1"/>
  <c r="I70" i="1" s="1"/>
  <c r="J70" i="1"/>
  <c r="J85" i="1"/>
  <c r="I83" i="1"/>
  <c r="J89" i="1"/>
  <c r="I87" i="1"/>
  <c r="I56" i="1"/>
  <c r="J67" i="1"/>
  <c r="H67" i="1"/>
  <c r="H108" i="1"/>
  <c r="J108" i="1"/>
  <c r="H96" i="1"/>
  <c r="J96" i="1"/>
  <c r="H78" i="1"/>
  <c r="J78" i="1"/>
  <c r="H50" i="1"/>
  <c r="I50" i="1" l="1"/>
  <c r="I89" i="1"/>
  <c r="I108" i="1"/>
  <c r="I85" i="1"/>
  <c r="I78" i="1"/>
  <c r="I96" i="1"/>
  <c r="I67" i="1"/>
  <c r="J50" i="1"/>
  <c r="G9" i="1"/>
  <c r="J9" i="1" s="1"/>
  <c r="H9" i="1"/>
  <c r="G115" i="1"/>
  <c r="J115" i="1" s="1"/>
  <c r="H115" i="1"/>
  <c r="G114" i="1"/>
  <c r="J114" i="1" s="1"/>
  <c r="H114" i="1"/>
  <c r="G113" i="1"/>
  <c r="J113" i="1" s="1"/>
  <c r="H113" i="1"/>
  <c r="H116" i="1" l="1"/>
  <c r="J116" i="1"/>
  <c r="I9" i="1"/>
  <c r="I113" i="1"/>
  <c r="I115" i="1"/>
  <c r="I114" i="1"/>
  <c r="I116" i="1" l="1"/>
  <c r="J30" i="1"/>
  <c r="H30" i="1"/>
  <c r="I30" i="1" l="1"/>
  <c r="G38" i="1"/>
  <c r="J38" i="1" s="1"/>
  <c r="J39" i="1" s="1"/>
  <c r="H38" i="1"/>
  <c r="H39" i="1" s="1"/>
  <c r="I38" i="1" l="1"/>
  <c r="I39" i="1" s="1"/>
  <c r="G13" i="1" l="1"/>
  <c r="J13" i="1" s="1"/>
  <c r="H13" i="1"/>
  <c r="J36" i="1"/>
  <c r="H36" i="1"/>
  <c r="J33" i="1"/>
  <c r="H33" i="1"/>
  <c r="G41" i="1"/>
  <c r="J41" i="1" s="1"/>
  <c r="J42" i="1" s="1"/>
  <c r="H41" i="1"/>
  <c r="H42" i="1" s="1"/>
  <c r="G44" i="1"/>
  <c r="J44" i="1" s="1"/>
  <c r="H44" i="1"/>
  <c r="G45" i="1"/>
  <c r="J45" i="1" s="1"/>
  <c r="H45" i="1"/>
  <c r="G8" i="1"/>
  <c r="J8" i="1" s="1"/>
  <c r="J10" i="1" s="1"/>
  <c r="H8" i="1"/>
  <c r="H10" i="1" s="1"/>
  <c r="H12" i="1"/>
  <c r="G12" i="1"/>
  <c r="J12" i="1" s="1"/>
  <c r="J27" i="1" l="1"/>
  <c r="H27" i="1"/>
  <c r="H46" i="1"/>
  <c r="J46" i="1"/>
  <c r="I45" i="1"/>
  <c r="I12" i="1"/>
  <c r="I41" i="1"/>
  <c r="I42" i="1" s="1"/>
  <c r="I44" i="1"/>
  <c r="I8" i="1"/>
  <c r="I10" i="1" s="1"/>
  <c r="I36" i="1"/>
  <c r="I13" i="1"/>
  <c r="I33" i="1"/>
  <c r="J119" i="1" l="1"/>
  <c r="H119" i="1"/>
  <c r="I27" i="1"/>
  <c r="I46" i="1"/>
  <c r="I119" i="1" l="1"/>
</calcChain>
</file>

<file path=xl/sharedStrings.xml><?xml version="1.0" encoding="utf-8"?>
<sst xmlns="http://schemas.openxmlformats.org/spreadsheetml/2006/main" count="185" uniqueCount="105">
  <si>
    <t>Lp</t>
  </si>
  <si>
    <t>Opis</t>
  </si>
  <si>
    <t>Jedn. miary</t>
  </si>
  <si>
    <t xml:space="preserve">Ilość </t>
  </si>
  <si>
    <t>Cena jedn. netto</t>
  </si>
  <si>
    <t>%VAT</t>
  </si>
  <si>
    <t>Wartość netto</t>
  </si>
  <si>
    <t>Wartość VAT</t>
  </si>
  <si>
    <t>Wartość  brutto</t>
  </si>
  <si>
    <t>szt</t>
  </si>
  <si>
    <t>Serweta jałowa, niebieska, roz. 90cm x 80cm zapakowana w opakowanie typu blister</t>
  </si>
  <si>
    <t>Jałowe serwetki celulozowe do osuszania rąk, rozm. 50x40 cm, pakowane a'1 szt</t>
  </si>
  <si>
    <t>Jałowa osłona na sprzęt medyczny z gumką rozm. 120x120cm</t>
  </si>
  <si>
    <t>Jałowa osłona na sprzęt medyczny z gumką rozm. 80x80cm</t>
  </si>
  <si>
    <t>Jałowa folia osłonowa przewodów urządzeń medycznych rozmiar 15 cm   x   250 cm</t>
  </si>
  <si>
    <t>Podklady ginekologiczne jałowe 34cm x 9cm,op.a’10szt</t>
  </si>
  <si>
    <t>op</t>
  </si>
  <si>
    <t>opak.</t>
  </si>
  <si>
    <t>Czepek chirurgiczny(bufiasty)  damski,typu beret,wykończony delikatna elastyczna gumką,z włókniny polipropylenowej o gr 17g/m2.</t>
  </si>
  <si>
    <t>Czepek chirurgiczny ju męski,typu furażerką,z gumką,z włókniny polipropylenowej o gr 17g/m2.</t>
  </si>
  <si>
    <t>Fartuch dla odwiedzajacych wykonany z włókniny poliptopylenowej 17g/m2,mankiet wykończony gumką,w pasie wiazany na troki</t>
  </si>
  <si>
    <t>Fartuch jednorazowy lekarski z mankietami i z wiazaniem przy szyi.Wykonany z włókniny polipropylenowej 20g/m2</t>
  </si>
  <si>
    <t>Fartuch jednorazowy urologiczny ,w czesci przedniej oraz przedramiona 
podfoliowane zapewniający barierowość dla płynów.</t>
  </si>
  <si>
    <t>Maska chirurgiczna wykonana z 3-warst włókniny,warstwa twarzowa nie posiadająca mikrowłosków,wyposażona w sztywnik na nos,wiązana na troki,współczynik filtracji BFE 98%(potwierdzić dokumentami zgodność z normą EN 14683).Zapakowane w kartonik po 50szt</t>
  </si>
  <si>
    <t xml:space="preserve">Pościel ju z włókniny typu TMS 35g/m2 powłoka 200x150cm,poszewka 
90x75cm,prześcieradło 210x150cm </t>
  </si>
  <si>
    <t>Przescieradło ju z włókniny typu TMS 35g/m2,roz.210x160</t>
  </si>
  <si>
    <t>Ochraniacze foliowe na buty a '100szt</t>
  </si>
  <si>
    <t>Serweta ochronna na stół operacyjny,
przeciwodleżynowa,5-cio warstwowa powierzchnia pikowana, samo wygładzająca się, wykonana z włókniny polipropylenowej, absorpcyjna warstwa środkowa, wysoko chłonna zamknięta w powłoce celulozowej, chłonność min. 35 ml/100cm2, w rozmiarze min. 102x152cm +/- 5cm, rdzeń chłonny nie większy niż 51 x 206 cm +/- 5cm, warstwa spodnia pełnobarierowa wykonana z 3-warstwowej foli polietylenowej.</t>
  </si>
  <si>
    <t>Maska z osłoną na oczy</t>
  </si>
  <si>
    <t xml:space="preserve">Myjki jednorazowe z jednym palcem do mycia chorych </t>
  </si>
  <si>
    <t xml:space="preserve"> Zestaw uniwersalny z serwetą z wycięciem U do operacji tarczycy 
Sterylne obłożenie wykonane z dwuwarstwowej pełnobarierowej włókniny ( film polietylenowy + hydrofilowa warstwa włókniny polipropylenowej) (zgodnej z EN 13795 1,2,3) o gramaturze 55g/m2. Posiada dodatkowy obszar wzmocnień z włókniny polipropylenowej o gramaturze 110 g/m2. Odporność na przenikanie cieczy &gt; 150 cm h2O. Każdy zestaw musi posiadać etykietę identyfikacyjną (do wklejania do dokumentacji medycznej) zawierającą datę ważności i nr serii umieszczoną wewnątrz opakowania jednostkowego. 
Skład zestawu:
1 serweta na stolik narzędziowy 140x190 cm
1 serweta samoprzylepna (głowa) 200x240 cm
1 serweta z samoprzylepnym wycięciem "U" 6.5x95 cm 150x240 cm
1 serweta nieprzylepna 150x200 cm
2 ręczniki celulozowe 33x33 cm</t>
  </si>
  <si>
    <t>Osłona na kończynę wykonana z dwuwarstwowego materiału gdzie warstwę wewnętrzną stanowi miękka włóknin. Warstwa zewnętrzna zabezpiecza przed przenikaniem płynów i mikroorganizmów. Gramatutra min. 100g/m2. Produkt musi spełnić wymogi normy EN 13795 1, 2, 3 w zakresie podwyższonego poziomu funkcjonalności gdzie odporność na przenikanie mikroorganizmów w stanie mokrym BI=6. Rozmiar 35x120 cm</t>
  </si>
  <si>
    <t xml:space="preserve">Narzędzie laparoskopowe do mocowania siatki przepuklinowej metodą laparoskopową - średnica 5mm  z 30 tytanowymi wkrętami spiralnymi 
</t>
  </si>
  <si>
    <t>Zestaw do znieczulenia PP - jałowy, Na opakowaniu centralna etykieta z dwiema nalepkami z nr serii, datą ważności, nazwą producenta, służącą do wklejenia do dokumentacji. Zestaw zapakowany w torebkę papierowo-foliową. Skład zestawu: 5szt kompresy gazowe 10x10cm, 17 nitek 8 warstw; 1szt serweta polipropylenowa 35g/m2 rozm.60x80-90cm z otworem przylepnym o średnicy 8cm i przylepcem na krótszym boku; 1szt serweta foliowana 39g/2 rozm 75x90cm do owinięcia zestawu</t>
  </si>
  <si>
    <t xml:space="preserve">Zestaw do artroskopii
Sterylny zestaw do artroskopii stawu kolanowego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obłożenie stolika Mayo złożone teleskopowo 80 x 145 cm (wzmocnienie 60 x 80 cm)
1 x serweta pomocnicza 150 x 150 cm
1 x serweta do artroskopii z workiem do zbiórki płynów 320 x 200 cm
1 x osłona na kończynę 25 x 80 cm
2 x taśmy samoprzylepne 10 x 50 cm
2 x ręczniki celulozowe 33 x 33 cm 
</t>
  </si>
  <si>
    <t>Zestaw do operacji dłoni / stopy 
Sterylny zestaw do operacji dłoni / stopy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obłożenie stolika Mayo złożone teleskopowo 80 x 145 cm (wzmocnienie 60 x 80 cm)
1 x serweta do zabiegów chirurgicznych dłoni/stopy 320 x 225 cm; 0 3 cm (wzmocnienie 150 x 150 cm)
2 x ręczniki celulozowe 33 x 33 cm , 
1x serweta 200x150cm</t>
  </si>
  <si>
    <t>Zestaw do operacji biodra 
Obłożenie operacyjne jednorazowe (serweta główna ) wykonana z trój warstwowej pełnobarierowej włókniny (folia polietylenowa, włóknina polipropylenowa i włóknina wiskozowa) (zgodnej z normą EN 13795 1,2,3) o gramaturze min. 74g/m2. Chłonność warstwy zewnętrznej min. 780%. Obłożenie powinna cechować wysoka odporność na penetrację płynów (zgodnie z EN 20811)&gt;200 cm H20. Wymagany certyfikat walidacji procesu sterylizacji EO
Każdy zestaw musi posiadać informacje o dacie ważności i nr serii w postaci 2 naklejek do umieszczenia na karcie pacjenta
Pakiety operacyjne w co najmniej dwóch warstwach opakowania transportowego Skład zestawu:
1 x serweta 260 x 200 cm, otwór "U" przylepny 6,5 x 95 cm 1 x serweta na stolik Mayo 80 x 145 cm 1 x serweta nieprzylepna 200 x 150 cm
2 x osłona na kończynę rolowana 35 x 120 cm
2 x taśma przylepna 10 x 50 cm 2 x ręcznik celulozowy 33 x 33 cm
2 x serweta na stół narzędziowy 200 x 150 cm (opakowanie zestawu)
1x serweta przylepna 75x90
2x serweta przylepna 150x240</t>
  </si>
  <si>
    <t xml:space="preserve">Zestaw uniwersalny                                                                                                                                     
Zestaw wykonany z dwuwarstwowej, pełnobarierowej włókniny polipropylenowej zgodnej z (EN13795 1,2,3) o gramaturze  55g/m2. Jedną z warstw materiału stanowi folia PE. Chłonność warstwy zewnętrznej 450%. Obłożenie cechuje wysoka odporność na penetrację płynów (zgodnie z EN 20811) &gt; 150cm H2O oraz odporność na rozerwanie &gt;290kPa (zgodnie z EN 13938-1) 
Serweta na stolik narzędziowy  wykonana z foliowo-włókninowego laminatu złożonego z warstwy polietylenowej folii ze wzmocnioną strefą z  chłonnej, polipropylenowej włókniny o gramaturze 87 g/m2
Skład zestaw                                                                                                                               
  1 serweta wzmocniona do nakrycia stołu instrumentariuszki 140 x 190 cm (opakowanie zestawu)
1 serweta do nakrycia stolika Mayo 80 x 145 cm, złożona teleskopowo
2 samoprzylepne serwety operacyjne 75 x 90 cm
1 samoprzylepna serweta operacyjna 170 x 175 cm
1 samoprzylepna serweta operacyjna 170 x 200 cm
1 taśma samoprzylepna 10 x 50 cm
2 ręczniki celulozowe 33 x 33 cm                                                                                                      
  1 kieszeń samoprzylepna (2 sekcje) 43 x 38cm
</t>
  </si>
  <si>
    <t>Jednorazowy podkład chłonny z wkładem żelowym,
 pełnobarierowy, oddychający (WVTR min. 3600 g/nri2/24godz), pozostający suchy na powierzchni po zaabsorbowaniu płynów, pochłaniający przykry zapach, wykonany z min. 4 warstw, warstwa zewnętrzna trwale spojona z rdzeniem chłonnym, rozmiar: 61x91 cm (chłonność 1800-2300g)</t>
  </si>
  <si>
    <r>
      <t>Retraktory ran chirurgiczmych - składający się z dwóch obręczy połączonych trwałym poliuretanem, umożliwiającym 360</t>
    </r>
    <r>
      <rPr>
        <vertAlign val="superscript"/>
        <sz val="10"/>
        <rFont val="Arial"/>
        <family val="2"/>
        <charset val="238"/>
      </rPr>
      <t xml:space="preserve">o </t>
    </r>
    <r>
      <rPr>
        <sz val="10"/>
        <rFont val="Arial"/>
        <family val="2"/>
        <charset val="238"/>
      </rPr>
      <t xml:space="preserve">retrakcję. Długość lini cięcia 2,5 - 6 cm. . </t>
    </r>
  </si>
  <si>
    <r>
      <t>Retraktory ran chirurgiczmych - składający się z dwóch obręczy połączonych trwałym poliuretanem, umożliwiającym 360</t>
    </r>
    <r>
      <rPr>
        <vertAlign val="superscript"/>
        <sz val="10"/>
        <rFont val="Arial"/>
        <family val="2"/>
        <charset val="238"/>
      </rPr>
      <t xml:space="preserve">o </t>
    </r>
    <r>
      <rPr>
        <sz val="10"/>
        <rFont val="Arial"/>
        <family val="2"/>
        <charset val="238"/>
      </rPr>
      <t>retrakcję. Długość lini cięcia 5 - 9 cm.</t>
    </r>
  </si>
  <si>
    <t>Jednorazowe spodenki dla dorosłego pacjent (uniwersalne) 
z otworem z tyłu z włókniny na najmniej 40g/m2 włokninowe np.. Granatowe</t>
  </si>
  <si>
    <t xml:space="preserve">Zestaw do szycia po episiotomii
Zestaw do szycia po nacięci krocza winien być wykonany z dwuwarstwowej pełnobarierowj wókniny zgodnej z EN 13795 1, 2, 3 o gramaturze min. 54g/m2
jedna  z warstw materiału stanowi folia PE. Chłonność warstwy zewnętrznej min. 440%. Obłozenie winna cechować wysoka odporność na penetrację płynów (zgodnie z EN 20811) &gt; 200cm H2O oraz odporność na rozerawnie &gt; 290 kPa (zgodnie z EN 13938-1). Kazdy zestaw  posiada informację o dacie ważności i nr serii w postaci 2 naklejek do umieszczenia na karcie pacjenta 
skład zestawu:
1x serweta dwuwarstwowa na stół narzędziowy (owinięcie zestawu) 75x45 cm 
1x serweta dwuwarstwowa nieprzylepna 90x75 cm
1x nozyczki chirurgiczne proste ostro tępe dł 14,5 cm ze stali
1x imadło chirurgiczne typu Mayo-Hegar ze stali
1x pęseta chirurgiczna standartowa prosta 14 cm ze stali
1x kleszczyki plastikowe proste  dł 14 cm do mycia pola operacyjnego
1x ręcznik celulozowy do rąk 33x33cm
5x tupfer z gazy
10x kompres z włókniny 10x10 cam
serweta do przechwytywania płynów w kształcie sożka z częścią pod pośladki
</t>
  </si>
  <si>
    <t xml:space="preserve">Nożyczki do episiotomi 
Braun-Stadler 14,5 cm, sterylne jednorazowe narzędzia chirurgiczne wykonane ze stali. Symbol graficzny "do jednorazowego użycia" zgodnie z normą EN 980 umieszczony w sposób trwały na obu stronach narzędzia. Wyr ób zgodny z Dyrektywą UE 93/42/EWG. Wyrób medyczny klasa I reguła 6 </t>
  </si>
  <si>
    <t>Jałowa osłona na mikroskop wykonana z folii rozmiar 117x 267 cm średnica otworu 65mm</t>
  </si>
  <si>
    <t>Czepek chirurgiczny z włokniny polipropylenowej 17g/m2 z napotnikiem</t>
  </si>
  <si>
    <t>Okularki do fototerapii noworodka, obwód głowy w zakresie 30-38 cm</t>
  </si>
  <si>
    <t xml:space="preserve">Zestaw do cięcia cesarskiego
Zestaw do cięcia cesarskiego wykonany z dwuwarstwowej, pełnobarierowej włókniny zgodnej z (EN13795 1,2,3) o gramaturze  55g/m2. Jedną z warstw materiału stanowi folia PE. Chłonność warstwy zewnętrznej min. 440%. Obłożenie cechuje wysoka odporność na penetrację płynów (zgodnie z EN 20811) &gt; 200cm H20 oraz odporność na rozerwanie &gt;290kPa (zgodnie z EN 13938-1).
Skład zestawu:
1 x serweta na stół narzędziowy wzmocniona 190 x 140 cm (owinięcie zestawu) 1 x serweta na stolik Mayo 80 x 145 cm
1 x serweta do cięcia cesarskiego 260 x 320 cm, otwór 21 x 13,5 cm (folia na brzegach), worek do gromadzenia płynów, bez osłon na kończyny
2 x ręcznik celulozowy 33 x 33 cm
30 x kompres z gazy RTG 10 x 10 cm, 12 warstw 17 nitek
2 x serweta z gazy RTG 45 x 45 cm, 4 warstwy 20 nitek, z tasiemką
1 x opatrunek na ranę pooperacyjną 20 x 8 cm
2 x fartuch chirurgiczny rozm, M                                                                                                                                2 x fartuch chirurgiczny rozm. L                                                                                                                                                          1 x serweta włóknionowa dla noworodka 87 x 90 cm
</t>
  </si>
  <si>
    <t xml:space="preserve">Serweta jałowa niebieska bez otworu 50cmx50cm pakowana pojedyńczo
</t>
  </si>
  <si>
    <t xml:space="preserve">Serweta jałowa niebieska, z włókniny typu TMS 35g/m2,z otworem ø 5cm,wysterylizowana parą wodną,na opakowaniu podwójna metka z nr serii,datą ważności,nazwą producenta,Roz.80cm x 50cm
</t>
  </si>
  <si>
    <t xml:space="preserve">Serweta jałowa,niebieska,z włókniny typu TMS 35g/m2,z otworem ø 8 cm ,wysterylizowana parą wodną,na opakowaniu podwójna metka z nr serii,datą ważności,nazwą producenta,Roz.45cm x 40cm 
</t>
  </si>
  <si>
    <t xml:space="preserve">Serweta włókninowa, foliowana, 43g/m2 jałowa,zielona,z otworm przylepnym 8cm, wysterylizowana EO,na opakowaniu podwójna metka z nr serii,datą ważności,nazwą producenta,Roz 75cm x 45cm
</t>
  </si>
  <si>
    <t xml:space="preserve">Jałowa serweta wykonana z włokniny foliowanej, trójwarstwowa, wiskozowa- polilefinowa  - polipropylenowa  73g/m2, rozm. 150x90 cm. Zapakowana w torecbkę papierowo- foliową. Na zewnątrz opakowania centralna etykieta z dwiema nalepkami służącymi do wklejania do dokumentacji medycznej LOT, datą ważności, nazwą producenta .
</t>
  </si>
  <si>
    <t xml:space="preserve">Serweta jałowa, operacyjna, wykonana z dwuwarstwowej pełnobarierowej włókniny, zgodnej z EN 13795  Roz.45cm x 40cm </t>
  </si>
  <si>
    <t xml:space="preserve">Podkłady medyczne celuloza, białe, rolka (np. WC-18) 2 warstwowe wym. 59-60x80 /rolki/; z perforacją lub bez perforacji
</t>
  </si>
  <si>
    <t>rol</t>
  </si>
  <si>
    <t>Fartuch jenorazowy,przedni foliowy o gram. 43g/m2. Pakowany po 100 szt</t>
  </si>
  <si>
    <t>Maska chirurgiczna odporna na przesiąkanie, niepyląca z wkładką modelującą na nos, z filtrem P2, mocowana na gumki, do sporządzania leków cytostatycznych. Środek ochrony indywidualnej kat. II</t>
  </si>
  <si>
    <t xml:space="preserve">Jałowa serweta wykonana z włokniny foliowanej, trójwarstwowa, wiskoza - polietylen - polipropylen  73g/m2, rozm. 75x90 cm. z przylepcem wiskozowym. Zapakowana w torecbkę papierowo- foliową. Na zewnątrz opakowania centralna etykieta z dwiema nalepkami służącymi do wklejania do dokumentacji medycznej LOT, datą ważności, nazwą producenta .
</t>
  </si>
  <si>
    <t>Jednorazowa osłona na podłokietnik stołu operacyjnego, o długości 76 cm i szerokości 33 cm. Posiadająca opaski o regulowanej średnicy, pozwalający na utrzymanie przedramienia pacjenta</t>
  </si>
  <si>
    <t xml:space="preserve">Sterylne serwety operacyjne z nitką radiacyjną gazowe 17 nitek 4 warstwy 75x90 cm opak.a' 1szt </t>
  </si>
  <si>
    <t>Podkład jednorazowy 75x150 cm, 20 szt. w op</t>
  </si>
  <si>
    <t>Zestaw do odsysania pola operacyjnego - ortopedyczny PACO-FLOW, rozmiar CH30, średnica zewnętrzna 10,1mm, śr. wewnętrzna 6,4mm, składający się z końcówki o długości min. 22-23 cm, średnica zewnętrzna końcówki 8,1mm, wewnętrzna 5,7mm,  ergonomiczna rączka z wymiennym filtrem, średnica filtra 1,6cm, dodatkowy filtr wymienny i dren o długości min. 250 cm, opakowanie podwójne (folia/papier).</t>
  </si>
  <si>
    <t>Wymienne końcówki do zestawu do odsysania pola operacyjnego. Ergonomiczny uchwyt zapewniający kontrolę użytkowania, krzyżowa perforacja filtra zatrzymująca fragmenty kości, cement i skrzepy krwii. Końcówka posiadająca 4 otwory boczne. CH25 mm, średnica wewnętrzna 5,7mm, zewnętrzna 8,1mm, długość koścówki 22-23 cm. Końcówki kompatybilne z zestawami do odsysania pola operacyjnego - ortopedycznego Paco-Flow</t>
  </si>
  <si>
    <t xml:space="preserve">Serweta jałowa,ziniebieska, z włókniny typu TMS 35g/m2,wysterylizowana parą wodną,na opakowaniu podwójna metka z nr serii,datą ważności,nazwą producenta,Roz.75cm x 45cm </t>
  </si>
  <si>
    <t>Pakiet nr 1</t>
  </si>
  <si>
    <t>Pakiet nr 2</t>
  </si>
  <si>
    <t>Pakiet nr 3</t>
  </si>
  <si>
    <t>Pakiet nr 4</t>
  </si>
  <si>
    <t>Pakiet nr 5</t>
  </si>
  <si>
    <t>Pakiet nr 6</t>
  </si>
  <si>
    <t>Pakiet nr 7</t>
  </si>
  <si>
    <t>Pakiet nr 8</t>
  </si>
  <si>
    <t>Pakiet nr 9</t>
  </si>
  <si>
    <t>Pakiet nr 10</t>
  </si>
  <si>
    <t>Pakiet nr 11</t>
  </si>
  <si>
    <t>Pakiet nr 12</t>
  </si>
  <si>
    <t>Pakiet nr 13</t>
  </si>
  <si>
    <t>Pakiet nr 14</t>
  </si>
  <si>
    <t>Pakiet nr 15</t>
  </si>
  <si>
    <t>Cena brutto</t>
  </si>
  <si>
    <t>Razem</t>
  </si>
  <si>
    <t>Podsumowanie</t>
  </si>
  <si>
    <t xml:space="preserve">Przyrząd typu Spike do przygotowania i wielokrotnego pobierania leków cytostatycznych, wolny od lateksu i PCV, posiadający kolec standardowy, wyposażony w filtr bakteryjny hydrofobowy 0,2 µ, cząsteczkowy 5µ, samouszczelniający się i samozamykający zawór zapobiegający wyciekaniu leków  </t>
  </si>
  <si>
    <t>Pakiet nr 16</t>
  </si>
  <si>
    <t>W celu potwierdzenia spełnienia wymagań Oferent jest zobowiązany dostarczyć próbki towaru (w ilości 1 szt lub 2 szt danej pozycji) na żądanie zamawiającego w terminie do 3 dni roboczych od momentu zawiadomienia pisemnego (fax) o takiej potrzebie.</t>
  </si>
  <si>
    <r>
      <t>Mata na podłogę, antypoślizgowa, po położeniu na podłogę nie ulega przesunięciom, Wymiary 81 x 121 cm (</t>
    </r>
    <r>
      <rPr>
        <sz val="10"/>
        <rFont val="Calibri"/>
        <family val="2"/>
        <charset val="238"/>
      </rPr>
      <t>±</t>
    </r>
    <r>
      <rPr>
        <sz val="7.5"/>
        <rFont val="Arial"/>
        <family val="2"/>
        <charset val="238"/>
      </rPr>
      <t>10%), Wchłanialność płynów 1,5 litr (</t>
    </r>
    <r>
      <rPr>
        <sz val="7.5"/>
        <rFont val="Calibri"/>
        <family val="2"/>
        <charset val="238"/>
      </rPr>
      <t>±5%).</t>
    </r>
  </si>
  <si>
    <t xml:space="preserve">Zestaw do laparoskopii
Sterylne obłożenie wykonane z dwuwarstwowej pełno barierowej włókniny ( film polietylenowy + hydrofilowa warstwa włókniny polipropylenowej) (zgodnej z EN 13795 1,2,3) o gramaturze 55g/m2. Posiada dodatkowy obszar wzmocnień z włókniny polipropylenowej o gramaturze 110 g/m2. Obłożenie powinna cechować wysoka odporność na penetrację płynów (zgodnie z normą EN 20811) &gt;200cm H₂O oraz odporność na rozerwanie &gt;150kPa (zgodnie z EN 13938-1). Włóknina nie zawiera lateksu. każdy zestaw musi posiadać kartę informacyjną ze spisem komponentów i 4 etykiety identyfikacyjne (do wklejania dokumentacji medycznej) zawierającą datę wazności i nr serii umieszczoną wewnatrz opakowania jednostkowego. Zestaw zapakowany w wytrzymałą torbę plastikową typu VentBag, Fartuchy chirurgiczne zawarte w zestawie z pełnobarierowej włókniny polipropylenowej typu SMMMS zgodnej z EN 13795 1-3. gramatura 40g/m2. Rękaw zakończony elastycznym mankietem z dzianiny. Tylne części fartucha zachodzą na siebie. Umiejscowienie troków w specjalnym kartoniku umożliwiazawiązanie ich zgodnie z procedurami postępowania aseptycznego - zachowana pełna sterylność tylnej części fartucha. Szwy wykonane techniką ultradźwiękową na całości fartucha. Odporność na rozerwanie na mokro &gt; 159 kPa, odporność na rozerwanie na such &gt; 166 kPa, odporność na penetrację płynów &gt;34,7 cm H₂O. Skład zestawu:
1 x serweta na stolik narzędziowy 140 x 190 cm (wzmocnienie 75 x 190 cm)
1 x obłożenie stolika Mayo złożone teleskopowo 80 x 145 cm (wzmocnienie 60 x 80 cm)
1 x serweta do zabiegów laparoskopii z samoprzylepnym oknem (32 x 28 cm) i torbami na narzędzia chirurgiczne (ułożenie płaskie na stole) 310 x 250 cm
2 ręczniki celulozowe 33 x 33 cm
1 x fartuch chirurgiczny rozm.  M
2 x faruch chirurgiczny rozm. L
1 x uchwyt – rzep typu Velcro 2 x 23 cm
</t>
  </si>
  <si>
    <t xml:space="preserve">Zestaw brzuszno-kroczowy  
Sterylne obłożenie wykonane z dwuwarstwowej pełno barierowej włókniny ( film polietylenowy + hydrofilowa warstwa włókniny polipropylenowej) (zgodnej z EN 13795 1,2,3) o gramaturze 55g/m2. Posiada dodatkowy obszar wzmocnień z włókniny polipropylenowej o gramaturze 110 g/m2. Obłożenie powinna cechować wysoka odporność na penetrację płynów (zgodnie z normą EN 20811) &gt;200cm H₂O oraz odporność na rozerwanie &gt;150kPa (zgodnie z EN 13938-1). Włóknina nie zawiera lateksu. każdy zestaw musi posiadać kartę informacyjną ze spisem komponentów i 4 etykiety identyfikacyjne (do wklejania dokumentacji medycznej) zawierającą datę wazności i nr serii umieszczoną wewnatrz opakowania jednostkowego. Zestaw zapakowany w wytrzymałą torbę plastikową typu VentBag, Skład zestawu:
1 x serweta na stolik narzędziowy 140 x 190 cm (wzmocnienie 75 x 190 cm)
1 x serweta na  stolik Mayo złożone teleskopowo 80 x 145 cm
1 x serweta brzuszno-kroczowa 260 x 320 cm okna 26 x 30 cm i 12 x 15 cm z 3 kieszeniami przymocowanymi obustronnie
2 ręczniki celulozowe 
2 x tasma samoprzylepna
1 x uchwyt – rzep typu Velcro 2 x 23 cm
</t>
  </si>
  <si>
    <r>
      <t>Sterylny zestaw do artroskopii barku 
wykonany z włókniny dwuwarstwowej. W skład wchodzi warstwa filmu polietylenowego i hydrofilowa warstwa włókniny polipropylenowej o gramaturze 55 g/m2. Obszar wzmocnień wykonany z włókniny polipropylenowej o gramaturze 110 g/m2. odporność na przenikanie cieczy &gt; 150 cm H</t>
    </r>
    <r>
      <rPr>
        <sz val="10"/>
        <rFont val="Calibri"/>
        <family val="2"/>
        <charset val="238"/>
      </rPr>
      <t xml:space="preserve">₂O. Obłożenie musi spełniać normę (EN 13795 1, 2, 3). Każdy zestaw musi posiadać informację o dacie ważności i nr serii w postaci naklejki do umieszczania na karcie pacjenta. Skład zestawu:
1 x serweta na stolik narzędziowy 140 x 190 cm
1 x serweta na stolik Mayo 80 x 145 cm
1 x serweta do artroskopii stawu barkowego z workiem do zbiórki płynów 225 x 360 cm (Okno  13 x 11 cm)
1 x serweta samoprzylepna 75 x 90 cm
1 x osłona na kończynę 25 x 80 cm
1 x taśma samoprzylepna 10 x 50 cm
1 x ręcznik celulozowy 33 x 33 cm
</t>
    </r>
  </si>
  <si>
    <r>
      <t>Zestaw do operacji ręki
Ste4rylne obłożenie wykonane z dwuwarstwowej pełnobarierowej włókniny (film polietylenowy + hydrofilowa warstwa włókniny polipropylenowej) (zgodnej z EN 13795 1, 2, 3) o gramaturze 55g/m2. Posiada dodatkowy obszar wzmocnień z włókniny polipropylenowej o garamaturze 110 g/m2. Obłożenie powinna cechować wysoka odporność na penetrację płynów (zgodnie z EN 20811) &gt;200cm H</t>
    </r>
    <r>
      <rPr>
        <sz val="10"/>
        <rFont val="Calibri"/>
        <family val="2"/>
        <charset val="238"/>
      </rPr>
      <t>₂</t>
    </r>
    <r>
      <rPr>
        <sz val="7.5"/>
        <rFont val="Arial"/>
        <family val="2"/>
        <charset val="238"/>
      </rPr>
      <t>O oraz odpornośćna rozerwanie &gt; 1510kPa (zgodnie z EN 13938-1). Włóknina nie zawiera lateksu. Każdy zestaw musi posiadać informację o dacie ważności i nr serii w postaci naklejki do umieszczenia na karcie pacjenta.</t>
    </r>
    <r>
      <rPr>
        <sz val="10"/>
        <rFont val="Arial"/>
        <family val="2"/>
        <charset val="238"/>
      </rPr>
      <t xml:space="preserve">
Skład zestawu:
1 x serweta na stolik narzędziowy 140 x 190 cm
1 x serweta na stolik Mayo wzmocniona
1 x serweta do obłożenia ręki 270 x 370 cm z wbudowanym neopranowym otworem 3 cm. Część serwety w kształcie litery T stanowi obłożenie stołu do ułożenia kończyny
1 x serweta pomocnicza 100 x 150 cm
1 x uchwyt Velcro 2 x 23 cm
2 x ręcznik celulozowy 33 x 33 cm
</t>
    </r>
  </si>
  <si>
    <t xml:space="preserve">Zestaw do porodu. 
Zestaw do porodu wykonany z dwuwarstwowej pełnobarierowej włókniny  zgodnej z EN 13795 1, 2, 3  o gramaturze min 54/m2. Jedna z warstw materiału stanowi folia PE. Chłonność warstwy zewnętrznej min 440%. Obłożenie winna cehować wysoka odporność na penetrację płynów (zgodnie z EN 20811)&gt; 200cH2O oraz wysoka odporność na rozerwanie &gt; 290 kPa (Zgodnie z EN 13938-1). Każdy zestaw  posiada informacje o dacie ważnościi nr serii w postaci 2 naklejek do umieszczenia na karcie pacjenta
Skład zestawu:
1x nożyczki chirurgiczne prostw tepo tępe 14,5 cm ze stali 
2x kleszczyki plastikowe proste 14 cm
2x serweta dla noworodka 87x90cm
2 x podkład chłonny 57x90
2x ręcznik celulozowy 33x33cm
5x tupfer z gazy z nitką 4,1x4,7 cm, 20 nitek
20x kompres z włókniny 10x10,4 cm, 4 warstwy 40g/m2
1 worek na łożysko (foliowy zamykany na suwak)
1 x gruszka do odsysania noworodka
</t>
  </si>
  <si>
    <t xml:space="preserve">Fartuch jednorazy jałowy chirurgiczny pełnobarierowy zgodny z EN 13795 1-3; z włókniny polipropylenowej typu SMMMS o gramaturze 40g/m2. Rękaw zakończony elastycznym mankietem z dzianiny. Tylne części fartucha zachodzą na siebie. Umiejscowienie troków w specjalnym kartoniku umożliwia zawiązanie ich zgodnie z procedurami postępowania aseptycznego – zachowana pełna sterylność tylnej części fartucha. Szwy wykonane techniką ultradźwiękową. Odporność na przesiąkanie płynów materiału stanowiącego wzmocnienia min. 295 cm H2O natomiast   BI =6, Opakowanie jednostkowe z 2 ręcznikami, roz M-XXL
</t>
  </si>
  <si>
    <t>Podkłady higieniczne 50x38 /rolki/ szerokość 38cm, perforacja co 50 cm, długość zwoju 40 mb</t>
  </si>
  <si>
    <t>Podkłady higieniczne 51x80 /rolki/ szerokość 51 cm, perforacja co 80 cm, długość zwoju 40mb</t>
  </si>
  <si>
    <t>Pakiet nr 10A</t>
  </si>
  <si>
    <t>Pakiet nr 12A</t>
  </si>
  <si>
    <t>Pakiet nr 13A</t>
  </si>
  <si>
    <t>Jednorazowy, wysokochłonny, nie pylący również po potarciu podkład higieniczny na stół operacyjny. Wykonany z 2 scalonych powłok, mocnego 3 warstwowego laminatu i chłonnego rdzenia na całej długości podkładu. Wym. 100 cm x 220 cm. Produkt głatki o jednorodnej powierzchni, bez zagięć i przeszyć, nie powodujący uszkodzen skóry pacjenta. Wchłanialniość 4 litry</t>
  </si>
  <si>
    <t>Pakiet nr 13B</t>
  </si>
  <si>
    <t>Pakiet nr 9A</t>
  </si>
  <si>
    <t>Pakiet nr 11A</t>
  </si>
  <si>
    <t>Pakiet nr 12B</t>
  </si>
  <si>
    <t>Zmodyfikowany załącznik nr 5 do SIWZ - opis wymagań minimalnych z ilością przewidywanego zużycia w okresie 12 miesięcy</t>
  </si>
  <si>
    <t>Sprawa P/52/10/2015/OB.</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</si>
</sst>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43" formatCode="_-* #,##0.00\ _z_ł_-;\-* #,##0.00\ _z_ł_-;_-* &quot;-&quot;??\ _z_ł_-;_-@_-"/>
    <numFmt numFmtId="164" formatCode="#,##0.00\ &quot;zł&quot;"/>
    <numFmt numFmtId="165" formatCode="&quot; &quot;#,##0.00&quot;      &quot;;&quot;-&quot;#,##0.00&quot;      &quot;;&quot; -&quot;#&quot;      &quot;;&quot; &quot;@&quot; &quot;"/>
    <numFmt numFmtId="166" formatCode="&quot; &quot;#,##0.00&quot;      &quot;;&quot;-&quot;#,##0.00&quot;      &quot;;&quot; -&quot;#&quot;      &quot;;@&quot; &quot;"/>
    <numFmt numFmtId="167" formatCode="[$-415]General"/>
    <numFmt numFmtId="168" formatCode="#,##0.00&quot; &quot;[$zł-415];[Red]&quot;-&quot;#,##0.00&quot; &quot;[$zł-415]"/>
  </numFmts>
  <fonts count="26" x14ac:knownFonts="1">
    <font>
      <sz val="11"/>
      <color theme="1"/>
      <name val="Calibri"/>
      <family val="2"/>
      <charset val="238"/>
      <scheme val="minor"/>
    </font>
    <font>
      <sz val="11"/>
      <name val="Arial"/>
      <family val="2"/>
      <charset val="238"/>
    </font>
    <font>
      <sz val="10"/>
      <name val="Arial CE"/>
      <charset val="238"/>
    </font>
    <font>
      <sz val="10"/>
      <name val="Arial"/>
      <family val="2"/>
      <charset val="238"/>
    </font>
    <font>
      <sz val="11"/>
      <color theme="1"/>
      <name val="Arial"/>
      <family val="2"/>
      <charset val="238"/>
    </font>
    <font>
      <vertAlign val="superscript"/>
      <sz val="10"/>
      <name val="Arial"/>
      <family val="2"/>
      <charset val="238"/>
    </font>
    <font>
      <sz val="10"/>
      <color theme="1"/>
      <name val="Arial"/>
      <family val="2"/>
      <charset val="238"/>
    </font>
    <font>
      <sz val="11"/>
      <color theme="1"/>
      <name val="Calibri"/>
      <family val="2"/>
      <charset val="238"/>
      <scheme val="minor"/>
    </font>
    <font>
      <sz val="11"/>
      <color indexed="8"/>
      <name val="Calibri"/>
      <family val="2"/>
      <charset val="238"/>
    </font>
    <font>
      <sz val="10"/>
      <name val="Arial CE"/>
      <family val="2"/>
      <charset val="238"/>
    </font>
    <font>
      <sz val="11"/>
      <color indexed="8"/>
      <name val="Calibri"/>
      <family val="2"/>
    </font>
    <font>
      <sz val="10"/>
      <color indexed="8"/>
      <name val="Arial"/>
      <family val="2"/>
      <charset val="238"/>
    </font>
    <font>
      <sz val="11"/>
      <color indexed="8"/>
      <name val="Arial"/>
      <family val="2"/>
      <charset val="238"/>
    </font>
    <font>
      <sz val="10"/>
      <color rgb="FF000000"/>
      <name val="Arial"/>
      <family val="2"/>
      <charset val="238"/>
    </font>
    <font>
      <b/>
      <i/>
      <sz val="16"/>
      <color theme="1"/>
      <name val="Arial"/>
      <family val="2"/>
      <charset val="238"/>
    </font>
    <font>
      <sz val="12"/>
      <color theme="1"/>
      <name val="Calibri"/>
      <family val="2"/>
      <charset val="238"/>
      <scheme val="minor"/>
    </font>
    <font>
      <sz val="10"/>
      <color theme="1"/>
      <name val="Arial CE"/>
      <charset val="238"/>
    </font>
    <font>
      <b/>
      <i/>
      <u/>
      <sz val="11"/>
      <color theme="1"/>
      <name val="Arial"/>
      <family val="2"/>
      <charset val="238"/>
    </font>
    <font>
      <b/>
      <sz val="12"/>
      <name val="Arial"/>
      <family val="2"/>
      <charset val="238"/>
    </font>
    <font>
      <b/>
      <sz val="12"/>
      <color rgb="FFFF0000"/>
      <name val="Arial"/>
      <family val="2"/>
      <charset val="238"/>
    </font>
    <font>
      <b/>
      <sz val="11"/>
      <name val="Arial"/>
      <family val="2"/>
      <charset val="238"/>
    </font>
    <font>
      <b/>
      <sz val="11"/>
      <color rgb="FF000000"/>
      <name val="Arial"/>
      <family val="2"/>
      <charset val="238"/>
    </font>
    <font>
      <sz val="10"/>
      <name val="Calibri"/>
      <family val="2"/>
      <charset val="238"/>
    </font>
    <font>
      <sz val="7.5"/>
      <name val="Arial"/>
      <family val="2"/>
      <charset val="238"/>
    </font>
    <font>
      <sz val="7.5"/>
      <name val="Calibri"/>
      <family val="2"/>
      <charset val="238"/>
    </font>
    <font>
      <sz val="12"/>
      <name val="Arial"/>
      <family val="2"/>
      <charset val="23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2">
    <xf numFmtId="0" fontId="0" fillId="0" borderId="0"/>
    <xf numFmtId="0" fontId="2" fillId="0" borderId="0"/>
    <xf numFmtId="0" fontId="2" fillId="0" borderId="0"/>
    <xf numFmtId="0" fontId="3" fillId="0" borderId="0"/>
    <xf numFmtId="43" fontId="3"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165" fontId="4" fillId="0" borderId="0"/>
    <xf numFmtId="166" fontId="13" fillId="0" borderId="0"/>
    <xf numFmtId="165" fontId="12" fillId="0" borderId="0"/>
    <xf numFmtId="0" fontId="9" fillId="0" borderId="0"/>
    <xf numFmtId="0" fontId="13" fillId="0" borderId="0" applyNumberFormat="0" applyBorder="0" applyProtection="0"/>
    <xf numFmtId="0" fontId="13" fillId="0" borderId="0"/>
    <xf numFmtId="0" fontId="11" fillId="0" borderId="0" applyNumberFormat="0" applyBorder="0" applyProtection="0"/>
    <xf numFmtId="9" fontId="13" fillId="0" borderId="0"/>
    <xf numFmtId="0" fontId="14" fillId="0" borderId="0">
      <alignment horizontal="center"/>
    </xf>
    <xf numFmtId="0" fontId="14" fillId="0" borderId="0">
      <alignment horizontal="center" textRotation="90"/>
    </xf>
    <xf numFmtId="0" fontId="3" fillId="0" borderId="0"/>
    <xf numFmtId="0" fontId="3" fillId="0" borderId="0"/>
    <xf numFmtId="0" fontId="3" fillId="0" borderId="0"/>
    <xf numFmtId="0" fontId="15" fillId="0" borderId="0"/>
    <xf numFmtId="0" fontId="4" fillId="0" borderId="0"/>
    <xf numFmtId="0" fontId="9"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167" fontId="16" fillId="0" borderId="0"/>
    <xf numFmtId="0" fontId="3" fillId="0" borderId="0"/>
    <xf numFmtId="0" fontId="3" fillId="0" borderId="0"/>
    <xf numFmtId="0" fontId="3" fillId="0" borderId="0"/>
    <xf numFmtId="0" fontId="7" fillId="0" borderId="0"/>
    <xf numFmtId="0" fontId="2" fillId="0" borderId="0"/>
    <xf numFmtId="0" fontId="8" fillId="0" borderId="0"/>
    <xf numFmtId="0" fontId="10" fillId="0" borderId="0" applyFill="0"/>
    <xf numFmtId="0" fontId="8" fillId="0" borderId="0"/>
    <xf numFmtId="0" fontId="2"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17" fillId="0" borderId="0"/>
    <xf numFmtId="168" fontId="17" fillId="0" borderId="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cellStyleXfs>
  <cellXfs count="57">
    <xf numFmtId="0" fontId="0" fillId="0" borderId="0" xfId="0"/>
    <xf numFmtId="0" fontId="1" fillId="2" borderId="0" xfId="0" applyFont="1" applyFill="1"/>
    <xf numFmtId="1" fontId="1" fillId="2" borderId="0" xfId="0" applyNumberFormat="1" applyFont="1" applyFill="1"/>
    <xf numFmtId="164" fontId="1" fillId="2" borderId="0" xfId="0" applyNumberFormat="1" applyFont="1" applyFill="1" applyAlignment="1">
      <alignment horizontal="center" vertical="center"/>
    </xf>
    <xf numFmtId="164" fontId="1" fillId="2" borderId="0" xfId="0" applyNumberFormat="1" applyFont="1" applyFill="1"/>
    <xf numFmtId="9" fontId="1" fillId="2" borderId="0" xfId="0" applyNumberFormat="1" applyFont="1" applyFill="1"/>
    <xf numFmtId="0" fontId="4" fillId="2" borderId="0" xfId="0" applyFont="1" applyFill="1"/>
    <xf numFmtId="0" fontId="3" fillId="2" borderId="0" xfId="0" applyFont="1" applyFill="1"/>
    <xf numFmtId="1" fontId="3" fillId="2" borderId="0" xfId="0" applyNumberFormat="1" applyFont="1" applyFill="1"/>
    <xf numFmtId="164" fontId="3" fillId="2" borderId="0" xfId="0" applyNumberFormat="1" applyFont="1" applyFill="1" applyAlignment="1">
      <alignment horizontal="center" vertical="center"/>
    </xf>
    <xf numFmtId="164" fontId="3" fillId="2" borderId="0" xfId="0" applyNumberFormat="1" applyFont="1" applyFill="1"/>
    <xf numFmtId="9" fontId="3" fillId="2" borderId="0" xfId="0" applyNumberFormat="1" applyFont="1" applyFill="1"/>
    <xf numFmtId="164" fontId="6" fillId="2" borderId="0" xfId="0" applyNumberFormat="1" applyFont="1" applyFill="1"/>
    <xf numFmtId="0" fontId="1" fillId="2" borderId="0" xfId="0" applyFont="1" applyFill="1" applyAlignment="1">
      <alignment horizontal="left" vertical="center"/>
    </xf>
    <xf numFmtId="0" fontId="3" fillId="0" borderId="1" xfId="1" applyFont="1" applyFill="1" applyBorder="1" applyAlignment="1">
      <alignment horizontal="left" vertical="center" wrapText="1"/>
    </xf>
    <xf numFmtId="0" fontId="3" fillId="2" borderId="0" xfId="0" applyFont="1" applyFill="1" applyAlignment="1">
      <alignment horizontal="left" vertical="center"/>
    </xf>
    <xf numFmtId="1" fontId="3" fillId="2" borderId="0" xfId="0" applyNumberFormat="1" applyFont="1" applyFill="1" applyAlignment="1">
      <alignment vertical="center"/>
    </xf>
    <xf numFmtId="9" fontId="3" fillId="2" borderId="0" xfId="0" applyNumberFormat="1" applyFont="1" applyFill="1" applyAlignment="1">
      <alignment vertical="center"/>
    </xf>
    <xf numFmtId="0" fontId="3" fillId="0" borderId="3" xfId="2" applyFont="1" applyFill="1" applyBorder="1" applyAlignment="1">
      <alignment vertical="center" wrapText="1"/>
    </xf>
    <xf numFmtId="0" fontId="18" fillId="2" borderId="0" xfId="0" applyFont="1" applyFill="1"/>
    <xf numFmtId="164" fontId="18" fillId="2" borderId="1" xfId="0" applyNumberFormat="1" applyFont="1" applyFill="1" applyBorder="1" applyAlignment="1">
      <alignment vertical="center"/>
    </xf>
    <xf numFmtId="9" fontId="18" fillId="2" borderId="1" xfId="1" quotePrefix="1" applyNumberFormat="1" applyFont="1" applyFill="1" applyBorder="1" applyAlignment="1">
      <alignment horizontal="right" vertical="center"/>
    </xf>
    <xf numFmtId="164" fontId="19" fillId="2" borderId="0" xfId="0" applyNumberFormat="1" applyFont="1" applyFill="1"/>
    <xf numFmtId="9" fontId="19" fillId="2" borderId="0" xfId="0" applyNumberFormat="1" applyFont="1" applyFill="1"/>
    <xf numFmtId="0" fontId="3" fillId="0" borderId="1" xfId="0" applyFont="1" applyFill="1" applyBorder="1" applyAlignment="1">
      <alignment horizontal="center" vertical="center"/>
    </xf>
    <xf numFmtId="0" fontId="18" fillId="0" borderId="1" xfId="1" applyFont="1" applyFill="1" applyBorder="1" applyAlignment="1">
      <alignment horizontal="left" vertical="center" wrapText="1"/>
    </xf>
    <xf numFmtId="0" fontId="3" fillId="0" borderId="1" xfId="1" applyFont="1" applyFill="1" applyBorder="1" applyAlignment="1">
      <alignment horizontal="center" vertical="center"/>
    </xf>
    <xf numFmtId="9" fontId="3" fillId="0" borderId="1" xfId="1" quotePrefix="1" applyNumberFormat="1" applyFont="1" applyFill="1" applyBorder="1" applyAlignment="1">
      <alignment horizontal="right" vertical="center"/>
    </xf>
    <xf numFmtId="164" fontId="3" fillId="0" borderId="1" xfId="1" applyNumberFormat="1" applyFont="1" applyFill="1" applyBorder="1" applyAlignment="1">
      <alignment horizontal="center" vertical="center"/>
    </xf>
    <xf numFmtId="164" fontId="3" fillId="0" borderId="1" xfId="1" applyNumberFormat="1" applyFont="1" applyFill="1" applyBorder="1" applyAlignment="1">
      <alignment horizontal="right" vertical="center"/>
    </xf>
    <xf numFmtId="164" fontId="3" fillId="0" borderId="1" xfId="0" applyNumberFormat="1" applyFont="1" applyFill="1" applyBorder="1" applyAlignment="1">
      <alignment horizontal="center" vertical="center"/>
    </xf>
    <xf numFmtId="9" fontId="18" fillId="0" borderId="1" xfId="1" quotePrefix="1" applyNumberFormat="1" applyFont="1" applyFill="1" applyBorder="1" applyAlignment="1">
      <alignment horizontal="right" vertical="center"/>
    </xf>
    <xf numFmtId="164" fontId="18" fillId="0" borderId="1" xfId="1" applyNumberFormat="1" applyFont="1" applyFill="1" applyBorder="1" applyAlignment="1">
      <alignment horizontal="right" vertical="center"/>
    </xf>
    <xf numFmtId="164" fontId="18" fillId="0" borderId="1" xfId="0" applyNumberFormat="1" applyFont="1" applyFill="1" applyBorder="1" applyAlignment="1">
      <alignment horizontal="center" vertical="center"/>
    </xf>
    <xf numFmtId="0" fontId="3" fillId="0" borderId="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1" applyFont="1" applyFill="1" applyBorder="1" applyAlignment="1">
      <alignment horizontal="center"/>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8" fillId="0" borderId="1" xfId="1" applyFont="1" applyFill="1" applyBorder="1" applyAlignment="1">
      <alignment horizontal="center" vertical="center" wrapText="1"/>
    </xf>
    <xf numFmtId="1" fontId="18" fillId="0" borderId="1" xfId="1" applyNumberFormat="1" applyFont="1" applyFill="1" applyBorder="1" applyAlignment="1">
      <alignment horizontal="center" vertical="center" wrapText="1"/>
    </xf>
    <xf numFmtId="164" fontId="18" fillId="0" borderId="1" xfId="1" applyNumberFormat="1" applyFont="1" applyFill="1" applyBorder="1" applyAlignment="1">
      <alignment horizontal="center" vertical="center" wrapText="1"/>
    </xf>
    <xf numFmtId="9" fontId="18" fillId="0" borderId="1" xfId="1" applyNumberFormat="1" applyFont="1" applyFill="1" applyBorder="1" applyAlignment="1">
      <alignment horizontal="center" vertical="center" wrapText="1"/>
    </xf>
    <xf numFmtId="1" fontId="3" fillId="0" borderId="1" xfId="1"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xf numFmtId="3" fontId="3" fillId="0" borderId="1" xfId="1" applyNumberFormat="1" applyFont="1" applyFill="1" applyBorder="1" applyAlignment="1">
      <alignment horizontal="center" vertical="center"/>
    </xf>
    <xf numFmtId="0" fontId="3" fillId="0" borderId="1" xfId="2" applyFont="1" applyFill="1" applyBorder="1" applyAlignment="1">
      <alignment horizontal="center" vertical="center" wrapText="1"/>
    </xf>
    <xf numFmtId="2" fontId="3" fillId="0" borderId="1" xfId="3" applyNumberFormat="1" applyFont="1" applyFill="1" applyBorder="1" applyAlignment="1">
      <alignment horizontal="right" vertical="center"/>
    </xf>
    <xf numFmtId="0" fontId="20" fillId="2" borderId="0" xfId="0" applyFont="1" applyFill="1" applyBorder="1" applyAlignment="1">
      <alignment horizontal="left" vertical="center"/>
    </xf>
    <xf numFmtId="9" fontId="18" fillId="2" borderId="0" xfId="1" quotePrefix="1" applyNumberFormat="1" applyFont="1" applyFill="1" applyBorder="1" applyAlignment="1">
      <alignment horizontal="right" vertical="center"/>
    </xf>
    <xf numFmtId="164" fontId="18" fillId="2" borderId="0" xfId="0" applyNumberFormat="1" applyFont="1" applyFill="1" applyBorder="1" applyAlignment="1">
      <alignment vertical="center"/>
    </xf>
    <xf numFmtId="9" fontId="3" fillId="2" borderId="1" xfId="0" applyNumberFormat="1" applyFont="1" applyFill="1" applyBorder="1" applyAlignment="1">
      <alignment vertical="center"/>
    </xf>
    <xf numFmtId="0" fontId="21" fillId="0" borderId="0" xfId="0" applyFont="1" applyAlignment="1">
      <alignment vertical="center" wrapText="1"/>
    </xf>
    <xf numFmtId="0" fontId="25" fillId="2" borderId="0" xfId="0" applyFont="1" applyFill="1"/>
  </cellXfs>
  <cellStyles count="52">
    <cellStyle name="Dziesiętny 2" xfId="4"/>
    <cellStyle name="Dziesiętny 2 2" xfId="5"/>
    <cellStyle name="Dziesiętny 3" xfId="6"/>
    <cellStyle name="Dziesiętny 3 2" xfId="7"/>
    <cellStyle name="Dziesiętny 4" xfId="8"/>
    <cellStyle name="Excel Built-in Comma" xfId="9"/>
    <cellStyle name="Excel Built-in Comma 1" xfId="10"/>
    <cellStyle name="Excel Built-in Comma_Umowy 2014" xfId="11"/>
    <cellStyle name="Excel Built-in Normal" xfId="12"/>
    <cellStyle name="Excel Built-in Normal 1" xfId="13"/>
    <cellStyle name="Excel Built-in Normal 1 2" xfId="14"/>
    <cellStyle name="Excel Built-in Normal 1_Umowy 2014" xfId="15"/>
    <cellStyle name="Excel Built-in Percent" xfId="16"/>
    <cellStyle name="Heading" xfId="17"/>
    <cellStyle name="Heading1" xfId="18"/>
    <cellStyle name="Normal 2 16" xfId="19"/>
    <cellStyle name="Normal 2 16 2" xfId="20"/>
    <cellStyle name="Normal_wyysyjqqhjq9yjqjys9lys4sl8dl4C2lhyh9Ch2q 1 " xfId="21"/>
    <cellStyle name="Normalny" xfId="0" builtinId="0"/>
    <cellStyle name="Normalny 10" xfId="22"/>
    <cellStyle name="Normalny 11" xfId="23"/>
    <cellStyle name="Normalny 2" xfId="24"/>
    <cellStyle name="Normalny 2 2" xfId="25"/>
    <cellStyle name="Normalny 2 2 2" xfId="26"/>
    <cellStyle name="Normalny 2 3" xfId="27"/>
    <cellStyle name="Normalny 2 4" xfId="28"/>
    <cellStyle name="Normalny 3" xfId="29"/>
    <cellStyle name="Normalny 3 2" xfId="2"/>
    <cellStyle name="Normalny 3 3" xfId="30"/>
    <cellStyle name="Normalny 4" xfId="1"/>
    <cellStyle name="Normalny 4 2" xfId="31"/>
    <cellStyle name="Normalny 4 3" xfId="32"/>
    <cellStyle name="Normalny 5" xfId="33"/>
    <cellStyle name="Normalny 5 2" xfId="34"/>
    <cellStyle name="Normalny 5 2 2" xfId="35"/>
    <cellStyle name="Normalny 6" xfId="36"/>
    <cellStyle name="Normalny 6 2" xfId="37"/>
    <cellStyle name="Normalny 6_Umowy 2014" xfId="38"/>
    <cellStyle name="Normalny 7" xfId="39"/>
    <cellStyle name="Normalny 8" xfId="40"/>
    <cellStyle name="Normalny 9" xfId="41"/>
    <cellStyle name="Normalny_Wycena stawka VAT" xfId="3"/>
    <cellStyle name="Procentowy 2" xfId="42"/>
    <cellStyle name="Procentowy 2 2" xfId="43"/>
    <cellStyle name="Procentowy 3" xfId="44"/>
    <cellStyle name="Procentowy 4" xfId="45"/>
    <cellStyle name="Result" xfId="46"/>
    <cellStyle name="Result2" xfId="47"/>
    <cellStyle name="Walutowy 2" xfId="48"/>
    <cellStyle name="Walutowy 2 2" xfId="49"/>
    <cellStyle name="Walutowy 3" xfId="50"/>
    <cellStyle name="Walutowy 4"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0"/>
  <sheetViews>
    <sheetView tabSelected="1" zoomScale="75" zoomScaleNormal="75" zoomScaleSheetLayoutView="100" workbookViewId="0">
      <selection activeCell="B6" sqref="B6"/>
    </sheetView>
  </sheetViews>
  <sheetFormatPr defaultColWidth="9.140625" defaultRowHeight="14.25" x14ac:dyDescent="0.2"/>
  <cols>
    <col min="1" max="1" width="9.28515625" style="1" bestFit="1" customWidth="1"/>
    <col min="2" max="2" width="103.140625" style="13" customWidth="1"/>
    <col min="3" max="3" width="13.42578125" style="1" customWidth="1"/>
    <col min="4" max="4" width="9.140625" style="2"/>
    <col min="5" max="5" width="11" style="3" customWidth="1"/>
    <col min="6" max="6" width="11.140625" style="4" customWidth="1"/>
    <col min="7" max="7" width="11.140625" style="5" customWidth="1"/>
    <col min="8" max="8" width="20.42578125" style="4" customWidth="1"/>
    <col min="9" max="9" width="16.7109375" style="4" customWidth="1"/>
    <col min="10" max="10" width="19.28515625" style="4" customWidth="1"/>
    <col min="11" max="16384" width="9.140625" style="1"/>
  </cols>
  <sheetData>
    <row r="1" spans="1:10" ht="15" x14ac:dyDescent="0.2">
      <c r="A1" s="56" t="s">
        <v>104</v>
      </c>
    </row>
    <row r="2" spans="1:10" ht="15.75" x14ac:dyDescent="0.25">
      <c r="A2" s="19"/>
    </row>
    <row r="3" spans="1:10" ht="15" x14ac:dyDescent="0.2">
      <c r="B3" s="51" t="s">
        <v>103</v>
      </c>
    </row>
    <row r="5" spans="1:10" ht="18.600000000000001" customHeight="1" x14ac:dyDescent="0.2"/>
    <row r="6" spans="1:10" ht="47.25" x14ac:dyDescent="0.2">
      <c r="A6" s="41" t="s">
        <v>0</v>
      </c>
      <c r="B6" s="41" t="s">
        <v>1</v>
      </c>
      <c r="C6" s="41" t="s">
        <v>2</v>
      </c>
      <c r="D6" s="42" t="s">
        <v>3</v>
      </c>
      <c r="E6" s="43" t="s">
        <v>4</v>
      </c>
      <c r="F6" s="44" t="s">
        <v>5</v>
      </c>
      <c r="G6" s="44" t="s">
        <v>80</v>
      </c>
      <c r="H6" s="43" t="s">
        <v>6</v>
      </c>
      <c r="I6" s="43" t="s">
        <v>7</v>
      </c>
      <c r="J6" s="43" t="s">
        <v>8</v>
      </c>
    </row>
    <row r="7" spans="1:10" ht="24" customHeight="1" x14ac:dyDescent="0.2">
      <c r="A7" s="24"/>
      <c r="B7" s="25" t="s">
        <v>65</v>
      </c>
      <c r="C7" s="26"/>
      <c r="D7" s="26"/>
      <c r="E7" s="28"/>
      <c r="F7" s="27"/>
      <c r="G7" s="28"/>
      <c r="H7" s="29"/>
      <c r="I7" s="30"/>
      <c r="J7" s="30"/>
    </row>
    <row r="8" spans="1:10" ht="62.25" customHeight="1" x14ac:dyDescent="0.2">
      <c r="A8" s="24">
        <v>1</v>
      </c>
      <c r="B8" s="14" t="s">
        <v>62</v>
      </c>
      <c r="C8" s="26" t="s">
        <v>9</v>
      </c>
      <c r="D8" s="45">
        <v>250</v>
      </c>
      <c r="E8" s="30"/>
      <c r="F8" s="27"/>
      <c r="G8" s="28">
        <f>E8*1.08</f>
        <v>0</v>
      </c>
      <c r="H8" s="29">
        <f>D8*E8</f>
        <v>0</v>
      </c>
      <c r="I8" s="30">
        <f>J8-H8</f>
        <v>0</v>
      </c>
      <c r="J8" s="30">
        <f>D8*G8</f>
        <v>0</v>
      </c>
    </row>
    <row r="9" spans="1:10" ht="62.25" customHeight="1" x14ac:dyDescent="0.2">
      <c r="A9" s="24">
        <v>2</v>
      </c>
      <c r="B9" s="14" t="s">
        <v>63</v>
      </c>
      <c r="C9" s="26" t="s">
        <v>9</v>
      </c>
      <c r="D9" s="45">
        <v>200</v>
      </c>
      <c r="E9" s="30"/>
      <c r="F9" s="27"/>
      <c r="G9" s="28">
        <f>E9*1.08</f>
        <v>0</v>
      </c>
      <c r="H9" s="29">
        <f>D9*E9</f>
        <v>0</v>
      </c>
      <c r="I9" s="30">
        <f>J9-H9</f>
        <v>0</v>
      </c>
      <c r="J9" s="30">
        <f>D9*G9</f>
        <v>0</v>
      </c>
    </row>
    <row r="10" spans="1:10" ht="62.25" customHeight="1" x14ac:dyDescent="0.2">
      <c r="A10" s="24"/>
      <c r="B10" s="14"/>
      <c r="C10" s="26"/>
      <c r="D10" s="45"/>
      <c r="E10" s="30"/>
      <c r="F10" s="31" t="s">
        <v>81</v>
      </c>
      <c r="G10" s="28"/>
      <c r="H10" s="32">
        <f>SUM(H8:H9)</f>
        <v>0</v>
      </c>
      <c r="I10" s="33">
        <f>SUM(I8:I9)</f>
        <v>0</v>
      </c>
      <c r="J10" s="33">
        <f>SUM(J8:J9)</f>
        <v>0</v>
      </c>
    </row>
    <row r="11" spans="1:10" ht="22.5" customHeight="1" x14ac:dyDescent="0.2">
      <c r="A11" s="24"/>
      <c r="B11" s="25" t="s">
        <v>66</v>
      </c>
      <c r="C11" s="26"/>
      <c r="D11" s="26"/>
      <c r="E11" s="28"/>
      <c r="F11" s="27"/>
      <c r="G11" s="28"/>
      <c r="H11" s="29"/>
      <c r="I11" s="30"/>
      <c r="J11" s="30"/>
    </row>
    <row r="12" spans="1:10" s="6" customFormat="1" ht="222" customHeight="1" x14ac:dyDescent="0.2">
      <c r="A12" s="24">
        <v>1</v>
      </c>
      <c r="B12" s="14" t="s">
        <v>88</v>
      </c>
      <c r="C12" s="34" t="s">
        <v>9</v>
      </c>
      <c r="D12" s="45">
        <v>200</v>
      </c>
      <c r="E12" s="28"/>
      <c r="F12" s="27"/>
      <c r="G12" s="28">
        <f>E12*1.08</f>
        <v>0</v>
      </c>
      <c r="H12" s="29">
        <f>D12*E12</f>
        <v>0</v>
      </c>
      <c r="I12" s="30">
        <f>J12-H12</f>
        <v>0</v>
      </c>
      <c r="J12" s="30">
        <f>D12*G12</f>
        <v>0</v>
      </c>
    </row>
    <row r="13" spans="1:10" ht="303" customHeight="1" x14ac:dyDescent="0.2">
      <c r="A13" s="24">
        <v>2</v>
      </c>
      <c r="B13" s="14" t="s">
        <v>87</v>
      </c>
      <c r="C13" s="35" t="s">
        <v>9</v>
      </c>
      <c r="D13" s="45">
        <v>400</v>
      </c>
      <c r="E13" s="28"/>
      <c r="F13" s="27"/>
      <c r="G13" s="28">
        <f>E13*1.08</f>
        <v>0</v>
      </c>
      <c r="H13" s="29">
        <f>D13*E13</f>
        <v>0</v>
      </c>
      <c r="I13" s="30">
        <f>J13-H13</f>
        <v>0</v>
      </c>
      <c r="J13" s="30">
        <f>D13*G13</f>
        <v>0</v>
      </c>
    </row>
    <row r="14" spans="1:10" ht="185.25" customHeight="1" x14ac:dyDescent="0.2">
      <c r="A14" s="24">
        <v>3</v>
      </c>
      <c r="B14" s="14" t="s">
        <v>89</v>
      </c>
      <c r="C14" s="35" t="s">
        <v>9</v>
      </c>
      <c r="D14" s="45">
        <v>100</v>
      </c>
      <c r="E14" s="28"/>
      <c r="F14" s="27"/>
      <c r="G14" s="28">
        <f t="shared" ref="G14:G26" si="0">E14*1.08</f>
        <v>0</v>
      </c>
      <c r="H14" s="29">
        <f t="shared" ref="H14:H26" si="1">D14*E14</f>
        <v>0</v>
      </c>
      <c r="I14" s="30">
        <f t="shared" ref="I14:I26" si="2">J14-H14</f>
        <v>0</v>
      </c>
      <c r="J14" s="30">
        <f t="shared" ref="J14:J26" si="3">D14*G14</f>
        <v>0</v>
      </c>
    </row>
    <row r="15" spans="1:10" ht="204" x14ac:dyDescent="0.2">
      <c r="A15" s="24">
        <v>4</v>
      </c>
      <c r="B15" s="14" t="s">
        <v>90</v>
      </c>
      <c r="C15" s="35" t="s">
        <v>9</v>
      </c>
      <c r="D15" s="45">
        <v>450</v>
      </c>
      <c r="E15" s="28"/>
      <c r="F15" s="27"/>
      <c r="G15" s="28">
        <f t="shared" si="0"/>
        <v>0</v>
      </c>
      <c r="H15" s="29">
        <f t="shared" si="1"/>
        <v>0</v>
      </c>
      <c r="I15" s="30">
        <f t="shared" si="2"/>
        <v>0</v>
      </c>
      <c r="J15" s="30">
        <f t="shared" si="3"/>
        <v>0</v>
      </c>
    </row>
    <row r="16" spans="1:10" ht="255" x14ac:dyDescent="0.2">
      <c r="A16" s="24">
        <v>5</v>
      </c>
      <c r="B16" s="14" t="s">
        <v>47</v>
      </c>
      <c r="C16" s="35" t="s">
        <v>9</v>
      </c>
      <c r="D16" s="45">
        <v>350</v>
      </c>
      <c r="E16" s="28"/>
      <c r="F16" s="27"/>
      <c r="G16" s="28">
        <f t="shared" si="0"/>
        <v>0</v>
      </c>
      <c r="H16" s="29">
        <f t="shared" si="1"/>
        <v>0</v>
      </c>
      <c r="I16" s="30">
        <f t="shared" si="2"/>
        <v>0</v>
      </c>
      <c r="J16" s="30">
        <f t="shared" si="3"/>
        <v>0</v>
      </c>
    </row>
    <row r="17" spans="1:10" ht="204" x14ac:dyDescent="0.2">
      <c r="A17" s="24">
        <v>6</v>
      </c>
      <c r="B17" s="14" t="s">
        <v>34</v>
      </c>
      <c r="C17" s="35" t="s">
        <v>9</v>
      </c>
      <c r="D17" s="45">
        <v>300</v>
      </c>
      <c r="E17" s="28"/>
      <c r="F17" s="27"/>
      <c r="G17" s="28">
        <f t="shared" si="0"/>
        <v>0</v>
      </c>
      <c r="H17" s="29">
        <f t="shared" si="1"/>
        <v>0</v>
      </c>
      <c r="I17" s="30">
        <f t="shared" si="2"/>
        <v>0</v>
      </c>
      <c r="J17" s="30">
        <f t="shared" si="3"/>
        <v>0</v>
      </c>
    </row>
    <row r="18" spans="1:10" ht="171" customHeight="1" x14ac:dyDescent="0.2">
      <c r="A18" s="24">
        <v>7</v>
      </c>
      <c r="B18" s="14" t="s">
        <v>35</v>
      </c>
      <c r="C18" s="35" t="s">
        <v>9</v>
      </c>
      <c r="D18" s="45">
        <v>600</v>
      </c>
      <c r="E18" s="28"/>
      <c r="F18" s="27"/>
      <c r="G18" s="28">
        <f t="shared" si="0"/>
        <v>0</v>
      </c>
      <c r="H18" s="29">
        <f t="shared" si="1"/>
        <v>0</v>
      </c>
      <c r="I18" s="30">
        <f t="shared" si="2"/>
        <v>0</v>
      </c>
      <c r="J18" s="30">
        <f t="shared" si="3"/>
        <v>0</v>
      </c>
    </row>
    <row r="19" spans="1:10" ht="209.25" customHeight="1" x14ac:dyDescent="0.2">
      <c r="A19" s="24">
        <v>8</v>
      </c>
      <c r="B19" s="14" t="s">
        <v>36</v>
      </c>
      <c r="C19" s="35" t="s">
        <v>9</v>
      </c>
      <c r="D19" s="45">
        <v>500</v>
      </c>
      <c r="E19" s="28"/>
      <c r="F19" s="27"/>
      <c r="G19" s="28">
        <f t="shared" si="0"/>
        <v>0</v>
      </c>
      <c r="H19" s="29">
        <f t="shared" si="1"/>
        <v>0</v>
      </c>
      <c r="I19" s="30">
        <f t="shared" si="2"/>
        <v>0</v>
      </c>
      <c r="J19" s="30">
        <f t="shared" si="3"/>
        <v>0</v>
      </c>
    </row>
    <row r="20" spans="1:10" ht="216.75" x14ac:dyDescent="0.2">
      <c r="A20" s="24">
        <v>9</v>
      </c>
      <c r="B20" s="14" t="s">
        <v>37</v>
      </c>
      <c r="C20" s="35" t="s">
        <v>17</v>
      </c>
      <c r="D20" s="45">
        <v>700</v>
      </c>
      <c r="E20" s="28"/>
      <c r="F20" s="27"/>
      <c r="G20" s="28">
        <f t="shared" si="0"/>
        <v>0</v>
      </c>
      <c r="H20" s="29">
        <f t="shared" si="1"/>
        <v>0</v>
      </c>
      <c r="I20" s="30">
        <f t="shared" si="2"/>
        <v>0</v>
      </c>
      <c r="J20" s="30">
        <f t="shared" si="3"/>
        <v>0</v>
      </c>
    </row>
    <row r="21" spans="1:10" ht="115.5" customHeight="1" x14ac:dyDescent="0.2">
      <c r="A21" s="24">
        <v>10</v>
      </c>
      <c r="B21" s="14" t="s">
        <v>33</v>
      </c>
      <c r="C21" s="35" t="s">
        <v>9</v>
      </c>
      <c r="D21" s="45">
        <v>1950</v>
      </c>
      <c r="E21" s="28"/>
      <c r="F21" s="27"/>
      <c r="G21" s="28">
        <f t="shared" si="0"/>
        <v>0</v>
      </c>
      <c r="H21" s="29">
        <f t="shared" si="1"/>
        <v>0</v>
      </c>
      <c r="I21" s="30">
        <f t="shared" si="2"/>
        <v>0</v>
      </c>
      <c r="J21" s="30">
        <f t="shared" si="3"/>
        <v>0</v>
      </c>
    </row>
    <row r="22" spans="1:10" ht="63" customHeight="1" x14ac:dyDescent="0.2">
      <c r="A22" s="24">
        <v>11</v>
      </c>
      <c r="B22" s="14" t="s">
        <v>31</v>
      </c>
      <c r="C22" s="35" t="s">
        <v>9</v>
      </c>
      <c r="D22" s="45">
        <v>400</v>
      </c>
      <c r="E22" s="28"/>
      <c r="F22" s="27"/>
      <c r="G22" s="28">
        <f t="shared" si="0"/>
        <v>0</v>
      </c>
      <c r="H22" s="29">
        <f t="shared" si="1"/>
        <v>0</v>
      </c>
      <c r="I22" s="30">
        <f t="shared" si="2"/>
        <v>0</v>
      </c>
      <c r="J22" s="30">
        <f t="shared" si="3"/>
        <v>0</v>
      </c>
    </row>
    <row r="23" spans="1:10" ht="221.25" customHeight="1" x14ac:dyDescent="0.2">
      <c r="A23" s="24">
        <v>12</v>
      </c>
      <c r="B23" s="14" t="s">
        <v>91</v>
      </c>
      <c r="C23" s="35" t="s">
        <v>9</v>
      </c>
      <c r="D23" s="45">
        <v>450</v>
      </c>
      <c r="E23" s="28"/>
      <c r="F23" s="27"/>
      <c r="G23" s="28">
        <f t="shared" si="0"/>
        <v>0</v>
      </c>
      <c r="H23" s="29">
        <f t="shared" si="1"/>
        <v>0</v>
      </c>
      <c r="I23" s="30">
        <f t="shared" si="2"/>
        <v>0</v>
      </c>
      <c r="J23" s="30">
        <f t="shared" si="3"/>
        <v>0</v>
      </c>
    </row>
    <row r="24" spans="1:10" ht="211.5" customHeight="1" x14ac:dyDescent="0.2">
      <c r="A24" s="24">
        <v>13</v>
      </c>
      <c r="B24" s="14" t="s">
        <v>30</v>
      </c>
      <c r="C24" s="35" t="s">
        <v>9</v>
      </c>
      <c r="D24" s="45">
        <v>50</v>
      </c>
      <c r="E24" s="28"/>
      <c r="F24" s="27"/>
      <c r="G24" s="28">
        <f t="shared" si="0"/>
        <v>0</v>
      </c>
      <c r="H24" s="29">
        <f t="shared" si="1"/>
        <v>0</v>
      </c>
      <c r="I24" s="30">
        <f t="shared" si="2"/>
        <v>0</v>
      </c>
      <c r="J24" s="30">
        <f t="shared" si="3"/>
        <v>0</v>
      </c>
    </row>
    <row r="25" spans="1:10" ht="242.25" x14ac:dyDescent="0.2">
      <c r="A25" s="24">
        <v>14</v>
      </c>
      <c r="B25" s="14" t="s">
        <v>42</v>
      </c>
      <c r="C25" s="35" t="s">
        <v>9</v>
      </c>
      <c r="D25" s="45">
        <v>120</v>
      </c>
      <c r="E25" s="28"/>
      <c r="F25" s="27"/>
      <c r="G25" s="28">
        <f t="shared" si="0"/>
        <v>0</v>
      </c>
      <c r="H25" s="29">
        <f t="shared" si="1"/>
        <v>0</v>
      </c>
      <c r="I25" s="30">
        <f t="shared" si="2"/>
        <v>0</v>
      </c>
      <c r="J25" s="30">
        <f t="shared" si="3"/>
        <v>0</v>
      </c>
    </row>
    <row r="26" spans="1:10" ht="62.25" customHeight="1" x14ac:dyDescent="0.2">
      <c r="A26" s="24">
        <v>15</v>
      </c>
      <c r="B26" s="14" t="s">
        <v>43</v>
      </c>
      <c r="C26" s="35" t="s">
        <v>9</v>
      </c>
      <c r="D26" s="45">
        <v>120</v>
      </c>
      <c r="E26" s="28"/>
      <c r="F26" s="27"/>
      <c r="G26" s="28">
        <f t="shared" si="0"/>
        <v>0</v>
      </c>
      <c r="H26" s="29">
        <f t="shared" si="1"/>
        <v>0</v>
      </c>
      <c r="I26" s="30">
        <f t="shared" si="2"/>
        <v>0</v>
      </c>
      <c r="J26" s="30">
        <f t="shared" si="3"/>
        <v>0</v>
      </c>
    </row>
    <row r="27" spans="1:10" ht="62.25" customHeight="1" x14ac:dyDescent="0.2">
      <c r="A27" s="24"/>
      <c r="B27" s="14"/>
      <c r="C27" s="35"/>
      <c r="D27" s="45"/>
      <c r="E27" s="28"/>
      <c r="F27" s="31" t="s">
        <v>81</v>
      </c>
      <c r="G27" s="28"/>
      <c r="H27" s="32">
        <f>SUM(H12:H26)</f>
        <v>0</v>
      </c>
      <c r="I27" s="33">
        <f>SUM(I12:I26)</f>
        <v>0</v>
      </c>
      <c r="J27" s="33">
        <f>SUM(J12:J26)</f>
        <v>0</v>
      </c>
    </row>
    <row r="28" spans="1:10" ht="24" customHeight="1" x14ac:dyDescent="0.2">
      <c r="A28" s="24"/>
      <c r="B28" s="25" t="s">
        <v>67</v>
      </c>
      <c r="C28" s="26"/>
      <c r="D28" s="26"/>
      <c r="E28" s="30"/>
      <c r="F28" s="27"/>
      <c r="G28" s="28"/>
      <c r="H28" s="29"/>
      <c r="I28" s="30"/>
      <c r="J28" s="30"/>
    </row>
    <row r="29" spans="1:10" ht="114.75" x14ac:dyDescent="0.2">
      <c r="A29" s="24">
        <v>1</v>
      </c>
      <c r="B29" s="18" t="s">
        <v>92</v>
      </c>
      <c r="C29" s="24" t="s">
        <v>9</v>
      </c>
      <c r="D29" s="46">
        <v>13000</v>
      </c>
      <c r="E29" s="28"/>
      <c r="F29" s="27"/>
      <c r="G29" s="28">
        <f>E29*1.08</f>
        <v>0</v>
      </c>
      <c r="H29" s="29">
        <f>D29*E29</f>
        <v>0</v>
      </c>
      <c r="I29" s="30">
        <f>J29-H29</f>
        <v>0</v>
      </c>
      <c r="J29" s="30">
        <f>D29*G29</f>
        <v>0</v>
      </c>
    </row>
    <row r="30" spans="1:10" ht="32.25" customHeight="1" x14ac:dyDescent="0.2">
      <c r="A30" s="24"/>
      <c r="B30" s="18"/>
      <c r="C30" s="24"/>
      <c r="D30" s="46"/>
      <c r="E30" s="30"/>
      <c r="F30" s="31" t="s">
        <v>81</v>
      </c>
      <c r="G30" s="28"/>
      <c r="H30" s="32">
        <f>SUM(H29)</f>
        <v>0</v>
      </c>
      <c r="I30" s="33">
        <f>SUM(I29)</f>
        <v>0</v>
      </c>
      <c r="J30" s="33">
        <f>SUM(J29)</f>
        <v>0</v>
      </c>
    </row>
    <row r="31" spans="1:10" ht="27" customHeight="1" x14ac:dyDescent="0.2">
      <c r="A31" s="24"/>
      <c r="B31" s="25" t="s">
        <v>68</v>
      </c>
      <c r="C31" s="24"/>
      <c r="D31" s="46"/>
      <c r="E31" s="30"/>
      <c r="F31" s="27"/>
      <c r="G31" s="28"/>
      <c r="H31" s="29"/>
      <c r="I31" s="30"/>
      <c r="J31" s="30"/>
    </row>
    <row r="32" spans="1:10" ht="60.75" customHeight="1" x14ac:dyDescent="0.2">
      <c r="A32" s="24">
        <v>1</v>
      </c>
      <c r="B32" s="36" t="s">
        <v>38</v>
      </c>
      <c r="C32" s="37" t="s">
        <v>9</v>
      </c>
      <c r="D32" s="47">
        <v>3000</v>
      </c>
      <c r="E32" s="28"/>
      <c r="F32" s="27"/>
      <c r="G32" s="28">
        <f>E32*1.08</f>
        <v>0</v>
      </c>
      <c r="H32" s="29">
        <f>D32*E32</f>
        <v>0</v>
      </c>
      <c r="I32" s="30">
        <f>J32-H32</f>
        <v>0</v>
      </c>
      <c r="J32" s="30">
        <f>D32*G32</f>
        <v>0</v>
      </c>
    </row>
    <row r="33" spans="1:10" ht="60.75" customHeight="1" x14ac:dyDescent="0.2">
      <c r="A33" s="24"/>
      <c r="B33" s="36"/>
      <c r="C33" s="37"/>
      <c r="D33" s="47"/>
      <c r="E33" s="30"/>
      <c r="F33" s="31" t="s">
        <v>81</v>
      </c>
      <c r="G33" s="28"/>
      <c r="H33" s="32">
        <f>SUM(H32)</f>
        <v>0</v>
      </c>
      <c r="I33" s="33">
        <f>SUM(I32)</f>
        <v>0</v>
      </c>
      <c r="J33" s="33">
        <f>SUM(J32)</f>
        <v>0</v>
      </c>
    </row>
    <row r="34" spans="1:10" ht="21" customHeight="1" x14ac:dyDescent="0.2">
      <c r="A34" s="24"/>
      <c r="B34" s="25" t="s">
        <v>69</v>
      </c>
      <c r="C34" s="37"/>
      <c r="D34" s="47"/>
      <c r="E34" s="30"/>
      <c r="F34" s="27"/>
      <c r="G34" s="28"/>
      <c r="H34" s="29"/>
      <c r="I34" s="30"/>
      <c r="J34" s="30"/>
    </row>
    <row r="35" spans="1:10" ht="29.25" customHeight="1" x14ac:dyDescent="0.2">
      <c r="A35" s="24">
        <v>1</v>
      </c>
      <c r="B35" s="14" t="s">
        <v>15</v>
      </c>
      <c r="C35" s="35" t="s">
        <v>16</v>
      </c>
      <c r="D35" s="35">
        <v>500</v>
      </c>
      <c r="E35" s="28"/>
      <c r="F35" s="27"/>
      <c r="G35" s="28">
        <f>E35*1.08</f>
        <v>0</v>
      </c>
      <c r="H35" s="29">
        <f>D35*E35</f>
        <v>0</v>
      </c>
      <c r="I35" s="30">
        <f>J35-H35</f>
        <v>0</v>
      </c>
      <c r="J35" s="30">
        <f>D35*G35</f>
        <v>0</v>
      </c>
    </row>
    <row r="36" spans="1:10" ht="29.25" customHeight="1" x14ac:dyDescent="0.2">
      <c r="A36" s="24"/>
      <c r="B36" s="14"/>
      <c r="C36" s="35"/>
      <c r="D36" s="35"/>
      <c r="E36" s="30"/>
      <c r="F36" s="31" t="s">
        <v>81</v>
      </c>
      <c r="G36" s="28"/>
      <c r="H36" s="32">
        <f>SUM(H35)</f>
        <v>0</v>
      </c>
      <c r="I36" s="33">
        <f>SUM(I35)</f>
        <v>0</v>
      </c>
      <c r="J36" s="33">
        <f>SUM(J35)</f>
        <v>0</v>
      </c>
    </row>
    <row r="37" spans="1:10" ht="33" customHeight="1" x14ac:dyDescent="0.2">
      <c r="A37" s="24"/>
      <c r="B37" s="25" t="s">
        <v>70</v>
      </c>
      <c r="C37" s="38"/>
      <c r="D37" s="48"/>
      <c r="E37" s="30"/>
      <c r="F37" s="27"/>
      <c r="G37" s="28"/>
      <c r="H37" s="29"/>
      <c r="I37" s="30"/>
      <c r="J37" s="30"/>
    </row>
    <row r="38" spans="1:10" ht="54" customHeight="1" x14ac:dyDescent="0.2">
      <c r="A38" s="24">
        <v>1</v>
      </c>
      <c r="B38" s="39" t="s">
        <v>46</v>
      </c>
      <c r="C38" s="24" t="s">
        <v>9</v>
      </c>
      <c r="D38" s="49">
        <v>600</v>
      </c>
      <c r="E38" s="50"/>
      <c r="F38" s="27"/>
      <c r="G38" s="28">
        <f t="shared" ref="G38:G45" si="4">E38*1.08</f>
        <v>0</v>
      </c>
      <c r="H38" s="29">
        <f t="shared" ref="H38:H45" si="5">D38*E38</f>
        <v>0</v>
      </c>
      <c r="I38" s="30">
        <f t="shared" ref="I38:I45" si="6">J38-H38</f>
        <v>0</v>
      </c>
      <c r="J38" s="30">
        <f t="shared" ref="J38:J45" si="7">D38*G38</f>
        <v>0</v>
      </c>
    </row>
    <row r="39" spans="1:10" ht="54" customHeight="1" x14ac:dyDescent="0.2">
      <c r="A39" s="24"/>
      <c r="B39" s="39"/>
      <c r="C39" s="24"/>
      <c r="D39" s="49"/>
      <c r="E39" s="50"/>
      <c r="F39" s="31" t="s">
        <v>81</v>
      </c>
      <c r="G39" s="28"/>
      <c r="H39" s="32">
        <f>SUM(H38)</f>
        <v>0</v>
      </c>
      <c r="I39" s="33">
        <f>SUM(I38)</f>
        <v>0</v>
      </c>
      <c r="J39" s="33">
        <f>SUM(J38)</f>
        <v>0</v>
      </c>
    </row>
    <row r="40" spans="1:10" ht="26.25" customHeight="1" x14ac:dyDescent="0.2">
      <c r="A40" s="24"/>
      <c r="B40" s="25" t="s">
        <v>71</v>
      </c>
      <c r="C40" s="35"/>
      <c r="D40" s="45"/>
      <c r="E40" s="28"/>
      <c r="F40" s="27"/>
      <c r="G40" s="28"/>
      <c r="H40" s="29"/>
      <c r="I40" s="30"/>
      <c r="J40" s="30"/>
    </row>
    <row r="41" spans="1:10" ht="38.25" x14ac:dyDescent="0.2">
      <c r="A41" s="24">
        <v>1</v>
      </c>
      <c r="B41" s="40" t="s">
        <v>32</v>
      </c>
      <c r="C41" s="26" t="s">
        <v>16</v>
      </c>
      <c r="D41" s="48">
        <v>5</v>
      </c>
      <c r="E41" s="30"/>
      <c r="F41" s="27"/>
      <c r="G41" s="28">
        <f t="shared" si="4"/>
        <v>0</v>
      </c>
      <c r="H41" s="29">
        <f t="shared" si="5"/>
        <v>0</v>
      </c>
      <c r="I41" s="30">
        <f t="shared" si="6"/>
        <v>0</v>
      </c>
      <c r="J41" s="30">
        <f t="shared" si="7"/>
        <v>0</v>
      </c>
    </row>
    <row r="42" spans="1:10" ht="33" customHeight="1" x14ac:dyDescent="0.2">
      <c r="A42" s="24"/>
      <c r="B42" s="40"/>
      <c r="C42" s="26"/>
      <c r="D42" s="48"/>
      <c r="E42" s="30"/>
      <c r="F42" s="31" t="s">
        <v>81</v>
      </c>
      <c r="G42" s="28"/>
      <c r="H42" s="32">
        <f>SUM(H41)</f>
        <v>0</v>
      </c>
      <c r="I42" s="33">
        <f>SUM(I41)</f>
        <v>0</v>
      </c>
      <c r="J42" s="33">
        <f>SUM(J41)</f>
        <v>0</v>
      </c>
    </row>
    <row r="43" spans="1:10" ht="33" customHeight="1" x14ac:dyDescent="0.2">
      <c r="A43" s="24"/>
      <c r="B43" s="25" t="s">
        <v>72</v>
      </c>
      <c r="C43" s="26"/>
      <c r="D43" s="48"/>
      <c r="E43" s="30"/>
      <c r="F43" s="27"/>
      <c r="G43" s="28"/>
      <c r="H43" s="29"/>
      <c r="I43" s="30"/>
      <c r="J43" s="30"/>
    </row>
    <row r="44" spans="1:10" ht="57.75" customHeight="1" x14ac:dyDescent="0.2">
      <c r="A44" s="24">
        <v>1</v>
      </c>
      <c r="B44" s="14" t="s">
        <v>39</v>
      </c>
      <c r="C44" s="26" t="s">
        <v>9</v>
      </c>
      <c r="D44" s="45">
        <v>10</v>
      </c>
      <c r="E44" s="30"/>
      <c r="F44" s="27"/>
      <c r="G44" s="28">
        <f t="shared" si="4"/>
        <v>0</v>
      </c>
      <c r="H44" s="29">
        <f t="shared" si="5"/>
        <v>0</v>
      </c>
      <c r="I44" s="30">
        <f t="shared" si="6"/>
        <v>0</v>
      </c>
      <c r="J44" s="30">
        <f t="shared" si="7"/>
        <v>0</v>
      </c>
    </row>
    <row r="45" spans="1:10" ht="39" customHeight="1" x14ac:dyDescent="0.2">
      <c r="A45" s="24">
        <v>2</v>
      </c>
      <c r="B45" s="14" t="s">
        <v>40</v>
      </c>
      <c r="C45" s="26" t="s">
        <v>9</v>
      </c>
      <c r="D45" s="45">
        <v>5</v>
      </c>
      <c r="E45" s="30"/>
      <c r="F45" s="27"/>
      <c r="G45" s="28">
        <f t="shared" si="4"/>
        <v>0</v>
      </c>
      <c r="H45" s="29">
        <f t="shared" si="5"/>
        <v>0</v>
      </c>
      <c r="I45" s="30">
        <f t="shared" si="6"/>
        <v>0</v>
      </c>
      <c r="J45" s="30">
        <f t="shared" si="7"/>
        <v>0</v>
      </c>
    </row>
    <row r="46" spans="1:10" ht="39" customHeight="1" x14ac:dyDescent="0.2">
      <c r="A46" s="24"/>
      <c r="B46" s="14"/>
      <c r="C46" s="26"/>
      <c r="D46" s="45"/>
      <c r="E46" s="30"/>
      <c r="F46" s="31" t="s">
        <v>81</v>
      </c>
      <c r="G46" s="28"/>
      <c r="H46" s="32">
        <f>SUM(H44:H45)</f>
        <v>0</v>
      </c>
      <c r="I46" s="33">
        <f>SUM(I44:I45)</f>
        <v>0</v>
      </c>
      <c r="J46" s="33">
        <f>SUM(J44:J45)</f>
        <v>0</v>
      </c>
    </row>
    <row r="47" spans="1:10" ht="25.5" customHeight="1" x14ac:dyDescent="0.2">
      <c r="A47" s="24"/>
      <c r="B47" s="25" t="s">
        <v>73</v>
      </c>
      <c r="C47" s="26"/>
      <c r="D47" s="45"/>
      <c r="E47" s="30"/>
      <c r="F47" s="27"/>
      <c r="G47" s="28"/>
      <c r="H47" s="29"/>
      <c r="I47" s="30"/>
      <c r="J47" s="30"/>
    </row>
    <row r="48" spans="1:10" ht="22.5" customHeight="1" x14ac:dyDescent="0.2">
      <c r="A48" s="24">
        <v>1</v>
      </c>
      <c r="B48" s="36" t="s">
        <v>44</v>
      </c>
      <c r="C48" s="26" t="s">
        <v>9</v>
      </c>
      <c r="D48" s="45">
        <v>20</v>
      </c>
      <c r="E48" s="28"/>
      <c r="F48" s="27"/>
      <c r="G48" s="28">
        <f t="shared" ref="G48:G49" si="8">E48*1.08</f>
        <v>0</v>
      </c>
      <c r="H48" s="29">
        <f t="shared" ref="H48:H49" si="9">D48*E48</f>
        <v>0</v>
      </c>
      <c r="I48" s="30">
        <f t="shared" ref="I48:I49" si="10">J48-H48</f>
        <v>0</v>
      </c>
      <c r="J48" s="30">
        <f t="shared" ref="J48:J49" si="11">D48*G48</f>
        <v>0</v>
      </c>
    </row>
    <row r="49" spans="1:10" ht="21" customHeight="1" x14ac:dyDescent="0.2">
      <c r="A49" s="24">
        <v>2</v>
      </c>
      <c r="B49" s="14" t="s">
        <v>14</v>
      </c>
      <c r="C49" s="26" t="s">
        <v>9</v>
      </c>
      <c r="D49" s="45">
        <v>2000</v>
      </c>
      <c r="E49" s="28"/>
      <c r="F49" s="27"/>
      <c r="G49" s="28">
        <f t="shared" si="8"/>
        <v>0</v>
      </c>
      <c r="H49" s="29">
        <f t="shared" si="9"/>
        <v>0</v>
      </c>
      <c r="I49" s="30">
        <f t="shared" si="10"/>
        <v>0</v>
      </c>
      <c r="J49" s="30">
        <f t="shared" si="11"/>
        <v>0</v>
      </c>
    </row>
    <row r="50" spans="1:10" ht="38.25" customHeight="1" x14ac:dyDescent="0.2">
      <c r="A50" s="24"/>
      <c r="B50" s="14"/>
      <c r="C50" s="26"/>
      <c r="D50" s="45"/>
      <c r="E50" s="30"/>
      <c r="F50" s="31" t="s">
        <v>81</v>
      </c>
      <c r="G50" s="28"/>
      <c r="H50" s="32">
        <f>SUM(H48:H49)</f>
        <v>0</v>
      </c>
      <c r="I50" s="33">
        <f>SUM(I48:I49)</f>
        <v>0</v>
      </c>
      <c r="J50" s="33">
        <f>SUM(J48:J49)</f>
        <v>0</v>
      </c>
    </row>
    <row r="51" spans="1:10" ht="21" customHeight="1" x14ac:dyDescent="0.2">
      <c r="A51" s="24"/>
      <c r="B51" s="25" t="s">
        <v>100</v>
      </c>
      <c r="C51" s="26"/>
      <c r="D51" s="45"/>
      <c r="E51" s="30"/>
      <c r="F51" s="31"/>
      <c r="G51" s="28"/>
      <c r="H51" s="32"/>
      <c r="I51" s="33"/>
      <c r="J51" s="33"/>
    </row>
    <row r="52" spans="1:10" ht="21" customHeight="1" x14ac:dyDescent="0.2">
      <c r="A52" s="24">
        <v>3</v>
      </c>
      <c r="B52" s="14" t="s">
        <v>13</v>
      </c>
      <c r="C52" s="26" t="s">
        <v>9</v>
      </c>
      <c r="D52" s="45">
        <v>100</v>
      </c>
      <c r="E52" s="28"/>
      <c r="F52" s="27"/>
      <c r="G52" s="28">
        <f t="shared" ref="G52:G53" si="12">E52*1.08</f>
        <v>0</v>
      </c>
      <c r="H52" s="29">
        <f t="shared" ref="H52:H53" si="13">D52*E52</f>
        <v>0</v>
      </c>
      <c r="I52" s="30">
        <f t="shared" ref="I52:I53" si="14">J52-H52</f>
        <v>0</v>
      </c>
      <c r="J52" s="30">
        <f t="shared" ref="J52:J53" si="15">D52*G52</f>
        <v>0</v>
      </c>
    </row>
    <row r="53" spans="1:10" ht="21" customHeight="1" x14ac:dyDescent="0.2">
      <c r="A53" s="24">
        <v>4</v>
      </c>
      <c r="B53" s="14" t="s">
        <v>12</v>
      </c>
      <c r="C53" s="26" t="s">
        <v>9</v>
      </c>
      <c r="D53" s="45">
        <v>800</v>
      </c>
      <c r="E53" s="28"/>
      <c r="F53" s="27"/>
      <c r="G53" s="28">
        <f t="shared" si="12"/>
        <v>0</v>
      </c>
      <c r="H53" s="29">
        <f t="shared" si="13"/>
        <v>0</v>
      </c>
      <c r="I53" s="30">
        <f t="shared" si="14"/>
        <v>0</v>
      </c>
      <c r="J53" s="30">
        <f t="shared" si="15"/>
        <v>0</v>
      </c>
    </row>
    <row r="54" spans="1:10" ht="32.25" customHeight="1" x14ac:dyDescent="0.2">
      <c r="A54" s="24"/>
      <c r="B54" s="14"/>
      <c r="C54" s="26"/>
      <c r="D54" s="45"/>
      <c r="E54" s="30"/>
      <c r="F54" s="31" t="s">
        <v>81</v>
      </c>
      <c r="G54" s="28"/>
      <c r="H54" s="32">
        <f>SUM(H52:H53)</f>
        <v>0</v>
      </c>
      <c r="I54" s="33">
        <f>SUM(I52:I53)</f>
        <v>0</v>
      </c>
      <c r="J54" s="33">
        <f>SUM(J52:J53)</f>
        <v>0</v>
      </c>
    </row>
    <row r="55" spans="1:10" ht="21" customHeight="1" x14ac:dyDescent="0.2">
      <c r="A55" s="24"/>
      <c r="B55" s="25" t="s">
        <v>74</v>
      </c>
      <c r="C55" s="26"/>
      <c r="D55" s="45"/>
      <c r="E55" s="30"/>
      <c r="F55" s="27"/>
      <c r="G55" s="28"/>
      <c r="H55" s="29"/>
      <c r="I55" s="30"/>
      <c r="J55" s="30"/>
    </row>
    <row r="56" spans="1:10" ht="36" customHeight="1" x14ac:dyDescent="0.2">
      <c r="A56" s="24">
        <v>1</v>
      </c>
      <c r="B56" s="14" t="s">
        <v>53</v>
      </c>
      <c r="C56" s="26" t="s">
        <v>9</v>
      </c>
      <c r="D56" s="45">
        <v>1000</v>
      </c>
      <c r="E56" s="28"/>
      <c r="F56" s="27"/>
      <c r="G56" s="28">
        <f t="shared" ref="G56:G69" si="16">E56*1.08</f>
        <v>0</v>
      </c>
      <c r="H56" s="29">
        <f t="shared" ref="H56:H69" si="17">D56*E56</f>
        <v>0</v>
      </c>
      <c r="I56" s="30">
        <f t="shared" ref="I56:I69" si="18">J56-H56</f>
        <v>0</v>
      </c>
      <c r="J56" s="30">
        <f t="shared" ref="J56:J69" si="19">D56*G56</f>
        <v>0</v>
      </c>
    </row>
    <row r="57" spans="1:10" ht="39.75" customHeight="1" x14ac:dyDescent="0.2">
      <c r="A57" s="24">
        <v>2</v>
      </c>
      <c r="B57" s="14" t="s">
        <v>11</v>
      </c>
      <c r="C57" s="26" t="s">
        <v>9</v>
      </c>
      <c r="D57" s="45">
        <v>12500</v>
      </c>
      <c r="E57" s="28"/>
      <c r="F57" s="27"/>
      <c r="G57" s="28">
        <f t="shared" si="16"/>
        <v>0</v>
      </c>
      <c r="H57" s="29">
        <f t="shared" si="17"/>
        <v>0</v>
      </c>
      <c r="I57" s="30">
        <f t="shared" si="18"/>
        <v>0</v>
      </c>
      <c r="J57" s="30">
        <f t="shared" si="19"/>
        <v>0</v>
      </c>
    </row>
    <row r="58" spans="1:10" ht="21" customHeight="1" x14ac:dyDescent="0.2">
      <c r="A58" s="24">
        <v>3</v>
      </c>
      <c r="B58" s="14" t="s">
        <v>60</v>
      </c>
      <c r="C58" s="26" t="s">
        <v>16</v>
      </c>
      <c r="D58" s="45">
        <v>1500</v>
      </c>
      <c r="E58" s="28"/>
      <c r="F58" s="27"/>
      <c r="G58" s="28">
        <f t="shared" si="16"/>
        <v>0</v>
      </c>
      <c r="H58" s="29">
        <f t="shared" si="17"/>
        <v>0</v>
      </c>
      <c r="I58" s="30">
        <f t="shared" si="18"/>
        <v>0</v>
      </c>
      <c r="J58" s="30">
        <f t="shared" si="19"/>
        <v>0</v>
      </c>
    </row>
    <row r="59" spans="1:10" ht="51" customHeight="1" x14ac:dyDescent="0.2">
      <c r="A59" s="24">
        <v>4</v>
      </c>
      <c r="B59" s="14" t="s">
        <v>10</v>
      </c>
      <c r="C59" s="26" t="s">
        <v>9</v>
      </c>
      <c r="D59" s="45">
        <v>640</v>
      </c>
      <c r="E59" s="28"/>
      <c r="F59" s="27"/>
      <c r="G59" s="28">
        <f t="shared" si="16"/>
        <v>0</v>
      </c>
      <c r="H59" s="29">
        <f t="shared" si="17"/>
        <v>0</v>
      </c>
      <c r="I59" s="30">
        <f t="shared" si="18"/>
        <v>0</v>
      </c>
      <c r="J59" s="30">
        <f t="shared" si="19"/>
        <v>0</v>
      </c>
    </row>
    <row r="60" spans="1:10" ht="51" customHeight="1" x14ac:dyDescent="0.2">
      <c r="A60" s="24">
        <v>5</v>
      </c>
      <c r="B60" s="14" t="s">
        <v>64</v>
      </c>
      <c r="C60" s="26" t="s">
        <v>9</v>
      </c>
      <c r="D60" s="45">
        <v>600</v>
      </c>
      <c r="E60" s="28"/>
      <c r="F60" s="27"/>
      <c r="G60" s="28">
        <f t="shared" si="16"/>
        <v>0</v>
      </c>
      <c r="H60" s="29">
        <f t="shared" si="17"/>
        <v>0</v>
      </c>
      <c r="I60" s="30">
        <f t="shared" si="18"/>
        <v>0</v>
      </c>
      <c r="J60" s="30">
        <f t="shared" si="19"/>
        <v>0</v>
      </c>
    </row>
    <row r="61" spans="1:10" ht="45.75" customHeight="1" x14ac:dyDescent="0.2">
      <c r="A61" s="24">
        <v>6</v>
      </c>
      <c r="B61" s="14" t="s">
        <v>50</v>
      </c>
      <c r="C61" s="26" t="s">
        <v>9</v>
      </c>
      <c r="D61" s="45">
        <v>400</v>
      </c>
      <c r="E61" s="28"/>
      <c r="F61" s="27"/>
      <c r="G61" s="28">
        <f t="shared" si="16"/>
        <v>0</v>
      </c>
      <c r="H61" s="29">
        <f t="shared" si="17"/>
        <v>0</v>
      </c>
      <c r="I61" s="30">
        <f t="shared" si="18"/>
        <v>0</v>
      </c>
      <c r="J61" s="30">
        <f t="shared" si="19"/>
        <v>0</v>
      </c>
    </row>
    <row r="62" spans="1:10" ht="45.75" customHeight="1" x14ac:dyDescent="0.2">
      <c r="A62" s="24">
        <v>7</v>
      </c>
      <c r="B62" s="14" t="s">
        <v>49</v>
      </c>
      <c r="C62" s="26" t="s">
        <v>9</v>
      </c>
      <c r="D62" s="45">
        <v>300</v>
      </c>
      <c r="E62" s="28"/>
      <c r="F62" s="27"/>
      <c r="G62" s="28">
        <f t="shared" si="16"/>
        <v>0</v>
      </c>
      <c r="H62" s="29">
        <f t="shared" si="17"/>
        <v>0</v>
      </c>
      <c r="I62" s="30">
        <f t="shared" si="18"/>
        <v>0</v>
      </c>
      <c r="J62" s="30">
        <f t="shared" si="19"/>
        <v>0</v>
      </c>
    </row>
    <row r="63" spans="1:10" ht="45.75" customHeight="1" x14ac:dyDescent="0.2">
      <c r="A63" s="24">
        <v>8</v>
      </c>
      <c r="B63" s="14" t="s">
        <v>51</v>
      </c>
      <c r="C63" s="26" t="s">
        <v>9</v>
      </c>
      <c r="D63" s="45">
        <v>500</v>
      </c>
      <c r="E63" s="28"/>
      <c r="F63" s="27"/>
      <c r="G63" s="28">
        <f t="shared" si="16"/>
        <v>0</v>
      </c>
      <c r="H63" s="29">
        <f t="shared" si="17"/>
        <v>0</v>
      </c>
      <c r="I63" s="30">
        <f t="shared" si="18"/>
        <v>0</v>
      </c>
      <c r="J63" s="30">
        <f t="shared" si="19"/>
        <v>0</v>
      </c>
    </row>
    <row r="64" spans="1:10" ht="68.25" customHeight="1" x14ac:dyDescent="0.2">
      <c r="A64" s="24">
        <v>9</v>
      </c>
      <c r="B64" s="14" t="s">
        <v>58</v>
      </c>
      <c r="C64" s="26" t="s">
        <v>9</v>
      </c>
      <c r="D64" s="45">
        <v>300</v>
      </c>
      <c r="E64" s="28"/>
      <c r="F64" s="27"/>
      <c r="G64" s="28">
        <f t="shared" si="16"/>
        <v>0</v>
      </c>
      <c r="H64" s="29">
        <f t="shared" si="17"/>
        <v>0</v>
      </c>
      <c r="I64" s="30">
        <f t="shared" si="18"/>
        <v>0</v>
      </c>
      <c r="J64" s="30">
        <f t="shared" si="19"/>
        <v>0</v>
      </c>
    </row>
    <row r="65" spans="1:10" ht="66.75" customHeight="1" x14ac:dyDescent="0.2">
      <c r="A65" s="24">
        <v>10</v>
      </c>
      <c r="B65" s="14" t="s">
        <v>52</v>
      </c>
      <c r="C65" s="26" t="s">
        <v>9</v>
      </c>
      <c r="D65" s="45">
        <v>600</v>
      </c>
      <c r="E65" s="28"/>
      <c r="F65" s="27"/>
      <c r="G65" s="28">
        <f t="shared" si="16"/>
        <v>0</v>
      </c>
      <c r="H65" s="29">
        <f t="shared" si="17"/>
        <v>0</v>
      </c>
      <c r="I65" s="30">
        <f t="shared" si="18"/>
        <v>0</v>
      </c>
      <c r="J65" s="30">
        <f t="shared" si="19"/>
        <v>0</v>
      </c>
    </row>
    <row r="66" spans="1:10" ht="45.75" customHeight="1" x14ac:dyDescent="0.2">
      <c r="A66" s="24">
        <v>11</v>
      </c>
      <c r="B66" s="14" t="s">
        <v>48</v>
      </c>
      <c r="C66" s="26" t="s">
        <v>9</v>
      </c>
      <c r="D66" s="45">
        <v>110</v>
      </c>
      <c r="E66" s="28"/>
      <c r="F66" s="27"/>
      <c r="G66" s="28">
        <f t="shared" si="16"/>
        <v>0</v>
      </c>
      <c r="H66" s="29">
        <f t="shared" si="17"/>
        <v>0</v>
      </c>
      <c r="I66" s="30">
        <f t="shared" si="18"/>
        <v>0</v>
      </c>
      <c r="J66" s="30">
        <f t="shared" si="19"/>
        <v>0</v>
      </c>
    </row>
    <row r="67" spans="1:10" ht="45.75" customHeight="1" x14ac:dyDescent="0.2">
      <c r="A67" s="24"/>
      <c r="B67" s="14"/>
      <c r="C67" s="26"/>
      <c r="D67" s="45"/>
      <c r="E67" s="28"/>
      <c r="F67" s="31" t="s">
        <v>81</v>
      </c>
      <c r="G67" s="28"/>
      <c r="H67" s="29">
        <f>SUM(H56:H66)</f>
        <v>0</v>
      </c>
      <c r="I67" s="30">
        <f>SUM(I56:I66)</f>
        <v>0</v>
      </c>
      <c r="J67" s="30">
        <f>SUM(J56:J66)</f>
        <v>0</v>
      </c>
    </row>
    <row r="68" spans="1:10" ht="45.75" customHeight="1" x14ac:dyDescent="0.2">
      <c r="A68" s="24"/>
      <c r="B68" s="25" t="s">
        <v>95</v>
      </c>
      <c r="C68" s="26"/>
      <c r="D68" s="45"/>
      <c r="E68" s="28"/>
      <c r="F68" s="27"/>
      <c r="G68" s="28"/>
      <c r="H68" s="29"/>
      <c r="I68" s="30"/>
      <c r="J68" s="30"/>
    </row>
    <row r="69" spans="1:10" ht="89.25" customHeight="1" x14ac:dyDescent="0.2">
      <c r="A69" s="24">
        <v>12</v>
      </c>
      <c r="B69" s="14" t="s">
        <v>27</v>
      </c>
      <c r="C69" s="26" t="s">
        <v>9</v>
      </c>
      <c r="D69" s="45">
        <v>2000</v>
      </c>
      <c r="E69" s="28"/>
      <c r="F69" s="27"/>
      <c r="G69" s="28">
        <f t="shared" si="16"/>
        <v>0</v>
      </c>
      <c r="H69" s="29">
        <f t="shared" si="17"/>
        <v>0</v>
      </c>
      <c r="I69" s="30">
        <f t="shared" si="18"/>
        <v>0</v>
      </c>
      <c r="J69" s="30">
        <f t="shared" si="19"/>
        <v>0</v>
      </c>
    </row>
    <row r="70" spans="1:10" ht="35.25" customHeight="1" x14ac:dyDescent="0.2">
      <c r="A70" s="24"/>
      <c r="B70" s="14"/>
      <c r="C70" s="26"/>
      <c r="D70" s="45"/>
      <c r="E70" s="30"/>
      <c r="F70" s="31" t="s">
        <v>81</v>
      </c>
      <c r="G70" s="28"/>
      <c r="H70" s="32">
        <f>SUM(H69)</f>
        <v>0</v>
      </c>
      <c r="I70" s="33">
        <f>SUM(I69)</f>
        <v>0</v>
      </c>
      <c r="J70" s="33">
        <f>SUM(J69)</f>
        <v>0</v>
      </c>
    </row>
    <row r="71" spans="1:10" ht="23.25" customHeight="1" x14ac:dyDescent="0.2">
      <c r="A71" s="24"/>
      <c r="B71" s="25" t="s">
        <v>75</v>
      </c>
      <c r="C71" s="26"/>
      <c r="D71" s="45"/>
      <c r="E71" s="30"/>
      <c r="F71" s="27"/>
      <c r="G71" s="28"/>
      <c r="H71" s="29"/>
      <c r="I71" s="30"/>
      <c r="J71" s="30"/>
    </row>
    <row r="72" spans="1:10" ht="25.5" x14ac:dyDescent="0.2">
      <c r="A72" s="24">
        <v>1</v>
      </c>
      <c r="B72" s="14" t="s">
        <v>18</v>
      </c>
      <c r="C72" s="26" t="s">
        <v>9</v>
      </c>
      <c r="D72" s="45">
        <v>13000</v>
      </c>
      <c r="E72" s="28"/>
      <c r="F72" s="27"/>
      <c r="G72" s="28">
        <f t="shared" ref="G72:G77" si="20">E72*1.08</f>
        <v>0</v>
      </c>
      <c r="H72" s="29">
        <f t="shared" ref="H72:H77" si="21">D72*E72</f>
        <v>0</v>
      </c>
      <c r="I72" s="30">
        <f t="shared" ref="I72:I77" si="22">J72-H72</f>
        <v>0</v>
      </c>
      <c r="J72" s="30">
        <f t="shared" ref="J72:J77" si="23">D72*G72</f>
        <v>0</v>
      </c>
    </row>
    <row r="73" spans="1:10" ht="30" customHeight="1" x14ac:dyDescent="0.2">
      <c r="A73" s="24">
        <v>2</v>
      </c>
      <c r="B73" s="14" t="s">
        <v>19</v>
      </c>
      <c r="C73" s="26" t="s">
        <v>9</v>
      </c>
      <c r="D73" s="45">
        <v>7000</v>
      </c>
      <c r="E73" s="28"/>
      <c r="F73" s="27"/>
      <c r="G73" s="28">
        <f t="shared" si="20"/>
        <v>0</v>
      </c>
      <c r="H73" s="29">
        <f t="shared" si="21"/>
        <v>0</v>
      </c>
      <c r="I73" s="30">
        <f t="shared" si="22"/>
        <v>0</v>
      </c>
      <c r="J73" s="30">
        <f t="shared" si="23"/>
        <v>0</v>
      </c>
    </row>
    <row r="74" spans="1:10" ht="27" customHeight="1" x14ac:dyDescent="0.2">
      <c r="A74" s="24">
        <v>3</v>
      </c>
      <c r="B74" s="14" t="s">
        <v>26</v>
      </c>
      <c r="C74" s="26" t="s">
        <v>16</v>
      </c>
      <c r="D74" s="45">
        <v>15</v>
      </c>
      <c r="E74" s="28"/>
      <c r="F74" s="27"/>
      <c r="G74" s="28">
        <f t="shared" si="20"/>
        <v>0</v>
      </c>
      <c r="H74" s="29">
        <f t="shared" si="21"/>
        <v>0</v>
      </c>
      <c r="I74" s="30">
        <f t="shared" si="22"/>
        <v>0</v>
      </c>
      <c r="J74" s="30">
        <f t="shared" si="23"/>
        <v>0</v>
      </c>
    </row>
    <row r="75" spans="1:10" ht="47.25" customHeight="1" x14ac:dyDescent="0.2">
      <c r="A75" s="24">
        <v>4</v>
      </c>
      <c r="B75" s="14" t="s">
        <v>23</v>
      </c>
      <c r="C75" s="26" t="s">
        <v>17</v>
      </c>
      <c r="D75" s="45">
        <v>650</v>
      </c>
      <c r="E75" s="28"/>
      <c r="F75" s="27"/>
      <c r="G75" s="28">
        <f t="shared" si="20"/>
        <v>0</v>
      </c>
      <c r="H75" s="29">
        <f t="shared" si="21"/>
        <v>0</v>
      </c>
      <c r="I75" s="30">
        <f t="shared" si="22"/>
        <v>0</v>
      </c>
      <c r="J75" s="30">
        <f t="shared" si="23"/>
        <v>0</v>
      </c>
    </row>
    <row r="76" spans="1:10" ht="30" customHeight="1" x14ac:dyDescent="0.2">
      <c r="A76" s="24">
        <v>5</v>
      </c>
      <c r="B76" s="14" t="s">
        <v>28</v>
      </c>
      <c r="C76" s="26" t="s">
        <v>9</v>
      </c>
      <c r="D76" s="45">
        <v>100</v>
      </c>
      <c r="E76" s="28"/>
      <c r="F76" s="27"/>
      <c r="G76" s="28">
        <f t="shared" si="20"/>
        <v>0</v>
      </c>
      <c r="H76" s="29">
        <f t="shared" si="21"/>
        <v>0</v>
      </c>
      <c r="I76" s="30">
        <f t="shared" si="22"/>
        <v>0</v>
      </c>
      <c r="J76" s="30">
        <f t="shared" si="23"/>
        <v>0</v>
      </c>
    </row>
    <row r="77" spans="1:10" ht="39" customHeight="1" x14ac:dyDescent="0.2">
      <c r="A77" s="24">
        <v>6</v>
      </c>
      <c r="B77" s="14" t="s">
        <v>45</v>
      </c>
      <c r="C77" s="26" t="s">
        <v>9</v>
      </c>
      <c r="D77" s="45">
        <v>7000</v>
      </c>
      <c r="E77" s="28"/>
      <c r="F77" s="27"/>
      <c r="G77" s="28">
        <f t="shared" si="20"/>
        <v>0</v>
      </c>
      <c r="H77" s="29">
        <f t="shared" si="21"/>
        <v>0</v>
      </c>
      <c r="I77" s="30">
        <f t="shared" si="22"/>
        <v>0</v>
      </c>
      <c r="J77" s="30">
        <f t="shared" si="23"/>
        <v>0</v>
      </c>
    </row>
    <row r="78" spans="1:10" ht="39" customHeight="1" x14ac:dyDescent="0.2">
      <c r="A78" s="24"/>
      <c r="B78" s="14"/>
      <c r="C78" s="26"/>
      <c r="D78" s="45"/>
      <c r="E78" s="30"/>
      <c r="F78" s="31" t="s">
        <v>81</v>
      </c>
      <c r="G78" s="28"/>
      <c r="H78" s="32">
        <f>SUM(H72:H77)</f>
        <v>0</v>
      </c>
      <c r="I78" s="33">
        <f>SUM(I72:I77)</f>
        <v>0</v>
      </c>
      <c r="J78" s="33">
        <f>SUM(J72:J77)</f>
        <v>0</v>
      </c>
    </row>
    <row r="79" spans="1:10" ht="39" customHeight="1" x14ac:dyDescent="0.2">
      <c r="A79" s="24"/>
      <c r="B79" s="25" t="s">
        <v>101</v>
      </c>
      <c r="C79" s="26"/>
      <c r="D79" s="45"/>
      <c r="E79" s="30"/>
      <c r="F79" s="31"/>
      <c r="G79" s="28"/>
      <c r="H79" s="32"/>
      <c r="I79" s="33"/>
      <c r="J79" s="33"/>
    </row>
    <row r="80" spans="1:10" ht="39" customHeight="1" x14ac:dyDescent="0.2">
      <c r="A80" s="24">
        <v>7</v>
      </c>
      <c r="B80" s="14" t="s">
        <v>57</v>
      </c>
      <c r="C80" s="26" t="s">
        <v>9</v>
      </c>
      <c r="D80" s="45">
        <v>1000</v>
      </c>
      <c r="E80" s="28"/>
      <c r="F80" s="27"/>
      <c r="G80" s="28">
        <f t="shared" ref="G80" si="24">E80*1.08</f>
        <v>0</v>
      </c>
      <c r="H80" s="29">
        <f t="shared" ref="H80" si="25">D80*E80</f>
        <v>0</v>
      </c>
      <c r="I80" s="30">
        <f t="shared" ref="I80" si="26">J80-H80</f>
        <v>0</v>
      </c>
      <c r="J80" s="30">
        <f t="shared" ref="J80" si="27">D80*G80</f>
        <v>0</v>
      </c>
    </row>
    <row r="81" spans="1:10" ht="39" customHeight="1" x14ac:dyDescent="0.2">
      <c r="A81" s="24"/>
      <c r="B81" s="14"/>
      <c r="C81" s="26"/>
      <c r="D81" s="45"/>
      <c r="E81" s="30"/>
      <c r="F81" s="31" t="s">
        <v>81</v>
      </c>
      <c r="G81" s="28"/>
      <c r="H81" s="32">
        <f>SUM(H80)</f>
        <v>0</v>
      </c>
      <c r="I81" s="33">
        <f>SUM(I80)</f>
        <v>0</v>
      </c>
      <c r="J81" s="33">
        <f>SUM(J80)</f>
        <v>0</v>
      </c>
    </row>
    <row r="82" spans="1:10" ht="24" customHeight="1" x14ac:dyDescent="0.2">
      <c r="A82" s="24"/>
      <c r="B82" s="25" t="s">
        <v>76</v>
      </c>
      <c r="C82" s="26"/>
      <c r="D82" s="45"/>
      <c r="E82" s="30"/>
      <c r="F82" s="27"/>
      <c r="G82" s="28"/>
      <c r="H82" s="29"/>
      <c r="I82" s="30"/>
      <c r="J82" s="30"/>
    </row>
    <row r="83" spans="1:10" ht="28.5" customHeight="1" x14ac:dyDescent="0.2">
      <c r="A83" s="24">
        <v>1</v>
      </c>
      <c r="B83" s="14" t="s">
        <v>93</v>
      </c>
      <c r="C83" s="26" t="s">
        <v>9</v>
      </c>
      <c r="D83" s="45">
        <v>300</v>
      </c>
      <c r="E83" s="28"/>
      <c r="F83" s="27"/>
      <c r="G83" s="28">
        <f t="shared" ref="G83:G88" si="28">E83*1.08</f>
        <v>0</v>
      </c>
      <c r="H83" s="29">
        <f t="shared" ref="H83:H88" si="29">D83*E83</f>
        <v>0</v>
      </c>
      <c r="I83" s="30">
        <f t="shared" ref="I83:I88" si="30">J83-H83</f>
        <v>0</v>
      </c>
      <c r="J83" s="30">
        <f t="shared" ref="J83:J88" si="31">D83*G83</f>
        <v>0</v>
      </c>
    </row>
    <row r="84" spans="1:10" ht="27" customHeight="1" x14ac:dyDescent="0.2">
      <c r="A84" s="24">
        <v>2</v>
      </c>
      <c r="B84" s="14" t="s">
        <v>94</v>
      </c>
      <c r="C84" s="26" t="s">
        <v>9</v>
      </c>
      <c r="D84" s="45">
        <v>900</v>
      </c>
      <c r="E84" s="28"/>
      <c r="F84" s="27"/>
      <c r="G84" s="28">
        <f t="shared" si="28"/>
        <v>0</v>
      </c>
      <c r="H84" s="29">
        <f t="shared" si="29"/>
        <v>0</v>
      </c>
      <c r="I84" s="30">
        <f t="shared" si="30"/>
        <v>0</v>
      </c>
      <c r="J84" s="30">
        <f t="shared" si="31"/>
        <v>0</v>
      </c>
    </row>
    <row r="85" spans="1:10" ht="49.5" customHeight="1" x14ac:dyDescent="0.2">
      <c r="A85" s="24"/>
      <c r="B85" s="14"/>
      <c r="C85" s="26"/>
      <c r="D85" s="45"/>
      <c r="E85" s="28"/>
      <c r="F85" s="31" t="s">
        <v>81</v>
      </c>
      <c r="G85" s="28"/>
      <c r="H85" s="32">
        <f>SUM(H83:H84)</f>
        <v>0</v>
      </c>
      <c r="I85" s="33">
        <f>SUM(I83:I84)</f>
        <v>0</v>
      </c>
      <c r="J85" s="33">
        <f>SUM(J83:J84)</f>
        <v>0</v>
      </c>
    </row>
    <row r="86" spans="1:10" ht="29.25" customHeight="1" x14ac:dyDescent="0.2">
      <c r="A86" s="24"/>
      <c r="B86" s="25" t="s">
        <v>96</v>
      </c>
      <c r="C86" s="26"/>
      <c r="D86" s="45"/>
      <c r="E86" s="28"/>
      <c r="F86" s="27"/>
      <c r="G86" s="28"/>
      <c r="H86" s="29"/>
      <c r="I86" s="30"/>
      <c r="J86" s="30"/>
    </row>
    <row r="87" spans="1:10" ht="49.5" customHeight="1" x14ac:dyDescent="0.2">
      <c r="A87" s="24">
        <v>4</v>
      </c>
      <c r="B87" s="14" t="s">
        <v>61</v>
      </c>
      <c r="C87" s="26" t="s">
        <v>16</v>
      </c>
      <c r="D87" s="45">
        <v>50</v>
      </c>
      <c r="E87" s="28"/>
      <c r="F87" s="27"/>
      <c r="G87" s="28">
        <f t="shared" si="28"/>
        <v>0</v>
      </c>
      <c r="H87" s="29">
        <f t="shared" si="29"/>
        <v>0</v>
      </c>
      <c r="I87" s="30">
        <f t="shared" si="30"/>
        <v>0</v>
      </c>
      <c r="J87" s="30">
        <f t="shared" si="31"/>
        <v>0</v>
      </c>
    </row>
    <row r="88" spans="1:10" ht="25.5" customHeight="1" x14ac:dyDescent="0.2">
      <c r="A88" s="24">
        <v>5</v>
      </c>
      <c r="B88" s="14" t="s">
        <v>25</v>
      </c>
      <c r="C88" s="26" t="s">
        <v>9</v>
      </c>
      <c r="D88" s="45">
        <v>27000</v>
      </c>
      <c r="E88" s="28"/>
      <c r="F88" s="27"/>
      <c r="G88" s="28">
        <f t="shared" si="28"/>
        <v>0</v>
      </c>
      <c r="H88" s="29">
        <f t="shared" si="29"/>
        <v>0</v>
      </c>
      <c r="I88" s="30">
        <f t="shared" si="30"/>
        <v>0</v>
      </c>
      <c r="J88" s="30">
        <f t="shared" si="31"/>
        <v>0</v>
      </c>
    </row>
    <row r="89" spans="1:10" ht="25.5" customHeight="1" x14ac:dyDescent="0.2">
      <c r="A89" s="24"/>
      <c r="B89" s="14"/>
      <c r="C89" s="26"/>
      <c r="D89" s="45"/>
      <c r="E89" s="30"/>
      <c r="F89" s="31" t="s">
        <v>81</v>
      </c>
      <c r="G89" s="28"/>
      <c r="H89" s="32">
        <f>SUM(H87:H88)</f>
        <v>0</v>
      </c>
      <c r="I89" s="33">
        <f>SUM(I87:I88)</f>
        <v>0</v>
      </c>
      <c r="J89" s="33">
        <f>SUM(J87:J88)</f>
        <v>0</v>
      </c>
    </row>
    <row r="90" spans="1:10" ht="25.5" customHeight="1" x14ac:dyDescent="0.2">
      <c r="A90" s="24"/>
      <c r="B90" s="25" t="s">
        <v>102</v>
      </c>
      <c r="C90" s="26"/>
      <c r="D90" s="45"/>
      <c r="E90" s="30"/>
      <c r="F90" s="31"/>
      <c r="G90" s="28"/>
      <c r="H90" s="32"/>
      <c r="I90" s="33"/>
      <c r="J90" s="33"/>
    </row>
    <row r="91" spans="1:10" ht="50.25" customHeight="1" x14ac:dyDescent="0.2">
      <c r="A91" s="24">
        <v>3</v>
      </c>
      <c r="B91" s="14" t="s">
        <v>54</v>
      </c>
      <c r="C91" s="26" t="s">
        <v>55</v>
      </c>
      <c r="D91" s="45">
        <v>200</v>
      </c>
      <c r="E91" s="28"/>
      <c r="F91" s="27"/>
      <c r="G91" s="28">
        <f t="shared" ref="G91" si="32">E91*1.08</f>
        <v>0</v>
      </c>
      <c r="H91" s="29">
        <f t="shared" ref="H91" si="33">D91*E91</f>
        <v>0</v>
      </c>
      <c r="I91" s="30">
        <f t="shared" ref="I91" si="34">J91-H91</f>
        <v>0</v>
      </c>
      <c r="J91" s="30">
        <f t="shared" ref="J91" si="35">D91*G91</f>
        <v>0</v>
      </c>
    </row>
    <row r="92" spans="1:10" ht="25.5" customHeight="1" x14ac:dyDescent="0.2">
      <c r="A92" s="24"/>
      <c r="B92" s="14"/>
      <c r="C92" s="26"/>
      <c r="D92" s="45"/>
      <c r="E92" s="30"/>
      <c r="F92" s="31" t="s">
        <v>81</v>
      </c>
      <c r="G92" s="28"/>
      <c r="H92" s="32">
        <f>SUM(H91)</f>
        <v>0</v>
      </c>
      <c r="I92" s="33">
        <f>SUM(I91)</f>
        <v>0</v>
      </c>
      <c r="J92" s="33">
        <f>SUM(J91)</f>
        <v>0</v>
      </c>
    </row>
    <row r="93" spans="1:10" ht="27" customHeight="1" x14ac:dyDescent="0.2">
      <c r="A93" s="24"/>
      <c r="B93" s="25" t="s">
        <v>77</v>
      </c>
      <c r="C93" s="26"/>
      <c r="D93" s="45"/>
      <c r="E93" s="30"/>
      <c r="F93" s="27"/>
      <c r="G93" s="28"/>
      <c r="H93" s="29"/>
      <c r="I93" s="30"/>
      <c r="J93" s="30"/>
    </row>
    <row r="94" spans="1:10" ht="25.5" x14ac:dyDescent="0.2">
      <c r="A94" s="24">
        <v>1</v>
      </c>
      <c r="B94" s="14" t="s">
        <v>20</v>
      </c>
      <c r="C94" s="26" t="s">
        <v>9</v>
      </c>
      <c r="D94" s="45">
        <v>8000</v>
      </c>
      <c r="E94" s="28"/>
      <c r="F94" s="27"/>
      <c r="G94" s="28">
        <f t="shared" ref="G94:G95" si="36">E94*1.08</f>
        <v>0</v>
      </c>
      <c r="H94" s="29">
        <f t="shared" ref="H94:H95" si="37">D94*E94</f>
        <v>0</v>
      </c>
      <c r="I94" s="30">
        <f t="shared" ref="I94:I95" si="38">J94-H94</f>
        <v>0</v>
      </c>
      <c r="J94" s="30">
        <f t="shared" ref="J94:J95" si="39">D94*G94</f>
        <v>0</v>
      </c>
    </row>
    <row r="95" spans="1:10" ht="28.5" customHeight="1" x14ac:dyDescent="0.2">
      <c r="A95" s="24">
        <v>4</v>
      </c>
      <c r="B95" s="14" t="s">
        <v>21</v>
      </c>
      <c r="C95" s="26" t="s">
        <v>9</v>
      </c>
      <c r="D95" s="45">
        <v>2000</v>
      </c>
      <c r="E95" s="28"/>
      <c r="F95" s="27"/>
      <c r="G95" s="28">
        <f t="shared" si="36"/>
        <v>0</v>
      </c>
      <c r="H95" s="29">
        <f t="shared" si="37"/>
        <v>0</v>
      </c>
      <c r="I95" s="30">
        <f t="shared" si="38"/>
        <v>0</v>
      </c>
      <c r="J95" s="30">
        <f t="shared" si="39"/>
        <v>0</v>
      </c>
    </row>
    <row r="96" spans="1:10" ht="28.5" customHeight="1" x14ac:dyDescent="0.2">
      <c r="A96" s="24"/>
      <c r="B96" s="14"/>
      <c r="C96" s="26"/>
      <c r="D96" s="45"/>
      <c r="E96" s="30"/>
      <c r="F96" s="31" t="s">
        <v>81</v>
      </c>
      <c r="G96" s="28"/>
      <c r="H96" s="32">
        <f>SUM(H94:H95)</f>
        <v>0</v>
      </c>
      <c r="I96" s="33">
        <f>SUM(I94:I95)</f>
        <v>0</v>
      </c>
      <c r="J96" s="33">
        <f>SUM(J94:J95)</f>
        <v>0</v>
      </c>
    </row>
    <row r="97" spans="1:10" ht="28.5" customHeight="1" x14ac:dyDescent="0.2">
      <c r="A97" s="24"/>
      <c r="B97" s="25" t="s">
        <v>97</v>
      </c>
      <c r="C97" s="26"/>
      <c r="D97" s="45"/>
      <c r="E97" s="30"/>
      <c r="F97" s="31"/>
      <c r="G97" s="28"/>
      <c r="H97" s="32"/>
      <c r="I97" s="33"/>
      <c r="J97" s="33"/>
    </row>
    <row r="98" spans="1:10" ht="28.5" customHeight="1" x14ac:dyDescent="0.2">
      <c r="A98" s="24">
        <v>2</v>
      </c>
      <c r="B98" s="14" t="s">
        <v>56</v>
      </c>
      <c r="C98" s="26" t="s">
        <v>16</v>
      </c>
      <c r="D98" s="45">
        <v>70</v>
      </c>
      <c r="E98" s="28"/>
      <c r="F98" s="27"/>
      <c r="G98" s="28">
        <f t="shared" ref="G98:G99" si="40">E98*1.08</f>
        <v>0</v>
      </c>
      <c r="H98" s="29">
        <f t="shared" ref="H98:H99" si="41">D98*E98</f>
        <v>0</v>
      </c>
      <c r="I98" s="30">
        <f t="shared" ref="I98:I99" si="42">J98-H98</f>
        <v>0</v>
      </c>
      <c r="J98" s="30">
        <f t="shared" ref="J98:J99" si="43">D98*G98</f>
        <v>0</v>
      </c>
    </row>
    <row r="99" spans="1:10" ht="28.5" customHeight="1" x14ac:dyDescent="0.2">
      <c r="A99" s="24">
        <v>5</v>
      </c>
      <c r="B99" s="14" t="s">
        <v>41</v>
      </c>
      <c r="C99" s="26" t="s">
        <v>9</v>
      </c>
      <c r="D99" s="45">
        <v>3000</v>
      </c>
      <c r="E99" s="28"/>
      <c r="F99" s="27"/>
      <c r="G99" s="28">
        <f t="shared" si="40"/>
        <v>0</v>
      </c>
      <c r="H99" s="29">
        <f t="shared" si="41"/>
        <v>0</v>
      </c>
      <c r="I99" s="30">
        <f t="shared" si="42"/>
        <v>0</v>
      </c>
      <c r="J99" s="30">
        <f t="shared" si="43"/>
        <v>0</v>
      </c>
    </row>
    <row r="100" spans="1:10" ht="28.5" customHeight="1" x14ac:dyDescent="0.2">
      <c r="A100" s="24"/>
      <c r="B100" s="14"/>
      <c r="C100" s="26"/>
      <c r="D100" s="45"/>
      <c r="E100" s="30"/>
      <c r="F100" s="31"/>
      <c r="G100" s="28"/>
      <c r="H100" s="32">
        <f>SUM(H98:H99)</f>
        <v>0</v>
      </c>
      <c r="I100" s="33">
        <f>SUM(I98:I99)</f>
        <v>0</v>
      </c>
      <c r="J100" s="33">
        <f>SUM(J98:J99)</f>
        <v>0</v>
      </c>
    </row>
    <row r="101" spans="1:10" ht="28.5" customHeight="1" x14ac:dyDescent="0.2">
      <c r="A101" s="24"/>
      <c r="B101" s="25" t="s">
        <v>99</v>
      </c>
      <c r="C101" s="26"/>
      <c r="D101" s="45"/>
      <c r="E101" s="30"/>
      <c r="F101" s="31"/>
      <c r="G101" s="28"/>
      <c r="H101" s="32"/>
      <c r="I101" s="33"/>
      <c r="J101" s="33"/>
    </row>
    <row r="102" spans="1:10" ht="28.5" customHeight="1" x14ac:dyDescent="0.2">
      <c r="A102" s="24">
        <v>3</v>
      </c>
      <c r="B102" s="14" t="s">
        <v>22</v>
      </c>
      <c r="C102" s="26" t="s">
        <v>9</v>
      </c>
      <c r="D102" s="45">
        <v>2000</v>
      </c>
      <c r="E102" s="28"/>
      <c r="F102" s="27"/>
      <c r="G102" s="28">
        <f t="shared" ref="G102" si="44">E102*1.08</f>
        <v>0</v>
      </c>
      <c r="H102" s="29">
        <f t="shared" ref="H102" si="45">D102*E102</f>
        <v>0</v>
      </c>
      <c r="I102" s="30">
        <f t="shared" ref="I102" si="46">J102-H102</f>
        <v>0</v>
      </c>
      <c r="J102" s="30">
        <f t="shared" ref="J102" si="47">D102*G102</f>
        <v>0</v>
      </c>
    </row>
    <row r="103" spans="1:10" ht="28.5" customHeight="1" x14ac:dyDescent="0.2">
      <c r="A103" s="24"/>
      <c r="B103" s="14"/>
      <c r="C103" s="26"/>
      <c r="D103" s="45"/>
      <c r="E103" s="30"/>
      <c r="F103" s="31" t="s">
        <v>81</v>
      </c>
      <c r="G103" s="28"/>
      <c r="H103" s="32">
        <f>SUM(H102)</f>
        <v>0</v>
      </c>
      <c r="I103" s="33">
        <f>SUM(I102)</f>
        <v>0</v>
      </c>
      <c r="J103" s="33">
        <f>SUM(J102)</f>
        <v>0</v>
      </c>
    </row>
    <row r="104" spans="1:10" ht="28.5" customHeight="1" x14ac:dyDescent="0.2">
      <c r="A104" s="24"/>
      <c r="B104" s="14"/>
      <c r="C104" s="26"/>
      <c r="D104" s="45"/>
      <c r="E104" s="30"/>
      <c r="F104" s="31"/>
      <c r="G104" s="28"/>
      <c r="H104" s="32"/>
      <c r="I104" s="33"/>
      <c r="J104" s="33"/>
    </row>
    <row r="105" spans="1:10" ht="28.5" customHeight="1" x14ac:dyDescent="0.2">
      <c r="A105" s="24"/>
      <c r="B105" s="25" t="s">
        <v>78</v>
      </c>
      <c r="C105" s="26"/>
      <c r="D105" s="45"/>
      <c r="E105" s="30"/>
      <c r="F105" s="27"/>
      <c r="G105" s="28"/>
      <c r="H105" s="29"/>
      <c r="I105" s="30"/>
      <c r="J105" s="30"/>
    </row>
    <row r="106" spans="1:10" ht="28.5" customHeight="1" x14ac:dyDescent="0.2">
      <c r="A106" s="24">
        <v>1</v>
      </c>
      <c r="B106" s="14" t="s">
        <v>24</v>
      </c>
      <c r="C106" s="26" t="s">
        <v>9</v>
      </c>
      <c r="D106" s="45">
        <v>11100</v>
      </c>
      <c r="E106" s="28"/>
      <c r="F106" s="27"/>
      <c r="G106" s="28">
        <f t="shared" ref="G106:G107" si="48">E106*1.08</f>
        <v>0</v>
      </c>
      <c r="H106" s="29">
        <f t="shared" ref="H106:H107" si="49">D106*E106</f>
        <v>0</v>
      </c>
      <c r="I106" s="30">
        <f t="shared" ref="I106:I107" si="50">J106-H106</f>
        <v>0</v>
      </c>
      <c r="J106" s="30">
        <f t="shared" ref="J106:J107" si="51">D106*G106</f>
        <v>0</v>
      </c>
    </row>
    <row r="107" spans="1:10" ht="24" customHeight="1" x14ac:dyDescent="0.2">
      <c r="A107" s="24">
        <v>2</v>
      </c>
      <c r="B107" s="14" t="s">
        <v>29</v>
      </c>
      <c r="C107" s="26" t="s">
        <v>9</v>
      </c>
      <c r="D107" s="45">
        <v>11000</v>
      </c>
      <c r="E107" s="28"/>
      <c r="F107" s="27"/>
      <c r="G107" s="28">
        <f t="shared" si="48"/>
        <v>0</v>
      </c>
      <c r="H107" s="29">
        <f t="shared" si="49"/>
        <v>0</v>
      </c>
      <c r="I107" s="30">
        <f t="shared" si="50"/>
        <v>0</v>
      </c>
      <c r="J107" s="30">
        <f t="shared" si="51"/>
        <v>0</v>
      </c>
    </row>
    <row r="108" spans="1:10" ht="24" customHeight="1" x14ac:dyDescent="0.2">
      <c r="A108" s="24"/>
      <c r="B108" s="14"/>
      <c r="C108" s="26"/>
      <c r="D108" s="45"/>
      <c r="E108" s="30"/>
      <c r="F108" s="31" t="s">
        <v>81</v>
      </c>
      <c r="G108" s="28"/>
      <c r="H108" s="32">
        <f>SUM(H106:H107)</f>
        <v>0</v>
      </c>
      <c r="I108" s="33">
        <f>SUM(I106:I107)</f>
        <v>0</v>
      </c>
      <c r="J108" s="33">
        <f>SUM(J106:J107)</f>
        <v>0</v>
      </c>
    </row>
    <row r="109" spans="1:10" ht="24" customHeight="1" x14ac:dyDescent="0.2">
      <c r="A109" s="24"/>
      <c r="B109" s="25" t="s">
        <v>79</v>
      </c>
      <c r="C109" s="26"/>
      <c r="D109" s="45"/>
      <c r="E109" s="30"/>
      <c r="F109" s="31"/>
      <c r="G109" s="28"/>
      <c r="H109" s="32"/>
      <c r="I109" s="33"/>
      <c r="J109" s="33"/>
    </row>
    <row r="110" spans="1:10" ht="60" customHeight="1" x14ac:dyDescent="0.2">
      <c r="A110" s="24">
        <v>1</v>
      </c>
      <c r="B110" s="14" t="s">
        <v>83</v>
      </c>
      <c r="C110" s="26" t="s">
        <v>9</v>
      </c>
      <c r="D110" s="45">
        <v>7000</v>
      </c>
      <c r="E110" s="28"/>
      <c r="F110" s="27"/>
      <c r="G110" s="28">
        <f>E110*1.08</f>
        <v>0</v>
      </c>
      <c r="H110" s="29">
        <f>D110*E110</f>
        <v>0</v>
      </c>
      <c r="I110" s="30">
        <f>J110-H110</f>
        <v>0</v>
      </c>
      <c r="J110" s="30">
        <f>D110*G110</f>
        <v>0</v>
      </c>
    </row>
    <row r="111" spans="1:10" ht="24" customHeight="1" x14ac:dyDescent="0.2">
      <c r="A111" s="24"/>
      <c r="B111" s="14"/>
      <c r="C111" s="26"/>
      <c r="D111" s="45"/>
      <c r="E111" s="30"/>
      <c r="F111" s="31" t="s">
        <v>81</v>
      </c>
      <c r="G111" s="28"/>
      <c r="H111" s="32">
        <f>SUM(H110)</f>
        <v>0</v>
      </c>
      <c r="I111" s="33">
        <f>SUM(I110)</f>
        <v>0</v>
      </c>
      <c r="J111" s="33">
        <f>SUM(J110)</f>
        <v>0</v>
      </c>
    </row>
    <row r="112" spans="1:10" ht="21" customHeight="1" x14ac:dyDescent="0.2">
      <c r="A112" s="24"/>
      <c r="B112" s="25" t="s">
        <v>84</v>
      </c>
      <c r="C112" s="26"/>
      <c r="D112" s="45"/>
      <c r="E112" s="30"/>
      <c r="F112" s="27"/>
      <c r="G112" s="28"/>
      <c r="H112" s="29"/>
      <c r="I112" s="30"/>
      <c r="J112" s="30"/>
    </row>
    <row r="113" spans="1:10" ht="37.5" customHeight="1" x14ac:dyDescent="0.2">
      <c r="A113" s="24">
        <v>1</v>
      </c>
      <c r="B113" s="39" t="s">
        <v>86</v>
      </c>
      <c r="C113" s="26" t="s">
        <v>9</v>
      </c>
      <c r="D113" s="46">
        <v>350</v>
      </c>
      <c r="E113" s="30"/>
      <c r="F113" s="27"/>
      <c r="G113" s="28">
        <f>E113*1.08</f>
        <v>0</v>
      </c>
      <c r="H113" s="29">
        <f>D113*E113</f>
        <v>0</v>
      </c>
      <c r="I113" s="30">
        <f>J113-H113</f>
        <v>0</v>
      </c>
      <c r="J113" s="30">
        <f>D113*G113</f>
        <v>0</v>
      </c>
    </row>
    <row r="114" spans="1:10" ht="59.25" customHeight="1" x14ac:dyDescent="0.2">
      <c r="A114" s="24">
        <v>2</v>
      </c>
      <c r="B114" s="39" t="s">
        <v>98</v>
      </c>
      <c r="C114" s="26" t="s">
        <v>9</v>
      </c>
      <c r="D114" s="46">
        <v>350</v>
      </c>
      <c r="E114" s="30"/>
      <c r="F114" s="27"/>
      <c r="G114" s="28">
        <f>E114*1.08</f>
        <v>0</v>
      </c>
      <c r="H114" s="29">
        <f>D114*E114</f>
        <v>0</v>
      </c>
      <c r="I114" s="30">
        <f>J114-H114</f>
        <v>0</v>
      </c>
      <c r="J114" s="30">
        <f>D114*G114</f>
        <v>0</v>
      </c>
    </row>
    <row r="115" spans="1:10" ht="38.25" customHeight="1" x14ac:dyDescent="0.2">
      <c r="A115" s="24">
        <v>3</v>
      </c>
      <c r="B115" s="39" t="s">
        <v>59</v>
      </c>
      <c r="C115" s="26" t="s">
        <v>9</v>
      </c>
      <c r="D115" s="46">
        <v>350</v>
      </c>
      <c r="E115" s="30"/>
      <c r="F115" s="27"/>
      <c r="G115" s="28">
        <f>E115*1.08</f>
        <v>0</v>
      </c>
      <c r="H115" s="29">
        <f>D115*E115</f>
        <v>0</v>
      </c>
      <c r="I115" s="30">
        <f>J115-H115</f>
        <v>0</v>
      </c>
      <c r="J115" s="30">
        <f>D115*G115</f>
        <v>0</v>
      </c>
    </row>
    <row r="116" spans="1:10" ht="15.75" x14ac:dyDescent="0.2">
      <c r="A116" s="7"/>
      <c r="B116" s="15"/>
      <c r="C116" s="7"/>
      <c r="D116" s="16"/>
      <c r="E116" s="9"/>
      <c r="F116" s="21" t="s">
        <v>81</v>
      </c>
      <c r="G116" s="54"/>
      <c r="H116" s="20">
        <f>SUM(H113:H115)</f>
        <v>0</v>
      </c>
      <c r="I116" s="20">
        <f>SUM(I113:I115)</f>
        <v>0</v>
      </c>
      <c r="J116" s="20">
        <f>SUM(J113:J115)</f>
        <v>0</v>
      </c>
    </row>
    <row r="117" spans="1:10" ht="15.75" x14ac:dyDescent="0.2">
      <c r="A117" s="7"/>
      <c r="B117" s="15"/>
      <c r="C117" s="7"/>
      <c r="D117" s="16"/>
      <c r="E117" s="9"/>
      <c r="F117" s="52"/>
      <c r="G117" s="17"/>
      <c r="H117" s="53"/>
      <c r="I117" s="53"/>
      <c r="J117" s="53"/>
    </row>
    <row r="118" spans="1:10" x14ac:dyDescent="0.2">
      <c r="A118" s="7"/>
      <c r="B118" s="15"/>
      <c r="C118" s="7"/>
      <c r="D118" s="8"/>
      <c r="E118" s="9"/>
      <c r="F118" s="10"/>
      <c r="G118" s="11"/>
      <c r="H118" s="10"/>
      <c r="I118" s="10"/>
      <c r="J118" s="12"/>
    </row>
    <row r="119" spans="1:10" ht="15.75" x14ac:dyDescent="0.25">
      <c r="F119" s="22" t="s">
        <v>82</v>
      </c>
      <c r="G119" s="23"/>
      <c r="H119" s="22">
        <f>H116+H108+H96+H89+H78+H70+H50+H46+H42+H39+H36+H33+H30+H27+H10</f>
        <v>0</v>
      </c>
      <c r="I119" s="22">
        <f>J119-H119</f>
        <v>0</v>
      </c>
      <c r="J119" s="22">
        <f>J116+J108+J96+J89+J78+J70+J50+J46+J42+J39+J36+J33+J30+J27+J10</f>
        <v>0</v>
      </c>
    </row>
    <row r="120" spans="1:10" ht="58.5" customHeight="1" x14ac:dyDescent="0.2">
      <c r="B120" s="55" t="s">
        <v>85</v>
      </c>
    </row>
  </sheetData>
  <pageMargins left="0.7" right="0.7" top="0.75" bottom="0.75" header="0.3" footer="0.3"/>
  <pageSetup paperSize="8" scale="88" fitToHeight="0" orientation="landscape"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kawalekz</dc:creator>
  <cp:lastModifiedBy>Zbigniew Kawałek</cp:lastModifiedBy>
  <cp:lastPrinted>2015-10-20T10:49:12Z</cp:lastPrinted>
  <dcterms:created xsi:type="dcterms:W3CDTF">2014-07-23T09:49:48Z</dcterms:created>
  <dcterms:modified xsi:type="dcterms:W3CDTF">2015-10-21T06:43:22Z</dcterms:modified>
</cp:coreProperties>
</file>