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8355" activeTab="0"/>
  </bookViews>
  <sheets>
    <sheet name="ort" sheetId="1" r:id="rId1"/>
  </sheets>
  <definedNames>
    <definedName name="_xlnm.Print_Area" localSheetId="0">'ort'!$A$1:$K$480</definedName>
  </definedNames>
  <calcPr fullCalcOnLoad="1"/>
</workbook>
</file>

<file path=xl/sharedStrings.xml><?xml version="1.0" encoding="utf-8"?>
<sst xmlns="http://schemas.openxmlformats.org/spreadsheetml/2006/main" count="994" uniqueCount="330">
  <si>
    <t>PAKIET NR 5</t>
  </si>
  <si>
    <t xml:space="preserve">Zestaw nr 1 - Endoproteza stawu barkowego </t>
  </si>
  <si>
    <r>
      <t xml:space="preserve">Trzpień cementowany
</t>
    </r>
    <r>
      <rPr>
        <sz val="8"/>
        <rFont val="Arial"/>
        <family val="2"/>
      </rPr>
      <t>Anatomiczny kształt, brak wystających elementów w części bocznej trzpienia zmniejszający ryzyko uszkodzenia przyczepu mięśnia nadgrzebieniowego. Przyśrodkowy i boczny otwór trzpienia do stabilnego mocowania guzków kości ramiennej z użyciem kabli. Kąt pochylenia głowy 135 stopni. Trzpień samocentrujący i samorotujący. Dostępny w minimum 5 rozmiarach. Długość od 115 do 210mm.</t>
    </r>
  </si>
  <si>
    <r>
      <t xml:space="preserve">Głowa endoprotezy
</t>
    </r>
    <r>
      <rPr>
        <sz val="8"/>
        <rFont val="Arial"/>
        <family val="2"/>
      </rPr>
      <t>Wysokość głowy proporcjonalna do promienia głowy. Regulacja położenia podwójnym mechanizmem mimośrodowym względem trzpienia protezy. Mocowanie na trzpieniu typu press-fit poza polem operacyjnym. Dostępna w minimum 8 rozmiarach od 40 do 54mm.</t>
    </r>
    <r>
      <rPr>
        <b/>
        <sz val="8"/>
        <rFont val="Arial"/>
        <family val="2"/>
      </rPr>
      <t xml:space="preserve">
</t>
    </r>
  </si>
  <si>
    <t>Podwójna wkładka duocentryczna</t>
  </si>
  <si>
    <r>
      <t>Panewka polietylenowa</t>
    </r>
    <r>
      <rPr>
        <sz val="8"/>
        <rFont val="Arial"/>
        <family val="2"/>
      </rPr>
      <t xml:space="preserve">
Do montażu samodzielnie na cemencie. Możliwość mocowania z dodatkowymi tytanowymi śrubami mocującymi bądź tytanową podstawą mocowaną bezcementowo. Minimum 7 rozmiarów od 42mm do 54mm.
</t>
    </r>
  </si>
  <si>
    <t>Zestaw nr 2 - płytki udowe LCP specjalne</t>
  </si>
  <si>
    <r>
      <t>Płyta LCP-LISS do dalszego końca kości udowej</t>
    </r>
    <r>
      <rPr>
        <sz val="8"/>
        <rFont val="Arial"/>
        <family val="2"/>
      </rPr>
      <t xml:space="preserve">
Płytka stalowa anatomiczna (prawa, lewa) o długościach od 156mm do 316mm. Na części trzonowej otwory umożliwiające zespolenie śrubami kompresyjnymi lub blokowanymi. Instrumentarium wyposażone w przezierny rtg celownik mocowany do płyty umożliwiający przeskórne wkręcenie śruby.
</t>
    </r>
  </si>
  <si>
    <r>
      <t>Płytka LCP do bliższego końca kości udowej</t>
    </r>
    <r>
      <rPr>
        <sz val="8"/>
        <rFont val="Arial"/>
        <family val="2"/>
      </rPr>
      <t xml:space="preserve">
Płytka stalowa anatomiczna (prawa, lewa) pozwalająca na zespolenie całej długości trzonu. Na części trzonowej otwory umożliwiające zespolenie śrubami kompresyjnymi lub blokowanymi. Śruby doszyjkowe o różnym kącie wprowadzenia o średnicy 7,3mm i 5 mm. Płytka z hakiem krętarzowym w opcji.</t>
    </r>
  </si>
  <si>
    <r>
      <t>Śruba blokowana samogwintująca</t>
    </r>
    <r>
      <rPr>
        <sz val="8"/>
        <rFont val="Arial"/>
        <family val="2"/>
      </rPr>
      <t xml:space="preserve"> 5 mm, gniazdo sześciokątne 3,5mm.Długości od 14 do 90 mm.</t>
    </r>
  </si>
  <si>
    <r>
      <t>Śruba z głową stożkową kaniulowana</t>
    </r>
    <r>
      <rPr>
        <sz val="8"/>
        <rFont val="Arial"/>
        <family val="2"/>
      </rPr>
      <t xml:space="preserve"> 5mm z pełnym lub niepełnym gwintem. Długość od 25 do 105mm.</t>
    </r>
  </si>
  <si>
    <r>
      <t>Śruba blokowana samowiercąca samogwintująca</t>
    </r>
    <r>
      <rPr>
        <sz val="8"/>
        <rFont val="Arial"/>
        <family val="2"/>
      </rPr>
      <t xml:space="preserve"> 7,3 mm, gniazdo sześciokątne 4mm.Długości od 60 do 120mm. Zamiennie śruba z głową stożkową.</t>
    </r>
  </si>
  <si>
    <t xml:space="preserve">Śruba korowa 4.5 mm  samogwintująca ,gniazdo sześciokątne 3,5mm.Długości od 14 do 100mm </t>
  </si>
  <si>
    <r>
      <t>Śruba kompresyjna typu Herberta</t>
    </r>
    <r>
      <rPr>
        <sz val="8"/>
        <rFont val="Arial"/>
        <family val="2"/>
      </rPr>
      <t xml:space="preserve">
Śruba tytanowa kaniulowana z gwintowaną główką, samotnąca i samogwintująca. Gwint na główce dostosowany do kości korowej a w części dalszej do kości gąbczastej. Średnica główki 3,5mm. Rdzeń 2mm, gwint na końcu 2,4 lub 3mm. Konstrukcja śruby umożliwia kompresję odłamów i następnie niezależne wkręcenie główki śruby.</t>
    </r>
  </si>
  <si>
    <r>
      <t xml:space="preserve">Płytki anatomiczne do dalszej nasady kości ramiennej: </t>
    </r>
    <r>
      <rPr>
        <sz val="8"/>
        <rFont val="Arial"/>
        <family val="2"/>
      </rPr>
      <t xml:space="preserve">
Mocowanie płytki od strony przyśrodkowej , bocznej lub tylno-bocznej. . Na części trzonowej otwory umożliwiające zespolenie śrubami kompresyjnymi lub blokowanymi. W części nasadowej płytek otwory z możliwością zastosowania śrub zmienno kątowych +- 15 stopni 2,7mm lub śrub korowych. </t>
    </r>
  </si>
  <si>
    <r>
      <t>Płytka anatomiczna rekonstrukcyjna do wyrostka łokciowego.</t>
    </r>
    <r>
      <rPr>
        <sz val="8"/>
        <color indexed="8"/>
        <rFont val="Arial"/>
        <family val="2"/>
      </rPr>
      <t xml:space="preserve">  Płytka blokująco-kompresyjna. Na części trzonowej otwory umożliwiające zespolenie śrubami kompresyjnymi lub blokowanymi.  W części nasadowej płytek otwory z możliwością zastosowania śrub zmienno kątowych +- 15 stopni 2,7mm lub śrub korowych.</t>
    </r>
  </si>
  <si>
    <t>Śruba blokowana zmienno-kątowa 2,7mm, samogwintująca, gniazdo gwiazdkowe, długość 10-60mm.</t>
  </si>
  <si>
    <t>Śruba kompresyjna przynasadowa, niskoprofilowa 2,7mm, samogwintująca, gniazdo gwiazdkowe, długość 10-70mm</t>
  </si>
  <si>
    <t>Śruba blokująca 3,5mm, samogwintująca, długość 10-60mm</t>
  </si>
  <si>
    <t>Śruba korowa 3,5mm, samogwintująca, długość 10-60mm</t>
  </si>
  <si>
    <r>
      <t>Płytka anatomiczna do bliższej nasady kości promieniowej</t>
    </r>
    <r>
      <rPr>
        <sz val="8"/>
        <color indexed="8"/>
        <rFont val="Arial"/>
        <family val="2"/>
      </rPr>
      <t xml:space="preserve">
Płytka dopasowana do złamań głowy (anatomiczna) i szyjki kości promieniowej (uniwersalna).  Na części trzonowej otwory umożliwiające zespolenie śrubami kompresyjnymi lub blokowanymi. W części nasadowej płytek otwory z możliwością zastosowania śrub zmienno kątowych  2,4/ 2,7mm. </t>
    </r>
  </si>
  <si>
    <t>Śruba blokowana 2,4mm samogwintująca, gniazdo gwiazdkowe, długość 6-30mm</t>
  </si>
  <si>
    <t>Śruba korowa 2,4mm samogwintująca, gniazdo gwiazdkowe, długość 6-30mm</t>
  </si>
  <si>
    <t>Dostawca zapewni instrumentarium i bank implantów na życzenie</t>
  </si>
  <si>
    <t>Zestaw nr 1 - implanty atroskopowe</t>
  </si>
  <si>
    <t>Prowadnica nitinolowa</t>
  </si>
  <si>
    <t xml:space="preserve">Śruba interferencyjna tytanowa:
Śruba tytanowa średnica 7-11mm, długość 20-30mm. Kaniulowana, gwint na całej długości. Wersja z pełnym gwintem i zakończona główką.
</t>
  </si>
  <si>
    <t>Dostawca zapewni instrumentarium niezbędne do założenia implantów w ciągu 5 dni roboczych na zamówienie. Dostawca zapewni szkolenie w technikach zakładania implantów</t>
  </si>
  <si>
    <t>3.1</t>
  </si>
  <si>
    <t>Śruby tytanowe o średnicy 6,5mm do zamocowania panewki t. I, II</t>
  </si>
  <si>
    <t>Dostawca zapewni bezprzewodowy napęd chirurgiczny odpowiedni do wykonania zabiegu</t>
  </si>
  <si>
    <t>Zestaw nr 3 - endoprotezy powierzchniowe stawu biodrowego</t>
  </si>
  <si>
    <r>
      <t>Endoproteza powierzchniowa biodra:</t>
    </r>
    <r>
      <rPr>
        <sz val="8"/>
        <rFont val="Arial"/>
        <family val="2"/>
      </rPr>
      <t xml:space="preserve">
Całkowita endoproteza powierzchniowa zastępująca powierzchnię stawową, sprowadzająca do niezbędnego minimum resekcję kości tzw. resurfacing.
 Komponent udowy i panewkowy wykonany ze stopu kobaltowo-chromowego z wysoką zawartością węgla. Implant panewkowy pozbawiony wkładki polietylenowej (artykulacja metal/metal) gładkość implantu maksymalnie 0,01 µ. Odchylenie od sferyczności nie większe niż 5 µ. Komponent udowy w rozmiarach od 38 do 60 mm ze skokiem co 2 mm. Panewka od strony zewnętrznej pokryta warstwą porowatego tytanu. Tytan plus hydroksyapatyt w opcji. Średnica zewnętrzna panewki od 44 do 66 mm ze skokiem co 2 mm. W ramach systemu dostępnośc rewizyjnych implantów głowy o średnicach od 38 do 60 mm, stosowanych w przypadku konieczności usunięcia komponentu udowego z zachowaniem pierwotnego implantu panewki.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</si>
  <si>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Zestaw nr 4 - materiały uzupełniające do endoprotezoplastyki rewizyjnej stawu biodrowego</t>
  </si>
  <si>
    <r>
      <t>Czasze rewizyjne do panewki wraz z klinami uzupełniającymi strop panewki</t>
    </r>
    <r>
      <rPr>
        <sz val="8"/>
        <rFont val="Arial"/>
        <family val="2"/>
      </rPr>
      <t xml:space="preserve">
Kosz panewkowy wykonany w całości z drobinek tytanu. Kosz o budowie i strukturze gąbczastej dla pełnego przeniknięcia autogenicznego materiału dla zapewnienia stabilizacji oraz pełnej przebudowy tkanek. Kosz wykonany w co najmniej 12 rozmiarach dla wklejenia panewki w przedziale 44mm – 66mm. Wkładka polietylenowa cementowana w czaszy opcjonalnie bezcementowa zatrzaskująca się w czaszy.
Głowy CoCr 28, 32, 36mm</t>
    </r>
  </si>
  <si>
    <t>1.1</t>
  </si>
  <si>
    <t>Nadbudowa panewki odpowiadająca swoją budową materiałowi z którego został wyprodukowany kosz w minimum 12 rozmiarach.</t>
  </si>
  <si>
    <t>Panewka polietylenowa cementowana do czaszy rewizyjnej</t>
  </si>
  <si>
    <t>1.3</t>
  </si>
  <si>
    <t>Śruby tytanowe o średnicy 6,5mm do zamocowania kosza oraz nadbudowy.</t>
  </si>
  <si>
    <r>
      <t xml:space="preserve">Wkładka do panewek typu I i II </t>
    </r>
    <r>
      <rPr>
        <sz val="8"/>
        <rFont val="Arial"/>
        <family val="2"/>
      </rPr>
      <t>związana z mechanizmem pierścieniowym blokowania zwichnięcia głowy endoprotezy</t>
    </r>
  </si>
  <si>
    <t>Dostawca zapewni napęd chirurgiczny odpowiedni do wykonania zabiegu.</t>
  </si>
  <si>
    <t xml:space="preserve">Dostawca zapewni instrumentarium niezbędne do założenia implantów oraz bank implantów. </t>
  </si>
  <si>
    <r>
      <t>System pozyskiwania autogennych czynników wzrostowych</t>
    </r>
    <r>
      <rPr>
        <sz val="8"/>
        <rFont val="Arial"/>
        <family val="2"/>
      </rPr>
      <t xml:space="preserve">
Zestawy jednorazowe pozwalające na śródoperacyjne pozyskiwanie żelu bogatopłytkowego i ubogopłytkowego z krwi pacjenta. Urządzenie pozwalające na uzyskanie koncentracji płytek krwi około 8 razy.</t>
    </r>
  </si>
  <si>
    <r>
      <t>Płytki do zespoleń złamań okołoprotezowych</t>
    </r>
    <r>
      <rPr>
        <sz val="8"/>
        <rFont val="Arial"/>
        <family val="2"/>
      </rPr>
      <t xml:space="preserve">
Płytki stalowe posiadające otwory do śrub korowych i zaciski do przeprowadzania kabli  </t>
    </r>
  </si>
  <si>
    <t>4.1</t>
  </si>
  <si>
    <t>Linki bez zacisków</t>
  </si>
  <si>
    <t>4.2</t>
  </si>
  <si>
    <t>Linki wraz z zaciskami</t>
  </si>
  <si>
    <t xml:space="preserve">Zestaw nr 5 - endoprotezy cementowe i bipolarne </t>
  </si>
  <si>
    <t>z</t>
  </si>
  <si>
    <r>
      <t>Trzpień endoprotezy:</t>
    </r>
    <r>
      <rPr>
        <sz val="8"/>
        <rFont val="Arial"/>
        <family val="2"/>
      </rPr>
      <t xml:space="preserve">
- trzpień tytanowy , prosty ,stożek  12/14  bezkołnierzowy,- nie wymagający   stosowania centralizera, (samocentrujący się w kanale) 
-  trzpień dwustronnie spłaszczony w kształcie klina, o zmatowiałej powierzchni.
-co najmniej 6 rozmiarów trzpienia</t>
    </r>
  </si>
  <si>
    <r>
      <t>Panewki bipolarne:</t>
    </r>
    <r>
      <rPr>
        <sz val="8"/>
        <rFont val="Arial"/>
        <family val="2"/>
      </rPr>
      <t xml:space="preserve">
- czasze do endoprotezoplastyki bipolarnej 
  przystosowane do zatrzaśnięcia głów o   średnicy 28 mm
- mechanizm zatrzaskowy wykorzystujący   pierścień zatrzaskowy.
- zewnętrzna powierzchnia czaszy metalowa,
- wewnątrz wykładzina polietylenowa,
- średnica zewnętrzna od 41 mm do 61 mm.</t>
    </r>
  </si>
  <si>
    <r>
      <t>Głowa endoprotezy:</t>
    </r>
    <r>
      <rPr>
        <sz val="8"/>
        <rFont val="Arial"/>
        <family val="2"/>
      </rPr>
      <t xml:space="preserve">
- głowa metalowa 28 mm</t>
    </r>
  </si>
  <si>
    <r>
      <t>Panewka:</t>
    </r>
    <r>
      <rPr>
        <sz val="8"/>
        <rFont val="Arial"/>
        <family val="2"/>
      </rPr>
      <t xml:space="preserve">
Panewka polietylenowa typu Muller ze znacznikiem rentgenowskim o średnicy zewnętrznej od 44 do 58 i średnicy wewnętrznej 28 mm</t>
    </r>
  </si>
  <si>
    <t>Cement chirurgiczny z antybiotykiem 1 x 40 g</t>
  </si>
  <si>
    <t>Cement chirurgiczny z podwójnym antybiotykiem do endoprotezoplastyki rewizyjnej  1  x 40 g</t>
  </si>
  <si>
    <r>
      <t>Jednorazowy pakiet do próżniowego mieszania i podawania cementu.</t>
    </r>
    <r>
      <rPr>
        <sz val="8"/>
        <rFont val="Arial"/>
        <family val="2"/>
      </rPr>
      <t xml:space="preserve"> System zamknięty, niewymagający przelewania cementu z mieszalnika do podajnika- zestaw pojedynczy</t>
    </r>
  </si>
  <si>
    <r>
      <t xml:space="preserve">Jednorazowy zestaw do płukania ciśnieniowego </t>
    </r>
    <r>
      <rPr>
        <sz val="8"/>
        <rFont val="Arial"/>
        <family val="2"/>
      </rPr>
      <t>do endoprotezoplastyki biodra (dysza długa kanałowa, dysza prosta panewkowa – zamiennie 2 dysze krótkie )</t>
    </r>
  </si>
  <si>
    <t>Korek kanałowy</t>
  </si>
  <si>
    <t>Dostawca zapewni napęd chirurgiczny (bezprzewodowy lub zasilany z konsoli) odpowiedni do wykonania zabiegu oraz zestaw podciśnieniowy do mieszalnika próżniowego cementu</t>
  </si>
  <si>
    <t>Uwaga dot. Pakietu</t>
  </si>
  <si>
    <t>Dostawca zapewni szkolenie w technikach zakładania implantów.</t>
  </si>
  <si>
    <r>
      <t>Panewka endoprotezy typ III:</t>
    </r>
    <r>
      <rPr>
        <sz val="8"/>
        <rFont val="Arial"/>
        <family val="2"/>
      </rPr>
      <t xml:space="preserve">
Panewka antyluksacyjna tzw. ”podwójnie mobilna”, gdzie implant głowy porusza się swobodnie wewnątrz polietylenowej wkładki, która dodatkowo ma możliwość ruchu wewnątrz wypolerowanej, metalowej czaszy panewki.
Panewka bezcementowa pokryta warstwą hydroksyapatytu w wersji press-fit.
Średnica zewnętrzna od 44 mm do 64 mm. Wkładka wykonana z polietylenu najwyższej jakości. Rozmiary wewnętrzne wkładki:- 28 mm. Panewka również w opcji stabilizowanej 2-ma bolcami lub jako panewka rewizyjna z wbudowanymi płytami do śrub.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</si>
  <si>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r>
      <t>Trzpień przynasadowy endoprotezy typ II:</t>
    </r>
    <r>
      <rPr>
        <sz val="8"/>
        <rFont val="Arial"/>
        <family val="2"/>
      </rPr>
      <t xml:space="preserve">
trzpień przynasadowy uniwersalny krótki tytanowy o eliptyczno oktagonalnym przekroju o powierzchni piaskowanej. Wyposażony w płetwy antyrotacyjne wzdłuż całej długości trzpienia. 
13 rozmiarów trzpieni standardowych (długość od 94mm do 139mm kąt CCD 133° )
13 rozmiarów trzpieni waryzowanych (długość od 94mm do 139mm kąt CCD 122° )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</si>
  <si>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t>Wymagane jest rozszeżenie i użyczenie instrumentarium do techniki małoinwazyjnej dla trzpienia typ I, II  i panewki typ I, II</t>
  </si>
  <si>
    <t>Dostawca zapewni szkolenie w technikach zakładania implantów oraz pełny depozyt w dostępnych rozmiarach.</t>
  </si>
  <si>
    <r>
      <t>Wkładka polietylenowa</t>
    </r>
    <r>
      <rPr>
        <sz val="8"/>
        <color indexed="8"/>
        <rFont val="Arial"/>
        <family val="2"/>
      </rPr>
      <t xml:space="preserve"> wzmacniane z przeciwutleniaczem (3 rodzaje - różne krzywizny powierzchni artykulacji) w 5 grubościach i szerokościach mocowanych do komponentu piszczelowego specjalną zawleczką.</t>
    </r>
  </si>
  <si>
    <t>Dostawca zapewni szkolenie w technikach zakładania implantów oraz zapewni pełny depozyt w dostępnych rozmiarach.</t>
  </si>
  <si>
    <t xml:space="preserve">Dostawca zapewni instrumentarium niezbędne do założenia implantów oraz bank implantów z pełnym depozytem w dostępnych rozmiarach. </t>
  </si>
  <si>
    <t>Wkręt blokujący do blokowania bliższego końca gwoździa 5,0 mm, długość 26 do 60 mm</t>
  </si>
  <si>
    <t>Śruba stalowa DHS/DCS długość 55 do 130 mm, ze skokiem co 5 mm</t>
  </si>
  <si>
    <t>Stabilizator dynamiczny DHS, płytka ustalająca, kąt 135 st. Liczba otworów do wkrętów 2 do 20, długość 70 do 350 mm</t>
  </si>
  <si>
    <t>Stabilizator dynamiczny DCS, płytka ustalająca, kąt 95 st. Liczba otworów do wkrętów 4 do 20, długość 70 do 340 mm</t>
  </si>
  <si>
    <t xml:space="preserve">Dostawca zapewni instrumentarium niezbędne do założenia implantów oraz bank implantów z pełnym depozytem w dostępnych rozmiarach.  </t>
  </si>
  <si>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</si>
  <si>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</si>
  <si>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</si>
  <si>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</si>
  <si>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</si>
  <si>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</si>
  <si>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</si>
  <si>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</si>
  <si>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</si>
  <si>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</si>
  <si>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</si>
  <si>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</si>
  <si>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</si>
  <si>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</si>
  <si>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</si>
  <si>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</si>
  <si>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</si>
  <si>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</si>
  <si>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</si>
  <si>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</si>
  <si>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</si>
  <si>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</si>
  <si>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PAKIET NR 1</t>
  </si>
  <si>
    <t>10.</t>
  </si>
  <si>
    <t>PAKIET NR 3</t>
  </si>
  <si>
    <t>szt</t>
  </si>
  <si>
    <t>11.</t>
  </si>
  <si>
    <t>12.</t>
  </si>
  <si>
    <t>13.</t>
  </si>
  <si>
    <t>14.</t>
  </si>
  <si>
    <t>15.</t>
  </si>
  <si>
    <r>
      <t>Trzpień endoprotezy typ III:</t>
    </r>
    <r>
      <rPr>
        <sz val="8"/>
        <rFont val="Arial"/>
        <family val="2"/>
      </rPr>
      <t xml:space="preserve">
Trzpień bezcementowy tytanowy, anatomiczny (osobno dla biodra lewego i prawego) z 6-cio stopniową antewersją, w minimum 9 rozmiarach, napylany na całej długości hydroksyapatytem w wersji standardowej i waryzowanej (zwiększający się kąt szyjkowo-trzonowy wraz ze wzrostem rozmiaru trzpienia). Stożek 12/14
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</si>
  <si>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IV:</t>
    </r>
    <r>
      <rPr>
        <sz val="8"/>
        <rFont val="Arial"/>
        <family val="2"/>
      </rPr>
      <t xml:space="preserve">      Trzpień endoprotezy tytanowy, cienki, w części proksymalnej spłaszczony stożek i pokryty w części bliższej wyłącznie okładziną tytanową nakładaną metodą napylania próżniowego – tzw. pokrycie plasma spray. Zamiennie pokrycie plasma spray i hydroksyapatyt. W przekroju poprzecznym zbliżony do rombu zaś w części dystalnej w przekroju zbliżony do koła o średnicach 8, 9, 10, 11, 12 mm. 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</si>
  <si>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V:</t>
    </r>
    <r>
      <rPr>
        <sz val="8"/>
        <rFont val="Arial"/>
        <family val="2"/>
      </rPr>
      <t xml:space="preserve">
Trzpień endoprotezy tytanowy, modularny złożony z komponentu krętarza, adaptera oraz trzpienia śródszpikowego. Trzpień z mikroutkaniem umożliwiającym bezcementowe osadzenie endoprotezy. Łączna długość trzpienia od minimum 160 mm do minimum 400 mm. Komponent krętarzowy w minimum 5 rozmiarach. Opcjonalnie komponent krętarzowy z otworami umożliwiającymi doszycie tkanek miękkich. Trzpień śródszpikowy w minimum 5 długościach (każda długość w minimum 5 średnicach). Trzpienie wyposażone w możliwość blokowania śrubami na obwodzie. Trzpienie długie wygięte anatomicznie. Trzpień śródszpikowy typu „Wagner” – stożkowy, z płetwami blokującymi się w kości korowej i stabilizującymi rotacyjnie trzpień. Trzpień „Wagner” w minimum 3 długościach i 3 średnicach. Stożek protezy 12/14.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</si>
  <si>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Adaptor przedłużający trzpień 25 i 30mm</t>
  </si>
  <si>
    <r>
      <t>Głowa endoprotezy:</t>
    </r>
    <r>
      <rPr>
        <sz val="8"/>
        <rFont val="Arial"/>
        <family val="2"/>
      </rPr>
      <t xml:space="preserve">
Głowa metalowa 28mm, 32mm w minimum 3 długościach</t>
    </r>
  </si>
  <si>
    <t>Głowa metalowa 36mm w minimum 3 długościach</t>
  </si>
  <si>
    <t>Głowa ceramiczna Biolox Delta 28mm, 32mm, 36mm w minimum 3 długościach</t>
  </si>
  <si>
    <t>Ostrza do piły oscylacyjnej</t>
  </si>
  <si>
    <t>Zestaw nr 2 - endoprotezy bezcementowe stawu biodrowego panewki</t>
  </si>
  <si>
    <r>
      <t>Panewka endoprotezy typ I:</t>
    </r>
    <r>
      <rPr>
        <sz val="8"/>
        <rFont val="Arial"/>
        <family val="2"/>
      </rPr>
      <t xml:space="preserve">
Panewka sferyczna typu „pressfit”. 
Ze stopu tytanu z pokryciem z warstwy porowatego tytanu oraz warstwy hydoksyapatytu.  Panewka nieznacznie spłaszczona na biegunie oraz posiadająca zgrubienie na brzegu.Implanty powinny występować w min. 11 rozmiarach od 44 mm do 62 mm (średnica zewnętrzna panewki).
Czasza panewki lita z zaślepionymi otworami na śruby 6,5 mm. 
Implant musi być dostosowany do stosowania minimum czterech typów artykulacji: polietylen/metal; ceramika / ceramika;  ceramika /polietylen. Wkłady do panewek kompatybilne z typem panewki w trzech rodzajach. Wymagane typy artykulacji: metal/polietylen; metal/metal/; ceramika/ceramika
</t>
    </r>
    <r>
      <rPr>
        <b/>
        <sz val="8"/>
        <rFont val="Arial"/>
        <family val="2"/>
      </rPr>
      <t>Instrumentarium podstawowe rozszerzone o instrumentarium do techniki małoinwazyjnej</t>
    </r>
    <r>
      <rPr>
        <sz val="8"/>
        <rFont val="Arial"/>
        <family val="2"/>
      </rPr>
      <t xml:space="preserve">         </t>
    </r>
  </si>
  <si>
    <t>1.1.</t>
  </si>
  <si>
    <t>Wkład polietylenowy do głów 28mm</t>
  </si>
  <si>
    <t>1.2</t>
  </si>
  <si>
    <r>
      <t>Panewka endoprotezy typ II:</t>
    </r>
    <r>
      <rPr>
        <sz val="8"/>
        <rFont val="Arial"/>
        <family val="2"/>
      </rPr>
      <t xml:space="preserve">
Bezcementowa panewka typu press-fit wykonana ze stopu tytanu o średnicy zewnętrznej  od minimum 46mm do minimum 64mm , pokryta tytanową okładziną porowatą napylaną próżniowo i dodatkowo warstwą hydroksyapatytu. Implant panewki dostępny w dwóch wersjach: hemisferycznej i z 15 stopniową nadbudową zapobiegającą zwichnięciom. Panewka umożliwiająca  dodatkową stabilizację śrubami, z otworami na śruby zaślepionymi fabrycznie.
</t>
    </r>
    <r>
      <rPr>
        <b/>
        <sz val="8"/>
        <rFont val="Arial"/>
        <family val="2"/>
      </rPr>
      <t>Instrumentarium podstawowe rozszerzone o instrumentarium do techniki małoinwazyjnej</t>
    </r>
  </si>
  <si>
    <t>2.1</t>
  </si>
  <si>
    <r>
      <t>Wkład polietylenowy</t>
    </r>
    <r>
      <rPr>
        <sz val="8"/>
        <rFont val="Arial"/>
        <family val="2"/>
      </rPr>
      <t xml:space="preserve">
Polietylen wzmocniony, stabilizowany przeciwutleniaczem, o niskiej ścieralności</t>
    </r>
  </si>
  <si>
    <t>2.2</t>
  </si>
  <si>
    <t>Wkład ceramiczny Biolox Delta</t>
  </si>
  <si>
    <t>Zestaw nr 1 Endoproteza stawu kolanowego anatomiczna</t>
  </si>
  <si>
    <t>Wkręty stalowe do kości korowej 4,5 mm, długość 16-100 mm, gniazdo sześciokątne, gwint na całej długości samogwintujące</t>
  </si>
  <si>
    <t>Zestaw nr 2 - płytki blokowane LCP</t>
  </si>
  <si>
    <t>Zestaw nr 3 - Gwoździe śródszpikowe i płytki DHS, DCS</t>
  </si>
  <si>
    <t>Wkręt stalowy rekonstrukcyjny 6,5 mm, długość 65 do 115 mm</t>
  </si>
  <si>
    <t>Śruba zaślepiająca do gwoździa zwykła i przedłużająca</t>
  </si>
  <si>
    <t>Śruba kompresyjna</t>
  </si>
  <si>
    <t>Zestaw blokujący do gwoździa wstecznego udowego składający się z tulei, śruby i dwóch podkładek</t>
  </si>
  <si>
    <t>Wkręt blokujący do blokowania bliższego końca gwoździa, długość 30 do 80 mm</t>
  </si>
  <si>
    <t>1.4</t>
  </si>
  <si>
    <t>1.5</t>
  </si>
  <si>
    <t>2.3</t>
  </si>
  <si>
    <t>3.2</t>
  </si>
  <si>
    <t>5.1</t>
  </si>
  <si>
    <t>Gwintowniki do wkrętów korowych i gąbczastych 2,7 do 6,5 mm</t>
  </si>
  <si>
    <t>Podkładki tytanowe średnicy 10 i 14 mm do rekonstrukcji więzadłowych</t>
  </si>
  <si>
    <t>Wkręty blokowane samogwintujące tytanowe 2,4 mm, dł. 10-30 mm</t>
  </si>
  <si>
    <t>Śruba doszyjkowa stalowa teleskopowa, kaniulowana 11 mm 70-120 mm, w komplecie z zaślepką</t>
  </si>
  <si>
    <t>Śruba doszyjkowa stalowa kaniulowane standard 11 mm 70-120 mm</t>
  </si>
  <si>
    <t>Pin derotacyjny 4 mm, blokowany w gwoździu, dł. 70 120 mm</t>
  </si>
  <si>
    <t>Śruba zaślepiająca do gwoździa</t>
  </si>
  <si>
    <t xml:space="preserve">Śruba kompresyjna </t>
  </si>
  <si>
    <t>Wkręt blokujący stalowy 4,5 mm, długość 28-80 mm</t>
  </si>
  <si>
    <t>Śruba stalowa DHS/DCS 12,5 mm, długość 65 do 120 mm, ze skokiem co 5 mm</t>
  </si>
  <si>
    <t>Śruba stalowa kompresyjna</t>
  </si>
  <si>
    <t>7.1</t>
  </si>
  <si>
    <t>7.2</t>
  </si>
  <si>
    <t>7.3</t>
  </si>
  <si>
    <t>Wkręty stalowe do kości korowej 3,5 mm, długość 10-60 mm, gniazdo sześciokątne, gwint na całej długości, samogwintujące</t>
  </si>
  <si>
    <t>Wkręty stalowe do kości korowej 2,7 mm, długość 6-40 mm, gniazdo sześciokątne, gwint na całej długości, samogwintujące</t>
  </si>
  <si>
    <t>Wkręty stalowe do kości korowej 2,0 mm, długość 6-30 mm, gniazdo sześciokątne, gwint na całej długości, samogwintujące</t>
  </si>
  <si>
    <t>Wkręty stalowe kostkowe 4,5 mm, długość 25-70 mm, gniazdo sześciokątne, samogwintujące</t>
  </si>
  <si>
    <t>Wkręty stalowe łódkowate 3,5 mm, długość 12-40 mm gniazdo sześciokątne, gwint na całej długości, samogwintujące</t>
  </si>
  <si>
    <t>Wkręty stalowe do kości gąbczastej 6,5 mm, długość 30-120 mm, gniazdo sześciokątne, gwint na długości 16-32 mm, samogwintujące</t>
  </si>
  <si>
    <t>Wkręty stalowe do kości gąbczastej 6,5 mm, długość 30-120 mm, gniazdo sześciokątne, gwint na całej długości, samogwintujące</t>
  </si>
  <si>
    <t>Wkręty stalowe do kości gąbczastej 4,5 mm, długość 25-120 mm, gniazdo sześciokątne, samogwintujące</t>
  </si>
  <si>
    <t>Śruby kompresyjne Herberta kaniulowane 3,9/3 mm, długość 12 do 30 mm</t>
  </si>
  <si>
    <t>Śruby kompresyjne Herberta 5/4 mm, długość 16 do 60 mm</t>
  </si>
  <si>
    <t>Wkręty kaniulowane do kości gąbczastej, samogwintujące fi 5,0 mm, długość 40 do 70 mm, długość gwintu 32 mm, gniazdo sześciokątne</t>
  </si>
  <si>
    <t>Wkręty kaniulowane do kości gąbczastej, samogwintujące fi 7,0 mm, długość 40 do 130 mm, długość gwintu 32 mm, gniazdo sześciokątne</t>
  </si>
  <si>
    <t>Podkładki pod wkręty do kości gąbczastej i korowej o różnych średnicach</t>
  </si>
  <si>
    <t>Drut Kirschnera 0,8 do 1,4 mm długość 150 mm</t>
  </si>
  <si>
    <t>Zestaw nr 1 -Osteosynteza ogólna</t>
  </si>
  <si>
    <t>Drut Kirschnera 1,6 do 2,0 mm długość 150 mm</t>
  </si>
  <si>
    <t>Drut Kirschnera 1,6 do 2,0 mm długość 310 mm</t>
  </si>
  <si>
    <t>Drut Kirschnera 2,0 do 2,5 mm długość 310 mm</t>
  </si>
  <si>
    <t>Drut Kirschnera 3,0 mm długość 310 mm</t>
  </si>
  <si>
    <t>Drut Kirschnera z oliwką 1,8/310 mm</t>
  </si>
  <si>
    <t xml:space="preserve">Drut Kirschnera gwintowane 1,0 do 2,5 mm, długość 150 i 310 mm </t>
  </si>
  <si>
    <t>Drut kostny do cerklażu miękki w zwojach 10m, fi 0,3 do 1,2 mm</t>
  </si>
  <si>
    <t>Grot Steinmanna 3,0 do 5,0 mm, długość 150 do 210 mm</t>
  </si>
  <si>
    <t>Grotowkręty stożkowe samogwintujące do stabilizatora zewnętrznego 3/80mm</t>
  </si>
  <si>
    <t>Grotowkręty stożkowe samogwintujące do stabilizatora zewnętrznego 6/150mm</t>
  </si>
  <si>
    <t>Pręty Rusha 2,4 do 3,2 mm długość 150 do 240 mm</t>
  </si>
  <si>
    <t>Płytka kształtowa do nasady bliższej piszczeli lewa i prawa, szeroka i wąska do wkrętów 4,5 i 6,5 mm</t>
  </si>
  <si>
    <t>Płytka kształtowa Y do dalszego końca kości ramiennej, lewa i prawa do wkrętów 4,5 mm</t>
  </si>
  <si>
    <t>Płytka rynienkowa 1/3, szerokości 9 mm, do wkrętów 3,5 mm 4-8 otworów, otwory owalne</t>
  </si>
  <si>
    <t>Płytka rynienkowa 1/3 szerokości 7 mm ,  do wkrętów 3,5 lub 2,7 mm 4-8 otworów</t>
  </si>
  <si>
    <t>Płytka rynienkowa, szerokość 7 i 5 mm, do wkrętów 2,7 i 2 mm</t>
  </si>
  <si>
    <t>Płytka rynienkowa, kształtowa L i T-kształtna, szerokość trzonu do 7 mm, otwory pod wkręty korowe 2,7 mm</t>
  </si>
  <si>
    <t>Płytki kostne drobne gr. 1 do 2,5 mm, długość 12 do 100 mm, otwory pod wkręty 2,0 do 3,5 mm</t>
  </si>
  <si>
    <t>Płytka do kości piętowej, z zaczepem lub bez, lewa i prawa, otwory pod wkręty fi 3,5 mm, możliwość formowania</t>
  </si>
  <si>
    <t>Płytka stalowa do osteotomii podkolanowej, dystansowa, klinowa, wielkość klina 5 do 17,5mm, otwory pod wkręty korowe i gąbczaste 4,5 i 6,5 mm</t>
  </si>
  <si>
    <t>Wiertło kaniulowane  3,2/1,2 mm</t>
  </si>
  <si>
    <t>Wiertło kaniulowane 5/2,2 mm</t>
  </si>
  <si>
    <t>Wiertła o różnych długościach i średnicach 1,5 do 6,0 mm</t>
  </si>
  <si>
    <t>Gwintowniki do wkrętów korowych i gąbczastych  2,7 do 6,5 mm</t>
  </si>
  <si>
    <t>Wkręt korowy niskoprofilowy 4,5 mm 25 do 60 mm</t>
  </si>
  <si>
    <t>Wkręt gąbczasty niskoprofilowy 6,5 mm 24 do 40 mm</t>
  </si>
  <si>
    <t>Wkręty blokowane samogwintujące tytanowe kaniulowane  7,3 mm, dł. 30-90 mm</t>
  </si>
  <si>
    <t>Wkręty blokowane samogwintujące tytanowe 5,0 mm, dł. 20-90 mm</t>
  </si>
  <si>
    <t>Wkręty blokowane samogwintujące tytanowe 3,5 mm, dł. 16-85 mm</t>
  </si>
  <si>
    <t>Wkręty blokowane samogwintujące tytanowe 2,4 i 2,7 mm, dł. 10-30 mm</t>
  </si>
  <si>
    <t>Wkręty korowe samogwintujące tytanowe, 4,5 mm, dł. 16-90 mm, gwint na całej długości</t>
  </si>
  <si>
    <t>Wkręty korowe samogwintujące tytanowe, 3,5 mm, dł. 16-60 mm, gwint na całej długości</t>
  </si>
  <si>
    <t>Wkręty korowe samogwintujące tytanowe, 2,7 mm, dł. 6-40 mm, gwint na całej długości</t>
  </si>
  <si>
    <r>
      <t>Komponent udowy cementowy</t>
    </r>
    <r>
      <rPr>
        <sz val="8"/>
        <color indexed="8"/>
        <rFont val="Arial"/>
        <family val="2"/>
      </rPr>
      <t xml:space="preserve"> wykonany ze stopu kobaltowo-chromowego.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
System powinien posiadać wersję antyalergiczną (część udowa i piszczelowa)</t>
    </r>
  </si>
  <si>
    <r>
      <t>Komponent udowy bezcementowy</t>
    </r>
    <r>
      <rPr>
        <sz val="8"/>
        <color indexed="8"/>
        <rFont val="Arial"/>
        <family val="2"/>
      </rPr>
      <t xml:space="preserve"> wykonany ze stopu kobaltowo-chromowego pokryty tytanową okładziną napylaną próżniowo.
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</t>
    </r>
  </si>
  <si>
    <r>
      <t>Komponent piszczelowy cementowy</t>
    </r>
    <r>
      <rPr>
        <sz val="8"/>
        <color indexed="8"/>
        <rFont val="Arial"/>
        <family val="2"/>
      </rPr>
      <t xml:space="preserve"> polerowany w minimum 7 rozmiarach. Mocowanie wkładki polietylenowej specjalną zawleczką. Opcjonalnie część piszczelowa typu „Mobile Bearing” i wersja Monoblock (wkładka polietylenowa zintegrowana na stałe z metalową tacą piszczelową)</t>
    </r>
  </si>
  <si>
    <r>
      <t>Wkładka polietylenowa</t>
    </r>
    <r>
      <rPr>
        <sz val="8"/>
        <color indexed="8"/>
        <rFont val="Arial"/>
        <family val="2"/>
      </rPr>
      <t xml:space="preserve"> (3 rodzaje - różne krzywizny powierzchni artykulacji) w 5 grubościach i szerokościach mocowanych do komponentu piszczelowego specjalną zawleczką.</t>
    </r>
  </si>
  <si>
    <r>
      <t>Cement</t>
    </r>
    <r>
      <rPr>
        <sz val="8"/>
        <color indexed="8"/>
        <rFont val="Arial"/>
        <family val="2"/>
      </rPr>
      <t xml:space="preserve"> chirurgiczny z antybiotykiem 1 x 40 g</t>
    </r>
  </si>
  <si>
    <r>
      <t>Cement</t>
    </r>
    <r>
      <rPr>
        <sz val="8"/>
        <color indexed="8"/>
        <rFont val="Arial"/>
        <family val="2"/>
      </rPr>
      <t xml:space="preserve"> chirurgiczny z podwójnym antybiotykiem do endoprotezoplastyki rewizyjnej  1  x 40 g</t>
    </r>
  </si>
  <si>
    <r>
      <t>Jednorazowy pakiet do próżniowego mieszania i podawania cementu</t>
    </r>
    <r>
      <rPr>
        <sz val="8"/>
        <color indexed="8"/>
        <rFont val="Arial"/>
        <family val="2"/>
      </rPr>
      <t>. System zamknięty, niewymagający przelewania cementu z mieszalnika do podajnika- zestaw pojedynczy</t>
    </r>
  </si>
  <si>
    <r>
      <t>Jednorazowy pakiet do próżniowego mieszania i podawania cementu.</t>
    </r>
    <r>
      <rPr>
        <sz val="8"/>
        <color indexed="8"/>
        <rFont val="Arial"/>
        <family val="2"/>
      </rPr>
      <t xml:space="preserve"> System zamknięty, niewymagający przelewania cementu z mieszalnika do podajnika- zestaw podwójny</t>
    </r>
  </si>
  <si>
    <r>
      <t xml:space="preserve">Jednorazowy zestaw do płukania ciśnieniowego </t>
    </r>
    <r>
      <rPr>
        <sz val="8"/>
        <color indexed="8"/>
        <rFont val="Arial"/>
        <family val="2"/>
      </rPr>
      <t>do endoprotezoplastyki, osłona na dyszę ochraniająca przed chlapaniem )</t>
    </r>
  </si>
  <si>
    <t>Ostrze do piły</t>
  </si>
  <si>
    <t>Zestaw nr 2 - Endoproteza stawu kolanowego jednoprzedziałowa</t>
  </si>
  <si>
    <r>
      <t>Endoproteza jednoprzedziałowa stawu kolanowego</t>
    </r>
    <r>
      <rPr>
        <sz val="8"/>
        <rFont val="Arial"/>
        <family val="2"/>
      </rPr>
      <t xml:space="preserve">
Komponent udowy i piszczelowy wykonane ze stopu kobaltowo-chromowego. Komponent udowy uniwersalny w 3 rozmiarach.
Wkładka wykonana z polietylenu typu cross linking, niezwiązana z komponentem piszczelowym w minimum 7 grubościach.
Komponent piszczelowy anatomiczny typu „Mobile Bearing” w 6 rozmiarach. System zapewnia zaopatrzenie obu przedziałów przyśrodkowego i bocznego.</t>
    </r>
  </si>
  <si>
    <t>Wersja przyśrodkowa</t>
  </si>
  <si>
    <t>Wersja boczna</t>
  </si>
  <si>
    <t>Tytanowy gwóźdź ramienny kaniulowany, sterylny. Długość gwoździa 140-320 mm ze skokiem co 20 mm, średnica gwoździa 7-9 mm. Wygięcie gwoździa w części bliższej o wartości 6° a w części dalszej o wartości 4°. Możliwość kompresji w zakresie 6 mm</t>
  </si>
  <si>
    <t>Tytanowy gwóźdź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dalszej o wartości 6°. Dynamizacja w części dalszej na wysokości 7.5 mm od końca gwoździa. Gwoździe prawe/lewe</t>
  </si>
  <si>
    <t>Śruba blokująca tytanowa, sterylna ø 4 mm i ø 5 mm, dł. 20-60 mm</t>
  </si>
  <si>
    <t>Śruba kompresyjna tytanowa, sterylna ø 6 mm</t>
  </si>
  <si>
    <t>Zaślepka tytanowa sterylna ø 6 mm i o dł. 0-25 mm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</si>
  <si>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3, 4, 5, 6, 7, 8, 9, 10 i 12. Długość płytek: 77, 89, 101, 113, 125, 137, 149, 161 i 185 mm. Otwory niegwintowane do śrub o średnicy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</si>
  <si>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</si>
  <si>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Śruba blokowana tytanowa ø 3.5 mm, dł. 10-70 mm</t>
  </si>
  <si>
    <t>Śruba blokowana tytanowa ø 2.7 mm, dł. 8-50 mm</t>
  </si>
  <si>
    <t>Śruba korowa tytanowa ø 3.5 mm, dł. 10-70 mm</t>
  </si>
  <si>
    <t>Śruba korowa tytanowa ø 2.7 mm, dł. 8-50 mm</t>
  </si>
  <si>
    <t>Tytanowe płytki do zespoleń złamań nasady dalszej kości promieniowej, anatomiczne i uniwersalne dłoniowe, grzbietowe oraz kolumnowe promieniowe i łokciowe, z otworami niegwintowanymi do śrub i kołków o średnicy 2.0 mm, 2.3 mm i 2.7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</t>
  </si>
  <si>
    <t>Śruba blokowana tytanowa, ø 2.3 mm i ø 2.7 mm, dł. 10-38 mm</t>
  </si>
  <si>
    <t>Śruba korowa tytanowa ø 2.3 mm i ø 2.7 mm, dł. 10-38 mm</t>
  </si>
  <si>
    <t>Stalowa płyta ukształtowana anatomicznie do bliższej nasady kości ramiennej, prawa/lewa. Ilość otworów w trzonie: 3, 5 i 8. Długości płyty: 86, 112 i 150 mm. W części nasadowej płyty 7 otworów gwintowanych pod śruby blokowane ø 4.0 mm i otwór niegwintowany pod śrubę gąbczastą ø 4.0 mm (możliwość zastosowania techniki śruby ciągnącej).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</t>
  </si>
  <si>
    <t>Stalowa płyta ukształtowana anatomicznie do dalszej nasady kości piszczelowej, przednioboczna, prawa/lewa. Ilość otworów w trzonie: 4, 6, 8, 10, 12, 14 i 16. Długość płyty: 97, 123, 149, 175, 201, 227 i 253 mm. W części nasadowej płyty 3 otwory gwintowane pod śruby blokowane ø 4.0 mm i otwory niegwintowane pod śruby gąbczaste ø 4.0 mm (możliwość zastosowania techniki śruby ciągnącej) oraz otwór podpórkowy pod śrubę blokowaną ø 4.0 mm skierowaną we fragment przyśrodkowy.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</t>
  </si>
  <si>
    <t>Stalowa płyta ukształtowana anatomicznie do dalszej nasady kości piszczelowej, przyśrodkowa, prawa/lewa. Ilość otworów w trzonie: 4, 6, 8, 10, 12, 14 i 16. Długość płyty: 94, 120, 146, 172, 198, 224 i 250 mm. W części nasadowej płyty 4 otwory gwintowane pod śruby blokowane ø 4.0 mm i otwory niegwintowane pod śruby gąbczaste ø 4.0 mm (możliwość zastosowania techniki śruby ciągnącej) oraz otwór podpórkowy pod śrubę blokowaną ø 4.0 mm skierowaną we fragment boczny.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</t>
  </si>
  <si>
    <t>Stalowa śruba blokująca ø 4.0 mm, dł. 14-95 mm</t>
  </si>
  <si>
    <t>Stalowa śruba korowa ø 3.5 mm, dł. 14-95 mm</t>
  </si>
  <si>
    <t>Stalowa śruba gąbczasta ø 4.0 mm (częściowo lub w pełni gwintowana), dł. 14-95 mm</t>
  </si>
  <si>
    <r>
      <t xml:space="preserve">Wkładka do gwintowania otworu płytki pod śrubę blokującą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4.0 mm</t>
    </r>
  </si>
  <si>
    <t>Grotowkręty kostne ( ø5-6 mm, dł. 120-250 mm)</t>
  </si>
  <si>
    <t>Grotowkręty kostne ( ø4-5 mm, dł. 90-250 mm)</t>
  </si>
  <si>
    <t>Grotowkręty kostne ( ø3-4 mm, dł. 60-180 mm)</t>
  </si>
  <si>
    <t>Grotowkręty kostne ( ø4-6 mm, dł. 90-250 mm)</t>
  </si>
  <si>
    <t>Grotowkręty kostne (ø3-4 mm  dł. 60-180 mm)</t>
  </si>
  <si>
    <t>Śruba tytanowa kaniulowana ø3,0mm, kaniulacja ø1,2mm, długość śruby 8-40mm</t>
  </si>
  <si>
    <t>Śruba tytanowa kaniulowana ø 8,0mm, sterylna, kaniulacja ø 3.3mm, pełny lub częściowy gwint o długości 25mm, długość śruby 40-130mm</t>
  </si>
  <si>
    <t>Szczegóły odnośnie ilości depozytu zostaną uzgodnione pomiędzy Zamawiającym i wybranym Wykonawcą</t>
  </si>
  <si>
    <r>
      <t>Trzpień przynasadowy endoprotezy typ I:</t>
    </r>
    <r>
      <rPr>
        <sz val="8"/>
        <rFont val="Arial"/>
        <family val="2"/>
      </rPr>
      <t xml:space="preserve">
Trzpień przynasadowy w części 1/3 bliższej pokryty tytanową okładziną napylaną próżniowo. Zamiennie trzpienie dodatkowo pokryte HA.
Trzpień powinien posiadać opcję tzw. offsetu lateralnego czyli zwiększoną odległość między osią trzpienia i głową endoprotezy</t>
    </r>
    <r>
      <rPr>
        <b/>
        <sz val="8"/>
        <rFont val="Arial"/>
        <family val="2"/>
      </rPr>
      <t xml:space="preserve">
Instrumentarium podstawowe rozszerzone o instrumentarium do techniki małoinwazyjnej</t>
    </r>
  </si>
  <si>
    <r>
      <t xml:space="preserve">Komponent udowy cementowy
</t>
    </r>
    <r>
      <rPr>
        <sz val="8"/>
        <color indexed="8"/>
        <rFont val="Arial"/>
        <family val="2"/>
      </rPr>
      <t>Komponent udowy anatomiczny (lewy, prawy) w minimum 10 rozmiarach, z możliwością dołączenia trzpienia i adaptera offsetowego.</t>
    </r>
    <r>
      <rPr>
        <b/>
        <sz val="8"/>
        <color indexed="8"/>
        <rFont val="Arial"/>
        <family val="2"/>
      </rPr>
      <t xml:space="preserve">
</t>
    </r>
  </si>
  <si>
    <r>
      <t>Komponent piszczelowy cementowy</t>
    </r>
    <r>
      <rPr>
        <sz val="8"/>
        <color indexed="8"/>
        <rFont val="Arial"/>
        <family val="2"/>
      </rPr>
      <t xml:space="preserve"> w minimum 9 rozmiarach. Mocowanie wkładki polietylenowej specjalną zawleczką. Możliwość dołączenia trzpienia i adaptera offsetowego.</t>
    </r>
  </si>
  <si>
    <r>
      <t xml:space="preserve"> </t>
    </r>
    <r>
      <rPr>
        <b/>
        <sz val="8"/>
        <color indexed="8"/>
        <rFont val="Arial"/>
        <family val="2"/>
      </rPr>
      <t xml:space="preserve">Wkładka polietylenowa </t>
    </r>
    <r>
      <rPr>
        <sz val="8"/>
        <color indexed="8"/>
        <rFont val="Arial"/>
        <family val="2"/>
      </rPr>
      <t>w 2 opcjach: PS i półzwiązanej w grubościach od 10 do 24mm. Polietylen typu cross linking. Mocowanie wkładki polietylenowej specjalną zawleczką.</t>
    </r>
  </si>
  <si>
    <r>
      <t>Trzpień udowy i piszczelowy</t>
    </r>
    <r>
      <rPr>
        <sz val="8"/>
        <color indexed="8"/>
        <rFont val="Arial"/>
        <family val="2"/>
      </rPr>
      <t xml:space="preserve"> w minimum 4 długościach i 4 grubościach.</t>
    </r>
  </si>
  <si>
    <r>
      <t xml:space="preserve">Adapter offsetowy </t>
    </r>
    <r>
      <rPr>
        <sz val="8"/>
        <color indexed="8"/>
        <rFont val="Arial"/>
        <family val="2"/>
      </rPr>
      <t>z 2,5mm i 5mm i 7,5mm offsetem</t>
    </r>
  </si>
  <si>
    <r>
      <t xml:space="preserve">Podkładka pod komponent piszczelowy </t>
    </r>
    <r>
      <rPr>
        <sz val="8"/>
        <color indexed="8"/>
        <rFont val="Arial"/>
        <family val="2"/>
      </rPr>
      <t>5mm, 10mm, 15mm</t>
    </r>
  </si>
  <si>
    <r>
      <t xml:space="preserve">Podkładka pod komponent udowy </t>
    </r>
    <r>
      <rPr>
        <sz val="8"/>
        <color indexed="8"/>
        <rFont val="Arial"/>
        <family val="2"/>
      </rPr>
      <t>dalsza  5mm, 10mm 15mm i tylna 5mm, 10mm</t>
    </r>
  </si>
  <si>
    <r>
      <t xml:space="preserve">Podkładka skrzydełkowa pod tacę piszczelową </t>
    </r>
    <r>
      <rPr>
        <sz val="8"/>
        <color indexed="8"/>
        <rFont val="Arial"/>
        <family val="2"/>
      </rPr>
      <t>poprawiająca stabilność rotacyjną w minimum 2 wielkościach.</t>
    </r>
  </si>
  <si>
    <r>
      <t xml:space="preserve">Konikalne uzupełnienie ubytków kostnych </t>
    </r>
    <r>
      <rPr>
        <sz val="8"/>
        <color indexed="8"/>
        <rFont val="Arial"/>
        <family val="2"/>
      </rPr>
      <t>wykonane w całości z drobinek tytanu o budowie i strukturze gąbczastej dla pełnego przeniknięcia autogenicznego materiału dla zapewnienia stabilizacji oraz pełnej przebudowy tkanek w 2 wysokościach i 4 szerokościach. Otwór środkowy umożliwiający wprowadzenie trzpienia lub adaptera offsetowego.</t>
    </r>
  </si>
  <si>
    <t>Implant barkowy do rekonstrukcji więzadła obojczykowo-barkowego: płytka tytanowa połączona z samozaciskową bezwęzłową pętlą polietylenową oraz guzikiem.</t>
  </si>
  <si>
    <r>
      <t xml:space="preserve">Płytka blokowana tytanowa </t>
    </r>
    <r>
      <rPr>
        <b/>
        <sz val="8"/>
        <color indexed="8"/>
        <rFont val="Arial"/>
        <family val="2"/>
      </rPr>
      <t>do nasady dalszej kości udowej</t>
    </r>
    <r>
      <rPr>
        <sz val="8"/>
        <color indexed="8"/>
        <rFont val="Arial"/>
        <family val="2"/>
      </rPr>
      <t xml:space="preserve"> od 4 do 16 otworów w części trzonowej, otwory do wkrętów blokowanych 5,0 i 7,3 mm, wkrętów korowych 4,5 mm</t>
    </r>
  </si>
  <si>
    <r>
      <t xml:space="preserve">Płytka blokowana tytanowa </t>
    </r>
    <r>
      <rPr>
        <b/>
        <sz val="8"/>
        <color indexed="8"/>
        <rFont val="Arial"/>
        <family val="2"/>
      </rPr>
      <t>rekonstrukcyjna, prosta</t>
    </r>
    <r>
      <rPr>
        <sz val="8"/>
        <color indexed="8"/>
        <rFont val="Arial"/>
        <family val="2"/>
      </rPr>
      <t>, 4-10 otworów, otwory do wkrętów 3,5 mm</t>
    </r>
  </si>
  <si>
    <r>
      <t xml:space="preserve">Płytka blokowana tytanowa anatomiczna do </t>
    </r>
    <r>
      <rPr>
        <b/>
        <sz val="8"/>
        <color indexed="8"/>
        <rFont val="Arial"/>
        <family val="2"/>
      </rPr>
      <t>nasady bliższej piszczeli</t>
    </r>
    <r>
      <rPr>
        <sz val="8"/>
        <color indexed="8"/>
        <rFont val="Arial"/>
        <family val="2"/>
      </rPr>
      <t>, boczna 4-16 otworów, otwory do wkrętów 3,5 mm</t>
    </r>
  </si>
  <si>
    <r>
      <t xml:space="preserve">Płytka blokowana tytanowa anatomiczna </t>
    </r>
    <r>
      <rPr>
        <b/>
        <sz val="8"/>
        <color indexed="8"/>
        <rFont val="Arial"/>
        <family val="2"/>
      </rPr>
      <t>do nasady dalszej piszczeli, przyśrodkowa</t>
    </r>
    <r>
      <rPr>
        <sz val="8"/>
        <color indexed="8"/>
        <rFont val="Arial"/>
        <family val="2"/>
      </rPr>
      <t xml:space="preserve"> 4-14 otworów, otwory do wkrętów 3,5 mm </t>
    </r>
  </si>
  <si>
    <r>
      <t xml:space="preserve">Płytka blokowana tytanowa anatomiczna do </t>
    </r>
    <r>
      <rPr>
        <b/>
        <sz val="8"/>
        <color indexed="8"/>
        <rFont val="Arial"/>
        <family val="2"/>
      </rPr>
      <t>nasady dalszej piszczeli, przednio-boczna</t>
    </r>
    <r>
      <rPr>
        <sz val="8"/>
        <color indexed="8"/>
        <rFont val="Arial"/>
        <family val="2"/>
      </rPr>
      <t xml:space="preserve"> 3-16 otworów, otwory do wkrętów 3,5 mm </t>
    </r>
  </si>
  <si>
    <r>
      <t xml:space="preserve">Płytka blokowana tytanowa do </t>
    </r>
    <r>
      <rPr>
        <b/>
        <sz val="8"/>
        <color indexed="8"/>
        <rFont val="Arial"/>
        <family val="2"/>
      </rPr>
      <t>nasady dalszej piszczeli w kształcie odwróconego krzyża</t>
    </r>
    <r>
      <rPr>
        <sz val="8"/>
        <color indexed="8"/>
        <rFont val="Arial"/>
        <family val="2"/>
      </rPr>
      <t>, z możliwością kształtowania i przycinania części nasadowej</t>
    </r>
  </si>
  <si>
    <r>
      <t xml:space="preserve">Płytka blokowana tytanowa </t>
    </r>
    <r>
      <rPr>
        <b/>
        <sz val="8"/>
        <color indexed="8"/>
        <rFont val="Arial"/>
        <family val="2"/>
      </rPr>
      <t>do kości strzałkowej dalsza</t>
    </r>
    <r>
      <rPr>
        <sz val="8"/>
        <color indexed="8"/>
        <rFont val="Arial"/>
        <family val="2"/>
      </rPr>
      <t>, boczna 2 do 10 otworów, otwory do wkrętów 3,5 mm, w części nasadowej wkręty 2,4 mm</t>
    </r>
  </si>
  <si>
    <r>
      <t>Płytka blokowana tytanowa anatomiczna</t>
    </r>
    <r>
      <rPr>
        <b/>
        <sz val="8"/>
        <color indexed="8"/>
        <rFont val="Arial"/>
        <family val="2"/>
      </rPr>
      <t xml:space="preserve"> do obojczyka, </t>
    </r>
    <r>
      <rPr>
        <sz val="8"/>
        <color indexed="8"/>
        <rFont val="Arial"/>
        <family val="2"/>
      </rPr>
      <t>prawa i lewa</t>
    </r>
  </si>
  <si>
    <r>
      <t xml:space="preserve">Płytka blokowana tytanowa do </t>
    </r>
    <r>
      <rPr>
        <b/>
        <sz val="8"/>
        <color indexed="8"/>
        <rFont val="Arial"/>
        <family val="2"/>
      </rPr>
      <t>nasady bliższej kości ramiennej</t>
    </r>
    <r>
      <rPr>
        <sz val="8"/>
        <color indexed="8"/>
        <rFont val="Arial"/>
        <family val="2"/>
      </rPr>
      <t xml:space="preserve"> od 3 do 10 otworów w części trzonowej, otwory do wkrętów 3,5 mm</t>
    </r>
  </si>
  <si>
    <r>
      <t>Płytki blokowane tytanowe anatomiczne</t>
    </r>
    <r>
      <rPr>
        <b/>
        <sz val="8"/>
        <color indexed="8"/>
        <rFont val="Arial"/>
        <family val="2"/>
      </rPr>
      <t xml:space="preserve"> do dalszego końca kości ramiennej </t>
    </r>
    <r>
      <rPr>
        <sz val="8"/>
        <color indexed="8"/>
        <rFont val="Arial"/>
        <family val="2"/>
      </rPr>
      <t>przyśrodkowa i tylno-boczna stosowane parami</t>
    </r>
  </si>
  <si>
    <r>
      <t>Płytka blokowana tytanowa anatomiczna</t>
    </r>
    <r>
      <rPr>
        <b/>
        <sz val="8"/>
        <color indexed="8"/>
        <rFont val="Arial"/>
        <family val="2"/>
      </rPr>
      <t xml:space="preserve"> do nasady bliższej kości łokciowej</t>
    </r>
  </si>
  <si>
    <r>
      <t xml:space="preserve">Płytka blokowana tytanowa anatomiczna </t>
    </r>
    <r>
      <rPr>
        <b/>
        <sz val="8"/>
        <color indexed="8"/>
        <rFont val="Arial"/>
        <family val="2"/>
      </rPr>
      <t>do nasady dalszej kości promieniowej</t>
    </r>
    <r>
      <rPr>
        <sz val="8"/>
        <color indexed="8"/>
        <rFont val="Arial"/>
        <family val="2"/>
      </rPr>
      <t xml:space="preserve"> 3-5 otworowa, w wersji wąskiej i szerokiej</t>
    </r>
  </si>
  <si>
    <r>
      <t xml:space="preserve">Płytka blokowana tytanowa anatomiczna o grubości do 2 mm, </t>
    </r>
    <r>
      <rPr>
        <b/>
        <sz val="8"/>
        <color indexed="8"/>
        <rFont val="Arial"/>
        <family val="2"/>
      </rPr>
      <t>T-kształtna, ukośna 4-otworowa</t>
    </r>
    <r>
      <rPr>
        <sz val="8"/>
        <color indexed="8"/>
        <rFont val="Arial"/>
        <family val="2"/>
      </rPr>
      <t xml:space="preserve">, długość 28-32 mm, oraz </t>
    </r>
    <r>
      <rPr>
        <b/>
        <sz val="8"/>
        <color indexed="8"/>
        <rFont val="Arial"/>
        <family val="2"/>
      </rPr>
      <t>płytka prosta</t>
    </r>
    <r>
      <rPr>
        <sz val="8"/>
        <color indexed="8"/>
        <rFont val="Arial"/>
        <family val="2"/>
      </rPr>
      <t xml:space="preserve"> 4 do 8 otworowa z otworami do wkrętów korowych 2,7 mm i blokowanych 2,4 i 2,7 mm</t>
    </r>
  </si>
  <si>
    <r>
      <t>Gwóźdź blokowany do kości udowej uniwersalny</t>
    </r>
    <r>
      <rPr>
        <sz val="8"/>
        <color indexed="8"/>
        <rFont val="Arial"/>
        <family val="2"/>
      </rPr>
      <t xml:space="preserve"> stalowy kompresyjno-rekonstrukcyjny prawy i lewy z możliwością zastosowania jako gwóźdź wsteczny udowy, fi 9-14 mm, długości 200 do 480 mm</t>
    </r>
  </si>
  <si>
    <r>
      <t>Gwóźdź blokowany do kości piszczelowej</t>
    </r>
    <r>
      <rPr>
        <sz val="8"/>
        <color indexed="8"/>
        <rFont val="Arial"/>
        <family val="2"/>
      </rPr>
      <t xml:space="preserve"> stalowy rekonstrukcyjny, w części bliższej co najmniej 5 otworów w 3 płaszczyznach,w części dalszej min. 4 otwory,  w wersji litej, fi 8-10 mm i wersji kaniulowanej 9-12 mm, długość 270 do 390 mm</t>
    </r>
  </si>
  <si>
    <r>
      <t>Gwóźdź blokowany do kości ramiennej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kompresyjny</t>
    </r>
    <r>
      <rPr>
        <sz val="8"/>
        <color indexed="8"/>
        <rFont val="Arial"/>
        <family val="2"/>
      </rPr>
      <t xml:space="preserve"> stalowy kaniulowane, fi 6 do 9 mm, długość 180 do 320 mm</t>
    </r>
  </si>
  <si>
    <r>
      <t>Gwóźdź blokowany do kości ramiennej rekonstrukcyjny</t>
    </r>
    <r>
      <rPr>
        <sz val="8"/>
        <color indexed="8"/>
        <rFont val="Arial"/>
        <family val="2"/>
      </rPr>
      <t xml:space="preserve"> stalowy kaniulowane, minimum 4 śruby blokujące w części bliższej, fi 6 do 9 mm, w wersji krótkiej 150 mm i długiej 200-320 mm</t>
    </r>
  </si>
  <si>
    <r>
      <t xml:space="preserve">Płytka blokowana tytanowa anatomiczna </t>
    </r>
    <r>
      <rPr>
        <b/>
        <sz val="8"/>
        <color indexed="8"/>
        <rFont val="Arial"/>
        <family val="2"/>
      </rPr>
      <t>do nasady dalszej kości promieniowej</t>
    </r>
    <r>
      <rPr>
        <sz val="8"/>
        <color indexed="8"/>
        <rFont val="Arial"/>
        <family val="2"/>
      </rPr>
      <t xml:space="preserve"> 3-5 otworowa</t>
    </r>
  </si>
  <si>
    <r>
      <t>Gwóźdź śródszpikowy blokowany stalowy do bliższego końca kości udowej krótki</t>
    </r>
    <r>
      <rPr>
        <sz val="8"/>
        <color indexed="8"/>
        <rFont val="Arial"/>
        <family val="2"/>
      </rPr>
      <t xml:space="preserve"> 220-280mm, średnica d=(10-12) mm, kąt (125-135)</t>
    </r>
    <r>
      <rPr>
        <vertAlign val="super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>, blokowany jedną śrubą kaniulowaną i pinem derotacyjnym  (lub drugą śrubą). Śruba w wersji teleskopowej i standard.</t>
    </r>
  </si>
  <si>
    <r>
      <t>Gwóźdź blokowany do kości udowej anatomiczny</t>
    </r>
    <r>
      <rPr>
        <sz val="8"/>
        <color indexed="8"/>
        <rFont val="Arial"/>
        <family val="2"/>
      </rPr>
      <t xml:space="preserve"> stalowy prawy i lewy kompresyjno-rekonstrukcyjny prawy, wygięty w 3 płaszczyznach, umożliwiający implantowanie z dostępu bocznego , fi 9-12 mm, długości 300 do 480 mm</t>
    </r>
  </si>
  <si>
    <r>
      <t>Gwóźdź blokowany do kości piszczelowej</t>
    </r>
    <r>
      <rPr>
        <sz val="8"/>
        <color indexed="8"/>
        <rFont val="Arial"/>
        <family val="2"/>
      </rPr>
      <t xml:space="preserve"> stalowy,  w wersji litej, fi 8-10 mm i wersji kaniulowanej 9-11 mm, długość 270 do 390 mm</t>
    </r>
  </si>
  <si>
    <r>
      <t>Gwóźdź blokowany do kości ramiennej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kompresyjny</t>
    </r>
    <r>
      <rPr>
        <sz val="8"/>
        <color indexed="8"/>
        <rFont val="Arial"/>
        <family val="2"/>
      </rPr>
      <t xml:space="preserve"> stalowy kaniulowane, fi 8 do 9 mm, długość 180 do 320 mm</t>
    </r>
  </si>
  <si>
    <r>
      <t>Stabilizator dynamiczny DHS,</t>
    </r>
    <r>
      <rPr>
        <sz val="8"/>
        <color indexed="8"/>
        <rFont val="Arial"/>
        <family val="2"/>
      </rPr>
      <t xml:space="preserve"> płytka ustalająca, kąt 135 st. Liczba otworów do wkrętów 2 do 12</t>
    </r>
  </si>
  <si>
    <r>
      <t xml:space="preserve">Stabilizator dynamiczny DCS, </t>
    </r>
    <r>
      <rPr>
        <sz val="8"/>
        <color indexed="8"/>
        <rFont val="Arial"/>
        <family val="2"/>
      </rPr>
      <t>płytka ustalająca, kąt 95 st. Liczba otworów do wkrętów 4 do 16</t>
    </r>
  </si>
  <si>
    <r>
      <t xml:space="preserve">Stalowa płyta ukształtowana anatomicznie do bliższej nasady kości piszczelowej, boczna, prawa/lewa. Ilość otworów w trzonie: 2, 4, 6, 8, 10, 12 i 14. Długości płyty: 95, 121, 147, 173, 199, 225 i 291 mm. W części nasadowej płyty 4 otwory gwintowane pod śruby blokowane ø 4.0 mm i 2 otwory niegwintowane pod śruby gąbczaste ø 4.0 mm (możliwość zastosowania techniki śruby ciągnącej) oraz otwór podpórkowy pod śrubę blokowaną ø 4.0 mm skierowaną we fragment tylno-przyśrodkowy. W trzonie płyty naprzemiennie otwory standardowe pod śruby korowe ø 3.5 mm (z możliwością nagwintowania poprzez wkładki gwintowane pod śruby blokowane </t>
    </r>
    <r>
      <rPr>
        <sz val="8"/>
        <rFont val="Arial"/>
        <family val="2"/>
      </rPr>
      <t>ø</t>
    </r>
    <r>
      <rPr>
        <sz val="8"/>
        <rFont val="Arial CE"/>
        <family val="0"/>
      </rPr>
      <t xml:space="preserve"> 4.0 mm) oraz otwory gwintowane na całym obwodzie pod śruby blokowane </t>
    </r>
    <r>
      <rPr>
        <sz val="8"/>
        <rFont val="Arial"/>
        <family val="2"/>
      </rPr>
      <t>ø</t>
    </r>
    <r>
      <rPr>
        <sz val="8"/>
        <rFont val="Arial CE"/>
        <family val="0"/>
      </rPr>
      <t xml:space="preserve"> 4.0 mm. Na całej długości płyty otwory do wprowadzenia drutów Kirschnera. Możliwość zastosowania przeziernego celownika</t>
    </r>
  </si>
  <si>
    <t>Śruba tytanowa dwugwintowana kaniulowana, kompresyjna (typu Herberta), średnica 3,2mm, kaniulacja ø 1,0mm, długość śruby od 14 do 34mm, skok co 2mm. W skład zestawu wchodzi celownik do dostępu przezskórnego</t>
  </si>
  <si>
    <t>Śruba tytanowa kaniulowana ø2,0mm, kaniulacja ø0,8mm, długość śruby 8-30mm</t>
  </si>
  <si>
    <t>Śruba tytanowa kaniulowana ø 4,0mm, sterylna, kaniulacja ø 1,55 mm, pełny lub częściowy gwint, długość śruby 10-70mm</t>
  </si>
  <si>
    <t>Śruba tytanowa kaniulowana ø 5,0mm, sterylna kaniulacja ø 2.1mm, pełny lub częściowy gwint, długość śruby 20-80mm</t>
  </si>
  <si>
    <t>Śruba tytanowa kaniulowana ø 6,5mm, sterylna, kaniulacja ø 3.3mm, pełny lub częściowy gwint o długości 20mm lub 40mm, długość śruby 30-130mm</t>
  </si>
  <si>
    <t>Płytki tytanowe do zespoleń złamań kości dłoni, różnych kształtów, z otworami niegwintowanymi do śrub ø 1.7mm i 2.3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+/- 10°</t>
  </si>
  <si>
    <t>Śruby korowe tytanowe, ø 1.7 mm, długość 5-24 mm, skok co 2 mm</t>
  </si>
  <si>
    <t>Śruby blokujące tytanowe, ø 1.7 mm, długość 5-24 mm, skok co 2 mm</t>
  </si>
  <si>
    <t>Śruby korowe tytanowe, ø 2.3 mm, długość 6-26 mm, skok co 2 mm</t>
  </si>
  <si>
    <t>Śruby blokujące tytanowe, ø 2.3 mm, długość 6-26 mm, skok co 2 mm</t>
  </si>
  <si>
    <t xml:space="preserve">Implant typu endobutton – mocowanie udowe: 
Ostro zakończona płytka tytanowa połączona z samozaciskową, bezwęzłową pętlą polietylenową. Oparcie czoła przeszczepu o strop kanału udowego. W zestawie nić prowadząca implant.
</t>
  </si>
  <si>
    <t xml:space="preserve">Śruba interferencyjna biowchłanialna kompozytowa:
Śruba wykonana z 40% polimeru kwasu mlekowego i 60% fosforanu wapnia lub 70% polimeru kwasu mlekowego i 30% fosforanu wapnia. Śruba kaniulowana, gwint półokrągły dla ochrony przeszczepu na całej długości lub zakończony główką. Rozmiary od 7x25mm do 10x30mm.
</t>
  </si>
  <si>
    <t>Kaniule artroskopowe (porty): z giętkiego materiału, dostępne w rozmiarach: 5 mm, 7 mm i 8,5 mm średnicy i 75 oraz 85 mm długości</t>
  </si>
  <si>
    <t xml:space="preserve">Kotwica do barku - średnica 1,4mm, ze wzmocnioną nicią, na sterylnym podajniku., w opakowaniu 2 szt. + zestaw instrumentarium :
płaszcz, wiertło i obturator.
</t>
  </si>
  <si>
    <t>Kotwica do barku - średnica 1,4mm, ze wzmocnioną nicią, na sterylnym podajniku., w opakowaniu 10 szt.</t>
  </si>
  <si>
    <t xml:space="preserve">Śruba barkowa tytanowa 3 mm
 Implant barkowy tytanowy do leczenia niestabilności barku, średnicy 3 mm ze wzmocnioną nicią
</t>
  </si>
  <si>
    <t>Śruba barkowa tytanowa 5 mm i 6,5 mm                                                                                                                                                      Implant barkowy tytanowy do leczenia niestabilności barku i uszkodzeń stożka rotatorów, średnicy 5 mm lub 6,5 mm ze wzmocnioną nicią</t>
  </si>
  <si>
    <t xml:space="preserve">Śystem do szycia łąkotek:
Dwa miękkie implanty do szycia łąkotki, wykonane z poliestru #5, połączone samozaciskającą się podwójną nicią 2-0, osadzone na jednorazowym podajniku.
</t>
  </si>
  <si>
    <t>Szydło do prowadzenia przeszczepu</t>
  </si>
  <si>
    <t>Implant do szycia łąkotki: dwie igły połączone nicią  2.0Implant do szycia łąkotki: dwie igły połączone nicią  2.0</t>
  </si>
  <si>
    <t>Miękka kotwica do naprawy stożka rotatorów, wykonana z plecionki poliestrowej,  na sterylnym podajniku. Średnica 2,9mm.Dwie różnokolorowe, wzmocnione nici.</t>
  </si>
  <si>
    <t>Syntetyczny,osteokondukcyjny, biodegradowalny substytut kości, na bazie fosforanu wapnia, w postaci pasty, powstałej po zmieszaniu proszku i płynu (wodorofosforan dwusodowy), sterylny. Krótki czas mieszania - 1min.,czas aplikacji do 4 min.,czas ostatecznego wiązania- 5 min..Wytrzymałość na ściskanie po 6h -ok.15 MPa (jak kości gąbczastej), po 3 dniach do 45 MPa(jak kość korowa), w postaci:</t>
  </si>
  <si>
    <t>pasta 5g (4ml)</t>
  </si>
  <si>
    <t>pasta 10g (8ml)</t>
  </si>
  <si>
    <t>pasta 20g (16ml)</t>
  </si>
  <si>
    <t>a</t>
  </si>
  <si>
    <t>b</t>
  </si>
  <si>
    <t>c</t>
  </si>
  <si>
    <t>granulki 10ml</t>
  </si>
  <si>
    <t>granulki 20ml</t>
  </si>
  <si>
    <t>granulki 50ml</t>
  </si>
  <si>
    <t>Syntetyczny,osteokondukcyjny, biodegradowalny substytut kości, składający się z fosforanu trójwapniowego,wodorofosforanu i węglanu wapnia. Produkt sterylny, gotowy do użycia, w postaci porowatych (wlk.porów 150-550mikrometra) granulek o wielkości 2-4mm, w postaci:</t>
  </si>
  <si>
    <t>Naturalny osteokonduktywny hydroksyapatytowy materiał ceramiczny przeznaczony w szczególności jako zamiennik przeszczepu kostnego. System łączących się ze sobą porów  umożliwia tkance kostnej przerastanie przez implant, dzięki czemu zachodzi trwała i stabilna integracja z naturalną kością. Odbudowująca się kość może tworzyć się bezpośrednio na ceramicznej powierzchni. Możliwość mieszania z płytkowymi czynnikami wzrostu i komórkami macierzystymi.</t>
  </si>
  <si>
    <t>d</t>
  </si>
  <si>
    <t>Wykaz asortymentowo-cenowy</t>
  </si>
  <si>
    <t>Załącznik nr 5 do SIWZ</t>
  </si>
  <si>
    <t>PAKIET NR 2</t>
  </si>
  <si>
    <t>Zestaw nr 3  Endoproteza stawu kolanowego rewizyjna</t>
  </si>
  <si>
    <t xml:space="preserve">PAKIET NR 4  </t>
  </si>
  <si>
    <t>PAKIET NR 6</t>
  </si>
  <si>
    <t>PAKIET  NR 7</t>
  </si>
  <si>
    <t>PAKIET  NR 8</t>
  </si>
  <si>
    <t>Płytki dłoniowe i śruby kaniulowane</t>
  </si>
  <si>
    <t>Grawitacyjny system separacji koncentratu  komórek macierzystych - zawiesiny o bardzo wysokiej koncentracji komórek multipotencjalnych,                                                                                                                                                                                 - ponad x6 zagęszczanie komórek jądrzastych                                                                                                                                                                                                                                              - odzysk 79% wszystkich komórek jądrzastych</t>
  </si>
  <si>
    <t>cylinder 9-12mm</t>
  </si>
  <si>
    <t>Zestaw nr 1 - endoprotezy bezcementowe stawu biodrowego trzpienie</t>
  </si>
  <si>
    <t>Zestaw nr 1 - Gwoździe ramienne</t>
  </si>
  <si>
    <t xml:space="preserve">Zestaw nr 2 - Płytki na kość strzałkową i stopę </t>
  </si>
  <si>
    <t xml:space="preserve">Zestaw nr 3 - Płytki na dalszą nasadę kości promieniowej </t>
  </si>
  <si>
    <t>Zestaw nr 4 - Płyty anatomiczne na kości długie</t>
  </si>
  <si>
    <t>Zestaw nr 5 - Stabilizatory zewnętrzne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</si>
</sst>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</numFmts>
  <fonts count="6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10"/>
      <name val="Arial CE"/>
      <family val="0"/>
    </font>
    <font>
      <vertAlign val="superscript"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9" fontId="2" fillId="0" borderId="1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9" fontId="3" fillId="0" borderId="13" xfId="0" applyNumberFormat="1" applyFont="1" applyFill="1" applyBorder="1" applyAlignment="1">
      <alignment horizontal="center"/>
    </xf>
    <xf numFmtId="9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4" fontId="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" fontId="2" fillId="4" borderId="25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55" fillId="0" borderId="0" xfId="51">
      <alignment/>
      <protection/>
    </xf>
    <xf numFmtId="0" fontId="23" fillId="0" borderId="0" xfId="51" applyFont="1">
      <alignment/>
      <protection/>
    </xf>
    <xf numFmtId="0" fontId="23" fillId="0" borderId="0" xfId="51" applyFont="1" applyAlignment="1">
      <alignment horizont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9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left" wrapText="1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9" fontId="2" fillId="0" borderId="17" xfId="51" applyNumberFormat="1" applyFont="1" applyFill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left" wrapText="1"/>
      <protection/>
    </xf>
    <xf numFmtId="0" fontId="23" fillId="0" borderId="0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2" fillId="0" borderId="0" xfId="51" applyNumberFormat="1" applyFont="1" applyFill="1" applyBorder="1" applyAlignment="1">
      <alignment horizontal="right" vertical="center" wrapText="1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left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horizontal="left" wrapText="1"/>
      <protection/>
    </xf>
    <xf numFmtId="0" fontId="2" fillId="0" borderId="17" xfId="51" applyFont="1" applyFill="1" applyBorder="1" applyAlignment="1">
      <alignment vertical="center"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horizontal="left" wrapText="1"/>
      <protection/>
    </xf>
    <xf numFmtId="0" fontId="24" fillId="0" borderId="10" xfId="51" applyFont="1" applyFill="1" applyBorder="1" applyAlignment="1">
      <alignment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horizontal="right"/>
      <protection/>
    </xf>
    <xf numFmtId="0" fontId="55" fillId="0" borderId="0" xfId="51" applyBorder="1" applyAlignment="1">
      <alignment/>
      <protection/>
    </xf>
    <xf numFmtId="2" fontId="3" fillId="0" borderId="0" xfId="51" applyNumberFormat="1" applyFont="1" applyFill="1" applyBorder="1" applyAlignment="1">
      <alignment horizontal="right"/>
      <protection/>
    </xf>
    <xf numFmtId="9" fontId="3" fillId="0" borderId="0" xfId="51" applyNumberFormat="1" applyFont="1" applyFill="1" applyBorder="1" applyAlignment="1">
      <alignment horizontal="center"/>
      <protection/>
    </xf>
    <xf numFmtId="0" fontId="55" fillId="0" borderId="0" xfId="51" applyFill="1">
      <alignment/>
      <protection/>
    </xf>
    <xf numFmtId="2" fontId="2" fillId="0" borderId="10" xfId="51" applyNumberFormat="1" applyFont="1" applyFill="1" applyBorder="1" applyAlignment="1">
      <alignment wrapText="1"/>
      <protection/>
    </xf>
    <xf numFmtId="2" fontId="2" fillId="0" borderId="17" xfId="51" applyNumberFormat="1" applyFont="1" applyFill="1" applyBorder="1" applyAlignment="1">
      <alignment wrapText="1"/>
      <protection/>
    </xf>
    <xf numFmtId="0" fontId="55" fillId="0" borderId="10" xfId="51" applyBorder="1">
      <alignment/>
      <protection/>
    </xf>
    <xf numFmtId="0" fontId="55" fillId="0" borderId="17" xfId="51" applyBorder="1">
      <alignment/>
      <protection/>
    </xf>
    <xf numFmtId="0" fontId="5" fillId="0" borderId="0" xfId="51" applyFont="1" applyAlignment="1">
      <alignment horizontal="left"/>
      <protection/>
    </xf>
    <xf numFmtId="0" fontId="3" fillId="0" borderId="0" xfId="51" applyFont="1" applyFill="1">
      <alignment/>
      <protection/>
    </xf>
    <xf numFmtId="0" fontId="3" fillId="0" borderId="0" xfId="51" applyFont="1">
      <alignment/>
      <protection/>
    </xf>
    <xf numFmtId="2" fontId="3" fillId="0" borderId="20" xfId="51" applyNumberFormat="1" applyFont="1" applyFill="1" applyBorder="1" applyAlignment="1">
      <alignment horizontal="right"/>
      <protection/>
    </xf>
    <xf numFmtId="9" fontId="3" fillId="0" borderId="18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right"/>
      <protection/>
    </xf>
    <xf numFmtId="2" fontId="3" fillId="0" borderId="22" xfId="51" applyNumberFormat="1" applyFont="1" applyFill="1" applyBorder="1" applyAlignment="1">
      <alignment horizontal="right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2" fillId="0" borderId="11" xfId="51" applyFont="1" applyBorder="1" applyAlignment="1">
      <alignment horizontal="center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2" fontId="2" fillId="0" borderId="11" xfId="51" applyNumberFormat="1" applyFont="1" applyFill="1" applyBorder="1" applyAlignment="1">
      <alignment horizontal="right" vertical="center" wrapText="1"/>
      <protection/>
    </xf>
    <xf numFmtId="9" fontId="2" fillId="0" borderId="11" xfId="51" applyNumberFormat="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4" borderId="12" xfId="51" applyFont="1" applyFill="1" applyBorder="1" applyAlignment="1">
      <alignment horizontal="center" vertical="center"/>
      <protection/>
    </xf>
    <xf numFmtId="0" fontId="2" fillId="4" borderId="13" xfId="51" applyFont="1" applyFill="1" applyBorder="1" applyAlignment="1">
      <alignment horizontal="center" vertical="center" wrapText="1"/>
      <protection/>
    </xf>
    <xf numFmtId="1" fontId="2" fillId="4" borderId="13" xfId="51" applyNumberFormat="1" applyFont="1" applyFill="1" applyBorder="1" applyAlignment="1">
      <alignment horizontal="center" vertical="center" wrapText="1"/>
      <protection/>
    </xf>
    <xf numFmtId="0" fontId="2" fillId="4" borderId="14" xfId="51" applyFont="1" applyFill="1" applyBorder="1" applyAlignment="1">
      <alignment horizontal="center" vertical="center" wrapText="1"/>
      <protection/>
    </xf>
    <xf numFmtId="0" fontId="2" fillId="4" borderId="16" xfId="51" applyFont="1" applyFill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/>
      <protection/>
    </xf>
    <xf numFmtId="2" fontId="3" fillId="0" borderId="0" xfId="51" applyNumberFormat="1" applyFont="1" applyBorder="1" applyAlignment="1">
      <alignment wrapText="1"/>
      <protection/>
    </xf>
    <xf numFmtId="2" fontId="3" fillId="0" borderId="20" xfId="51" applyNumberFormat="1" applyFont="1" applyFill="1" applyBorder="1">
      <alignment/>
      <protection/>
    </xf>
    <xf numFmtId="2" fontId="3" fillId="0" borderId="18" xfId="51" applyNumberFormat="1" applyFont="1" applyFill="1" applyBorder="1">
      <alignment/>
      <protection/>
    </xf>
    <xf numFmtId="2" fontId="3" fillId="0" borderId="22" xfId="51" applyNumberFormat="1" applyFont="1" applyFill="1" applyBorder="1">
      <alignment/>
      <protection/>
    </xf>
    <xf numFmtId="0" fontId="2" fillId="4" borderId="26" xfId="51" applyFont="1" applyFill="1" applyBorder="1" applyAlignment="1">
      <alignment horizontal="center" vertical="center"/>
      <protection/>
    </xf>
    <xf numFmtId="0" fontId="2" fillId="4" borderId="12" xfId="51" applyFont="1" applyFill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left" wrapText="1"/>
      <protection/>
    </xf>
    <xf numFmtId="0" fontId="0" fillId="0" borderId="0" xfId="0" applyAlignment="1">
      <alignment horizontal="center" vertical="center"/>
    </xf>
    <xf numFmtId="0" fontId="55" fillId="0" borderId="0" xfId="51">
      <alignment/>
      <protection/>
    </xf>
    <xf numFmtId="0" fontId="23" fillId="0" borderId="0" xfId="56">
      <alignment/>
      <protection/>
    </xf>
    <xf numFmtId="0" fontId="23" fillId="0" borderId="0" xfId="56" applyBorder="1">
      <alignment/>
      <protection/>
    </xf>
    <xf numFmtId="0" fontId="25" fillId="0" borderId="0" xfId="56" applyFont="1">
      <alignment/>
      <protection/>
    </xf>
    <xf numFmtId="4" fontId="23" fillId="0" borderId="0" xfId="56" applyNumberFormat="1" applyFont="1" applyBorder="1">
      <alignment/>
      <protection/>
    </xf>
    <xf numFmtId="0" fontId="7" fillId="0" borderId="0" xfId="56" applyFont="1" applyFill="1" applyBorder="1" applyAlignment="1">
      <alignment vertical="top"/>
      <protection/>
    </xf>
    <xf numFmtId="0" fontId="2" fillId="0" borderId="27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1" fillId="0" borderId="30" xfId="0" applyFont="1" applyBorder="1" applyAlignment="1">
      <alignment horizontal="center" vertical="top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" fillId="0" borderId="11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horizontal="center" vertical="top"/>
      <protection/>
    </xf>
    <xf numFmtId="0" fontId="2" fillId="0" borderId="17" xfId="51" applyFont="1" applyFill="1" applyBorder="1" applyAlignment="1">
      <alignment horizontal="center" vertical="top"/>
      <protection/>
    </xf>
    <xf numFmtId="0" fontId="2" fillId="0" borderId="11" xfId="51" applyFont="1" applyBorder="1" applyAlignment="1">
      <alignment horizontal="center" vertical="top"/>
      <protection/>
    </xf>
    <xf numFmtId="0" fontId="2" fillId="0" borderId="10" xfId="51" applyFont="1" applyBorder="1" applyAlignment="1">
      <alignment horizontal="center" vertical="top"/>
      <protection/>
    </xf>
    <xf numFmtId="0" fontId="2" fillId="0" borderId="17" xfId="51" applyFont="1" applyBorder="1" applyAlignment="1">
      <alignment horizontal="center" vertical="top"/>
      <protection/>
    </xf>
    <xf numFmtId="2" fontId="2" fillId="0" borderId="11" xfId="51" applyNumberFormat="1" applyFont="1" applyFill="1" applyBorder="1" applyAlignment="1">
      <alignment vertical="center" wrapText="1"/>
      <protection/>
    </xf>
    <xf numFmtId="0" fontId="24" fillId="0" borderId="11" xfId="51" applyFont="1" applyFill="1" applyBorder="1" applyAlignment="1">
      <alignment vertical="center" wrapText="1"/>
      <protection/>
    </xf>
    <xf numFmtId="0" fontId="24" fillId="0" borderId="10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vertical="top" wrapText="1"/>
      <protection/>
    </xf>
    <xf numFmtId="0" fontId="2" fillId="0" borderId="10" xfId="51" applyFont="1" applyFill="1" applyBorder="1" applyAlignment="1">
      <alignment vertical="top"/>
      <protection/>
    </xf>
    <xf numFmtId="0" fontId="2" fillId="0" borderId="17" xfId="51" applyFont="1" applyFill="1" applyBorder="1" applyAlignment="1">
      <alignment vertical="top"/>
      <protection/>
    </xf>
    <xf numFmtId="0" fontId="12" fillId="0" borderId="11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4" borderId="25" xfId="51" applyFont="1" applyFill="1" applyBorder="1" applyAlignment="1">
      <alignment horizontal="center" vertical="center" wrapText="1"/>
      <protection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69" fontId="2" fillId="0" borderId="11" xfId="0" applyNumberFormat="1" applyFont="1" applyBorder="1" applyAlignment="1">
      <alignment vertical="center"/>
    </xf>
    <xf numFmtId="169" fontId="2" fillId="0" borderId="10" xfId="0" applyNumberFormat="1" applyFont="1" applyBorder="1" applyAlignment="1">
      <alignment vertical="center"/>
    </xf>
    <xf numFmtId="169" fontId="2" fillId="0" borderId="11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2" fillId="0" borderId="38" xfId="0" applyFont="1" applyFill="1" applyBorder="1" applyAlignment="1">
      <alignment horizontal="right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3" fillId="0" borderId="35" xfId="51" applyFont="1" applyFill="1" applyBorder="1" applyAlignment="1">
      <alignment horizontal="right"/>
      <protection/>
    </xf>
    <xf numFmtId="0" fontId="55" fillId="0" borderId="36" xfId="51" applyBorder="1" applyAlignment="1">
      <alignment/>
      <protection/>
    </xf>
    <xf numFmtId="0" fontId="55" fillId="0" borderId="37" xfId="51" applyBorder="1" applyAlignment="1">
      <alignment/>
      <protection/>
    </xf>
    <xf numFmtId="0" fontId="12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3" fillId="0" borderId="38" xfId="0" applyFont="1" applyFill="1" applyBorder="1" applyAlignment="1">
      <alignment horizontal="right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8"/>
  <sheetViews>
    <sheetView tabSelected="1" view="pageBreakPreview" zoomScaleSheetLayoutView="100" workbookViewId="0" topLeftCell="A346">
      <selection activeCell="I451" sqref="I451"/>
    </sheetView>
  </sheetViews>
  <sheetFormatPr defaultColWidth="9.140625" defaultRowHeight="15"/>
  <cols>
    <col min="1" max="1" width="3.140625" style="0" customWidth="1"/>
    <col min="2" max="2" width="51.28125" style="0" customWidth="1"/>
    <col min="3" max="3" width="6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9" ht="15.75">
      <c r="A1" s="269" t="s">
        <v>313</v>
      </c>
      <c r="B1" s="269"/>
      <c r="C1" s="269"/>
      <c r="I1" t="s">
        <v>314</v>
      </c>
    </row>
    <row r="2" spans="2:12" s="45" customFormat="1" ht="15.75">
      <c r="B2" s="46"/>
      <c r="F2" s="83"/>
      <c r="L2"/>
    </row>
    <row r="3" spans="2:7" ht="18.75">
      <c r="B3" s="47" t="s">
        <v>97</v>
      </c>
      <c r="C3" s="48"/>
      <c r="D3" s="4"/>
      <c r="G3" s="3"/>
    </row>
    <row r="4" spans="2:3" ht="15.75" thickBot="1">
      <c r="B4" s="12" t="s">
        <v>324</v>
      </c>
      <c r="C4" s="3"/>
    </row>
    <row r="5" spans="1:11" ht="45.75" thickBot="1">
      <c r="A5" s="8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9" t="s">
        <v>80</v>
      </c>
      <c r="G5" s="10" t="s">
        <v>81</v>
      </c>
      <c r="H5" s="10" t="s">
        <v>82</v>
      </c>
      <c r="I5" s="9" t="s">
        <v>83</v>
      </c>
      <c r="J5" s="9" t="s">
        <v>84</v>
      </c>
      <c r="K5" s="9" t="s">
        <v>85</v>
      </c>
    </row>
    <row r="6" spans="1:11" ht="81" customHeight="1">
      <c r="A6" s="33" t="s">
        <v>88</v>
      </c>
      <c r="B6" s="226" t="s">
        <v>243</v>
      </c>
      <c r="C6" s="6">
        <v>8</v>
      </c>
      <c r="D6" s="6" t="s">
        <v>86</v>
      </c>
      <c r="E6" s="15">
        <v>0</v>
      </c>
      <c r="F6" s="16">
        <f aca="true" t="shared" si="0" ref="F6:F15">E6*C6</f>
        <v>0</v>
      </c>
      <c r="G6" s="7">
        <v>0.08</v>
      </c>
      <c r="H6" s="16">
        <f aca="true" t="shared" si="1" ref="H6:H15">F6*G6</f>
        <v>0</v>
      </c>
      <c r="I6" s="16">
        <f aca="true" t="shared" si="2" ref="I6:I15">F6+H6</f>
        <v>0</v>
      </c>
      <c r="J6" s="6"/>
      <c r="K6" s="6"/>
    </row>
    <row r="7" spans="1:11" ht="116.25" customHeight="1">
      <c r="A7" s="33" t="s">
        <v>89</v>
      </c>
      <c r="B7" s="193" t="s">
        <v>64</v>
      </c>
      <c r="C7" s="1">
        <v>8</v>
      </c>
      <c r="D7" s="1" t="s">
        <v>86</v>
      </c>
      <c r="E7" s="15">
        <v>0</v>
      </c>
      <c r="F7" s="16">
        <f t="shared" si="0"/>
        <v>0</v>
      </c>
      <c r="G7" s="2">
        <v>0.08</v>
      </c>
      <c r="H7" s="16">
        <f t="shared" si="1"/>
        <v>0</v>
      </c>
      <c r="I7" s="16">
        <f t="shared" si="2"/>
        <v>0</v>
      </c>
      <c r="J7" s="1"/>
      <c r="K7" s="1"/>
    </row>
    <row r="8" spans="1:11" ht="96" customHeight="1">
      <c r="A8" s="33" t="s">
        <v>90</v>
      </c>
      <c r="B8" s="193" t="s">
        <v>106</v>
      </c>
      <c r="C8" s="1">
        <v>2</v>
      </c>
      <c r="D8" s="1" t="s">
        <v>86</v>
      </c>
      <c r="E8" s="15">
        <v>0</v>
      </c>
      <c r="F8" s="16">
        <f t="shared" si="0"/>
        <v>0</v>
      </c>
      <c r="G8" s="2">
        <v>0.08</v>
      </c>
      <c r="H8" s="16">
        <f t="shared" si="1"/>
        <v>0</v>
      </c>
      <c r="I8" s="16">
        <f t="shared" si="2"/>
        <v>0</v>
      </c>
      <c r="J8" s="1"/>
      <c r="K8" s="1"/>
    </row>
    <row r="9" spans="1:11" ht="93.75" customHeight="1">
      <c r="A9" s="33" t="s">
        <v>91</v>
      </c>
      <c r="B9" s="193" t="s">
        <v>107</v>
      </c>
      <c r="C9" s="1">
        <v>1</v>
      </c>
      <c r="D9" s="1" t="s">
        <v>86</v>
      </c>
      <c r="E9" s="15">
        <v>0</v>
      </c>
      <c r="F9" s="16">
        <f t="shared" si="0"/>
        <v>0</v>
      </c>
      <c r="G9" s="2">
        <v>0.08</v>
      </c>
      <c r="H9" s="16">
        <f t="shared" si="1"/>
        <v>0</v>
      </c>
      <c r="I9" s="16">
        <f t="shared" si="2"/>
        <v>0</v>
      </c>
      <c r="J9" s="1"/>
      <c r="K9" s="1"/>
    </row>
    <row r="10" spans="1:11" ht="180" customHeight="1">
      <c r="A10" s="33">
        <v>5</v>
      </c>
      <c r="B10" s="227" t="s">
        <v>108</v>
      </c>
      <c r="C10" s="1">
        <v>3</v>
      </c>
      <c r="D10" s="1" t="s">
        <v>86</v>
      </c>
      <c r="E10" s="15">
        <v>0</v>
      </c>
      <c r="F10" s="16">
        <f t="shared" si="0"/>
        <v>0</v>
      </c>
      <c r="G10" s="2">
        <v>0.08</v>
      </c>
      <c r="H10" s="16">
        <f t="shared" si="1"/>
        <v>0</v>
      </c>
      <c r="I10" s="16">
        <f t="shared" si="2"/>
        <v>0</v>
      </c>
      <c r="J10" s="1"/>
      <c r="K10" s="1"/>
    </row>
    <row r="11" spans="1:11" ht="15">
      <c r="A11" s="33" t="s">
        <v>137</v>
      </c>
      <c r="B11" s="228" t="s">
        <v>109</v>
      </c>
      <c r="C11" s="1">
        <v>2</v>
      </c>
      <c r="D11" s="1" t="s">
        <v>86</v>
      </c>
      <c r="E11" s="15">
        <v>0</v>
      </c>
      <c r="F11" s="16">
        <f t="shared" si="0"/>
        <v>0</v>
      </c>
      <c r="G11" s="2">
        <v>0.08</v>
      </c>
      <c r="H11" s="16">
        <f t="shared" si="1"/>
        <v>0</v>
      </c>
      <c r="I11" s="16">
        <f t="shared" si="2"/>
        <v>0</v>
      </c>
      <c r="J11" s="1"/>
      <c r="K11" s="1"/>
    </row>
    <row r="12" spans="1:11" ht="23.25">
      <c r="A12" s="33">
        <v>6</v>
      </c>
      <c r="B12" s="227" t="s">
        <v>110</v>
      </c>
      <c r="C12" s="1">
        <v>10</v>
      </c>
      <c r="D12" s="1" t="s">
        <v>86</v>
      </c>
      <c r="E12" s="15">
        <v>0</v>
      </c>
      <c r="F12" s="16">
        <f t="shared" si="0"/>
        <v>0</v>
      </c>
      <c r="G12" s="2">
        <v>0.08</v>
      </c>
      <c r="H12" s="16">
        <f t="shared" si="1"/>
        <v>0</v>
      </c>
      <c r="I12" s="16">
        <f t="shared" si="2"/>
        <v>0</v>
      </c>
      <c r="J12" s="1"/>
      <c r="K12" s="1"/>
    </row>
    <row r="13" spans="1:11" ht="15">
      <c r="A13" s="33">
        <v>7</v>
      </c>
      <c r="B13" s="228" t="s">
        <v>111</v>
      </c>
      <c r="C13" s="1">
        <v>2</v>
      </c>
      <c r="D13" s="1" t="s">
        <v>86</v>
      </c>
      <c r="E13" s="15">
        <v>0</v>
      </c>
      <c r="F13" s="16">
        <f t="shared" si="0"/>
        <v>0</v>
      </c>
      <c r="G13" s="2">
        <v>0.08</v>
      </c>
      <c r="H13" s="16">
        <f t="shared" si="1"/>
        <v>0</v>
      </c>
      <c r="I13" s="16">
        <f t="shared" si="2"/>
        <v>0</v>
      </c>
      <c r="J13" s="1"/>
      <c r="K13" s="1"/>
    </row>
    <row r="14" spans="1:11" ht="23.25">
      <c r="A14" s="33">
        <v>8</v>
      </c>
      <c r="B14" s="228" t="s">
        <v>112</v>
      </c>
      <c r="C14" s="1">
        <v>2</v>
      </c>
      <c r="D14" s="1" t="s">
        <v>86</v>
      </c>
      <c r="E14" s="15">
        <v>0</v>
      </c>
      <c r="F14" s="16">
        <f t="shared" si="0"/>
        <v>0</v>
      </c>
      <c r="G14" s="2">
        <v>0.08</v>
      </c>
      <c r="H14" s="16">
        <f t="shared" si="1"/>
        <v>0</v>
      </c>
      <c r="I14" s="16">
        <f t="shared" si="2"/>
        <v>0</v>
      </c>
      <c r="J14" s="1"/>
      <c r="K14" s="1"/>
    </row>
    <row r="15" spans="1:11" ht="15.75" thickBot="1">
      <c r="A15" s="34">
        <v>9</v>
      </c>
      <c r="B15" s="229" t="s">
        <v>113</v>
      </c>
      <c r="C15" s="31">
        <v>8</v>
      </c>
      <c r="D15" s="39" t="s">
        <v>86</v>
      </c>
      <c r="E15" s="15">
        <v>0</v>
      </c>
      <c r="F15" s="35">
        <f t="shared" si="0"/>
        <v>0</v>
      </c>
      <c r="G15" s="86">
        <v>0.08</v>
      </c>
      <c r="H15" s="35">
        <f t="shared" si="1"/>
        <v>0</v>
      </c>
      <c r="I15" s="35">
        <f t="shared" si="2"/>
        <v>0</v>
      </c>
      <c r="J15" s="31"/>
      <c r="K15" s="31"/>
    </row>
    <row r="16" spans="1:9" ht="15.75" thickBot="1">
      <c r="A16" s="258" t="s">
        <v>87</v>
      </c>
      <c r="B16" s="270"/>
      <c r="C16" s="270"/>
      <c r="D16" s="270"/>
      <c r="E16" s="271"/>
      <c r="F16" s="69">
        <f>SUM(F6:F15)</f>
        <v>0</v>
      </c>
      <c r="G16" s="32">
        <v>0.08</v>
      </c>
      <c r="H16" s="61">
        <f>SUM(H6:H15)</f>
        <v>0</v>
      </c>
      <c r="I16" s="62">
        <f>SUM(I6:I15)</f>
        <v>0</v>
      </c>
    </row>
    <row r="17" spans="1:9" ht="15">
      <c r="A17" s="110"/>
      <c r="B17" s="110"/>
      <c r="C17" s="110"/>
      <c r="D17" s="110"/>
      <c r="E17" s="110"/>
      <c r="F17" s="255"/>
      <c r="G17" s="256"/>
      <c r="H17" s="255"/>
      <c r="I17" s="255"/>
    </row>
    <row r="18" spans="1:9" ht="15">
      <c r="A18" s="110"/>
      <c r="B18" s="110"/>
      <c r="C18" s="110"/>
      <c r="D18" s="110"/>
      <c r="E18" s="110"/>
      <c r="F18" s="255"/>
      <c r="G18" s="256"/>
      <c r="H18" s="255"/>
      <c r="I18" s="255"/>
    </row>
    <row r="19" spans="1:9" ht="15">
      <c r="A19" s="110"/>
      <c r="B19" s="110"/>
      <c r="C19" s="110"/>
      <c r="D19" s="110"/>
      <c r="E19" s="110"/>
      <c r="F19" s="255"/>
      <c r="G19" s="256"/>
      <c r="H19" s="255"/>
      <c r="I19" s="255"/>
    </row>
    <row r="20" spans="1:9" ht="15">
      <c r="A20" s="110"/>
      <c r="B20" s="110"/>
      <c r="C20" s="110"/>
      <c r="D20" s="110"/>
      <c r="E20" s="110"/>
      <c r="F20" s="255"/>
      <c r="G20" s="256"/>
      <c r="H20" s="255"/>
      <c r="I20" s="255"/>
    </row>
    <row r="21" spans="1:9" ht="15">
      <c r="A21" s="110"/>
      <c r="B21" s="110"/>
      <c r="C21" s="110"/>
      <c r="D21" s="110"/>
      <c r="E21" s="110"/>
      <c r="F21" s="255"/>
      <c r="G21" s="256"/>
      <c r="H21" s="255"/>
      <c r="I21" s="255"/>
    </row>
    <row r="22" spans="1:9" ht="15">
      <c r="A22" s="110"/>
      <c r="B22" s="110"/>
      <c r="C22" s="110"/>
      <c r="D22" s="110"/>
      <c r="E22" s="110"/>
      <c r="F22" s="255"/>
      <c r="G22" s="256"/>
      <c r="H22" s="255"/>
      <c r="I22" s="255"/>
    </row>
    <row r="23" spans="1:9" ht="15">
      <c r="A23" s="110"/>
      <c r="B23" s="110"/>
      <c r="C23" s="110"/>
      <c r="D23" s="110"/>
      <c r="E23" s="110"/>
      <c r="F23" s="255"/>
      <c r="G23" s="256"/>
      <c r="H23" s="255"/>
      <c r="I23" s="255"/>
    </row>
    <row r="24" spans="1:9" ht="15">
      <c r="A24" s="110"/>
      <c r="B24" s="110"/>
      <c r="C24" s="110"/>
      <c r="D24" s="110"/>
      <c r="E24" s="110"/>
      <c r="F24" s="255"/>
      <c r="G24" s="256"/>
      <c r="H24" s="255"/>
      <c r="I24" s="255"/>
    </row>
    <row r="25" spans="1:9" ht="15">
      <c r="A25" s="110"/>
      <c r="B25" s="110"/>
      <c r="C25" s="110"/>
      <c r="D25" s="110"/>
      <c r="E25" s="110"/>
      <c r="F25" s="255"/>
      <c r="G25" s="256"/>
      <c r="H25" s="255"/>
      <c r="I25" s="255"/>
    </row>
    <row r="26" spans="1:9" ht="15">
      <c r="A26" s="110"/>
      <c r="B26" s="110"/>
      <c r="C26" s="110"/>
      <c r="D26" s="110"/>
      <c r="E26" s="110"/>
      <c r="F26" s="255"/>
      <c r="G26" s="256"/>
      <c r="H26" s="255"/>
      <c r="I26" s="255"/>
    </row>
    <row r="27" spans="1:9" ht="15">
      <c r="A27" s="110"/>
      <c r="B27" s="110"/>
      <c r="C27" s="110"/>
      <c r="D27" s="110"/>
      <c r="E27" s="110"/>
      <c r="F27" s="255"/>
      <c r="G27" s="256"/>
      <c r="H27" s="255"/>
      <c r="I27" s="255"/>
    </row>
    <row r="28" spans="1:9" ht="15">
      <c r="A28" s="110"/>
      <c r="B28" s="110"/>
      <c r="C28" s="110"/>
      <c r="D28" s="110"/>
      <c r="E28" s="110"/>
      <c r="F28" s="255"/>
      <c r="G28" s="256"/>
      <c r="H28" s="255"/>
      <c r="I28" s="255"/>
    </row>
    <row r="29" spans="1:9" ht="15">
      <c r="A29" s="110"/>
      <c r="B29" s="110"/>
      <c r="C29" s="110"/>
      <c r="D29" s="110"/>
      <c r="E29" s="110"/>
      <c r="F29" s="255"/>
      <c r="G29" s="256"/>
      <c r="H29" s="255"/>
      <c r="I29" s="255"/>
    </row>
    <row r="30" spans="1:9" ht="15">
      <c r="A30" s="110"/>
      <c r="B30" s="110"/>
      <c r="C30" s="110"/>
      <c r="D30" s="110"/>
      <c r="E30" s="110"/>
      <c r="F30" s="255"/>
      <c r="G30" s="256"/>
      <c r="H30" s="255"/>
      <c r="I30" s="255"/>
    </row>
    <row r="31" spans="1:9" ht="15">
      <c r="A31" s="110"/>
      <c r="B31" s="110"/>
      <c r="C31" s="110"/>
      <c r="D31" s="110"/>
      <c r="E31" s="110"/>
      <c r="F31" s="255"/>
      <c r="G31" s="256"/>
      <c r="H31" s="255"/>
      <c r="I31" s="255"/>
    </row>
    <row r="32" spans="1:9" ht="15">
      <c r="A32" s="110"/>
      <c r="B32" s="110"/>
      <c r="C32" s="110"/>
      <c r="D32" s="110"/>
      <c r="E32" s="110"/>
      <c r="F32" s="255"/>
      <c r="G32" s="256"/>
      <c r="H32" s="255"/>
      <c r="I32" s="255"/>
    </row>
    <row r="33" spans="1:9" ht="15">
      <c r="A33" s="110"/>
      <c r="B33" s="110"/>
      <c r="C33" s="110"/>
      <c r="D33" s="110"/>
      <c r="E33" s="110"/>
      <c r="F33" s="255"/>
      <c r="G33" s="256"/>
      <c r="H33" s="255"/>
      <c r="I33" s="255"/>
    </row>
    <row r="34" spans="1:9" ht="15">
      <c r="A34" s="110"/>
      <c r="B34" s="110"/>
      <c r="C34" s="110"/>
      <c r="D34" s="110"/>
      <c r="E34" s="110"/>
      <c r="F34" s="255"/>
      <c r="G34" s="256"/>
      <c r="H34" s="255"/>
      <c r="I34" s="255"/>
    </row>
    <row r="35" ht="27" thickBot="1">
      <c r="B35" s="13" t="s">
        <v>114</v>
      </c>
    </row>
    <row r="36" spans="1:11" ht="45.75" thickBot="1">
      <c r="A36" s="8" t="s">
        <v>75</v>
      </c>
      <c r="B36" s="9" t="s">
        <v>76</v>
      </c>
      <c r="C36" s="9" t="s">
        <v>77</v>
      </c>
      <c r="D36" s="9" t="s">
        <v>78</v>
      </c>
      <c r="E36" s="9" t="s">
        <v>79</v>
      </c>
      <c r="F36" s="9" t="s">
        <v>80</v>
      </c>
      <c r="G36" s="10" t="s">
        <v>81</v>
      </c>
      <c r="H36" s="10" t="s">
        <v>82</v>
      </c>
      <c r="I36" s="9" t="s">
        <v>83</v>
      </c>
      <c r="J36" s="9" t="s">
        <v>84</v>
      </c>
      <c r="K36" s="9" t="s">
        <v>85</v>
      </c>
    </row>
    <row r="37" spans="1:11" ht="168.75">
      <c r="A37" s="33" t="s">
        <v>88</v>
      </c>
      <c r="B37" s="194" t="s">
        <v>115</v>
      </c>
      <c r="C37" s="6">
        <v>8</v>
      </c>
      <c r="D37" s="6" t="s">
        <v>86</v>
      </c>
      <c r="E37" s="231">
        <v>0</v>
      </c>
      <c r="F37" s="16">
        <f aca="true" t="shared" si="3" ref="F37:F43">E37*C37</f>
        <v>0</v>
      </c>
      <c r="G37" s="7">
        <v>0.08</v>
      </c>
      <c r="H37" s="16">
        <f aca="true" t="shared" si="4" ref="H37:H43">F37*G37</f>
        <v>0</v>
      </c>
      <c r="I37" s="16">
        <f aca="true" t="shared" si="5" ref="I37:I43">F37+H37</f>
        <v>0</v>
      </c>
      <c r="J37" s="6"/>
      <c r="K37" s="6"/>
    </row>
    <row r="38" spans="1:11" ht="15">
      <c r="A38" s="33" t="s">
        <v>116</v>
      </c>
      <c r="B38" s="193" t="s">
        <v>117</v>
      </c>
      <c r="C38" s="1">
        <v>4</v>
      </c>
      <c r="D38" s="1" t="s">
        <v>86</v>
      </c>
      <c r="E38" s="231">
        <v>0</v>
      </c>
      <c r="F38" s="16">
        <f t="shared" si="3"/>
        <v>0</v>
      </c>
      <c r="G38" s="2">
        <v>0.08</v>
      </c>
      <c r="H38" s="16">
        <f t="shared" si="4"/>
        <v>0</v>
      </c>
      <c r="I38" s="16">
        <f t="shared" si="5"/>
        <v>0</v>
      </c>
      <c r="J38" s="1"/>
      <c r="K38" s="6"/>
    </row>
    <row r="39" spans="1:11" ht="114" customHeight="1">
      <c r="A39" s="33" t="s">
        <v>89</v>
      </c>
      <c r="B39" s="193" t="s">
        <v>119</v>
      </c>
      <c r="C39" s="1">
        <v>10</v>
      </c>
      <c r="D39" s="1" t="s">
        <v>86</v>
      </c>
      <c r="E39" s="231">
        <v>0</v>
      </c>
      <c r="F39" s="16">
        <f t="shared" si="3"/>
        <v>0</v>
      </c>
      <c r="G39" s="2">
        <v>0.08</v>
      </c>
      <c r="H39" s="16">
        <f t="shared" si="4"/>
        <v>0</v>
      </c>
      <c r="I39" s="16">
        <f t="shared" si="5"/>
        <v>0</v>
      </c>
      <c r="J39" s="1"/>
      <c r="K39" s="6"/>
    </row>
    <row r="40" spans="1:11" ht="33.75">
      <c r="A40" s="33" t="s">
        <v>120</v>
      </c>
      <c r="B40" s="193" t="s">
        <v>121</v>
      </c>
      <c r="C40" s="1">
        <v>15</v>
      </c>
      <c r="D40" s="1" t="s">
        <v>86</v>
      </c>
      <c r="E40" s="231">
        <v>0</v>
      </c>
      <c r="F40" s="16">
        <f t="shared" si="3"/>
        <v>0</v>
      </c>
      <c r="G40" s="2">
        <v>0.08</v>
      </c>
      <c r="H40" s="16">
        <f t="shared" si="4"/>
        <v>0</v>
      </c>
      <c r="I40" s="16">
        <f t="shared" si="5"/>
        <v>0</v>
      </c>
      <c r="J40" s="1"/>
      <c r="K40" s="6"/>
    </row>
    <row r="41" spans="1:11" ht="15">
      <c r="A41" s="33" t="s">
        <v>122</v>
      </c>
      <c r="B41" s="193" t="s">
        <v>123</v>
      </c>
      <c r="C41" s="1">
        <v>2</v>
      </c>
      <c r="D41" s="1" t="s">
        <v>86</v>
      </c>
      <c r="E41" s="231">
        <v>0</v>
      </c>
      <c r="F41" s="20">
        <f t="shared" si="3"/>
        <v>0</v>
      </c>
      <c r="G41" s="14">
        <v>0.08</v>
      </c>
      <c r="H41" s="20">
        <f t="shared" si="4"/>
        <v>0</v>
      </c>
      <c r="I41" s="20">
        <f t="shared" si="5"/>
        <v>0</v>
      </c>
      <c r="J41" s="21"/>
      <c r="K41" s="6"/>
    </row>
    <row r="42" spans="1:11" ht="144.75">
      <c r="A42" s="33">
        <v>3</v>
      </c>
      <c r="B42" s="193" t="s">
        <v>63</v>
      </c>
      <c r="C42" s="1">
        <v>1</v>
      </c>
      <c r="D42" s="1" t="s">
        <v>86</v>
      </c>
      <c r="E42" s="231">
        <v>0</v>
      </c>
      <c r="F42" s="20">
        <f t="shared" si="3"/>
        <v>0</v>
      </c>
      <c r="G42" s="14">
        <v>0.08</v>
      </c>
      <c r="H42" s="20">
        <f t="shared" si="4"/>
        <v>0</v>
      </c>
      <c r="I42" s="20">
        <f t="shared" si="5"/>
        <v>0</v>
      </c>
      <c r="J42" s="21"/>
      <c r="K42" s="6"/>
    </row>
    <row r="43" spans="1:11" ht="23.25" thickBot="1">
      <c r="A43" s="34">
        <v>4</v>
      </c>
      <c r="B43" s="197" t="s">
        <v>29</v>
      </c>
      <c r="C43" s="31">
        <v>3</v>
      </c>
      <c r="D43" s="31" t="s">
        <v>86</v>
      </c>
      <c r="E43" s="231">
        <v>0</v>
      </c>
      <c r="F43" s="35">
        <f t="shared" si="3"/>
        <v>0</v>
      </c>
      <c r="G43" s="36">
        <v>0.08</v>
      </c>
      <c r="H43" s="35">
        <f t="shared" si="4"/>
        <v>0</v>
      </c>
      <c r="I43" s="35">
        <f t="shared" si="5"/>
        <v>0</v>
      </c>
      <c r="J43" s="38"/>
      <c r="K43" s="39"/>
    </row>
    <row r="44" spans="1:11" ht="15.75" thickBot="1">
      <c r="A44" s="258" t="s">
        <v>87</v>
      </c>
      <c r="B44" s="259"/>
      <c r="C44" s="259"/>
      <c r="D44" s="259"/>
      <c r="E44" s="260"/>
      <c r="F44" s="68">
        <f>SUM(F37:F43)</f>
        <v>0</v>
      </c>
      <c r="G44" s="37">
        <v>0.08</v>
      </c>
      <c r="H44" s="63">
        <f>SUM(H37:H43)</f>
        <v>0</v>
      </c>
      <c r="I44" s="64">
        <f>SUM(I37:I43)</f>
        <v>0</v>
      </c>
      <c r="J44" s="22"/>
      <c r="K44" s="22"/>
    </row>
    <row r="46" ht="22.5">
      <c r="B46" s="88" t="s">
        <v>30</v>
      </c>
    </row>
    <row r="47" ht="22.5">
      <c r="B47" s="88" t="s">
        <v>65</v>
      </c>
    </row>
    <row r="49" ht="27" thickBot="1">
      <c r="B49" s="13" t="s">
        <v>31</v>
      </c>
    </row>
    <row r="50" spans="1:11" ht="45.75" thickBot="1">
      <c r="A50" s="8" t="s">
        <v>75</v>
      </c>
      <c r="B50" s="9" t="s">
        <v>76</v>
      </c>
      <c r="C50" s="9" t="s">
        <v>77</v>
      </c>
      <c r="D50" s="9" t="s">
        <v>78</v>
      </c>
      <c r="E50" s="9" t="s">
        <v>79</v>
      </c>
      <c r="F50" s="9" t="s">
        <v>80</v>
      </c>
      <c r="G50" s="10" t="s">
        <v>81</v>
      </c>
      <c r="H50" s="10" t="s">
        <v>82</v>
      </c>
      <c r="I50" s="9" t="s">
        <v>83</v>
      </c>
      <c r="J50" s="9" t="s">
        <v>84</v>
      </c>
      <c r="K50" s="9" t="s">
        <v>85</v>
      </c>
    </row>
    <row r="51" spans="1:11" ht="193.5" customHeight="1">
      <c r="A51" s="33" t="s">
        <v>88</v>
      </c>
      <c r="B51" s="194" t="s">
        <v>32</v>
      </c>
      <c r="C51" s="6">
        <v>1</v>
      </c>
      <c r="D51" s="6" t="s">
        <v>86</v>
      </c>
      <c r="E51" s="15">
        <v>0</v>
      </c>
      <c r="F51" s="16">
        <f>E51*C51</f>
        <v>0</v>
      </c>
      <c r="G51" s="7">
        <v>0.08</v>
      </c>
      <c r="H51" s="16">
        <f>F51*G51</f>
        <v>0</v>
      </c>
      <c r="I51" s="16">
        <f>F51+H51</f>
        <v>0</v>
      </c>
      <c r="J51" s="6"/>
      <c r="K51" s="6"/>
    </row>
    <row r="52" spans="1:11" ht="15.75" thickBot="1">
      <c r="A52" s="258" t="s">
        <v>87</v>
      </c>
      <c r="B52" s="259"/>
      <c r="C52" s="259"/>
      <c r="D52" s="259"/>
      <c r="E52" s="260"/>
      <c r="F52" s="68">
        <f>SUM(F51:F51)</f>
        <v>0</v>
      </c>
      <c r="G52" s="37">
        <v>0.08</v>
      </c>
      <c r="H52" s="63">
        <f>SUM(H51:H51)</f>
        <v>0</v>
      </c>
      <c r="I52" s="64">
        <f>SUM(I51:I51)</f>
        <v>0</v>
      </c>
      <c r="J52" s="22"/>
      <c r="K52" s="22"/>
    </row>
    <row r="55" ht="27" thickBot="1">
      <c r="B55" s="13" t="s">
        <v>33</v>
      </c>
    </row>
    <row r="56" spans="1:11" ht="45.75" thickBot="1">
      <c r="A56" s="8" t="s">
        <v>75</v>
      </c>
      <c r="B56" s="9" t="s">
        <v>76</v>
      </c>
      <c r="C56" s="9" t="s">
        <v>77</v>
      </c>
      <c r="D56" s="9" t="s">
        <v>78</v>
      </c>
      <c r="E56" s="9" t="s">
        <v>79</v>
      </c>
      <c r="F56" s="9" t="s">
        <v>80</v>
      </c>
      <c r="G56" s="10" t="s">
        <v>81</v>
      </c>
      <c r="H56" s="10" t="s">
        <v>82</v>
      </c>
      <c r="I56" s="9" t="s">
        <v>83</v>
      </c>
      <c r="J56" s="9" t="s">
        <v>84</v>
      </c>
      <c r="K56" s="9" t="s">
        <v>85</v>
      </c>
    </row>
    <row r="57" spans="1:11" ht="112.5">
      <c r="A57" s="33" t="s">
        <v>88</v>
      </c>
      <c r="B57" s="84" t="s">
        <v>34</v>
      </c>
      <c r="C57" s="6">
        <v>3</v>
      </c>
      <c r="D57" s="6" t="s">
        <v>86</v>
      </c>
      <c r="E57" s="231">
        <v>0</v>
      </c>
      <c r="F57" s="16">
        <f aca="true" t="shared" si="6" ref="F57:F63">E57*C57</f>
        <v>0</v>
      </c>
      <c r="G57" s="7">
        <v>0.08</v>
      </c>
      <c r="H57" s="16">
        <f aca="true" t="shared" si="7" ref="H57:H63">F57*G57</f>
        <v>0</v>
      </c>
      <c r="I57" s="16">
        <f aca="true" t="shared" si="8" ref="I57:I63">F57+H57</f>
        <v>0</v>
      </c>
      <c r="J57" s="6"/>
      <c r="K57" s="6"/>
    </row>
    <row r="58" spans="1:11" ht="22.5">
      <c r="A58" s="33" t="s">
        <v>35</v>
      </c>
      <c r="B58" s="5" t="s">
        <v>36</v>
      </c>
      <c r="C58" s="1">
        <v>1</v>
      </c>
      <c r="D58" s="1" t="s">
        <v>86</v>
      </c>
      <c r="E58" s="231">
        <v>0</v>
      </c>
      <c r="F58" s="16">
        <f t="shared" si="6"/>
        <v>0</v>
      </c>
      <c r="G58" s="2">
        <v>0.08</v>
      </c>
      <c r="H58" s="16">
        <f t="shared" si="7"/>
        <v>0</v>
      </c>
      <c r="I58" s="16">
        <f t="shared" si="8"/>
        <v>0</v>
      </c>
      <c r="J58" s="1"/>
      <c r="K58" s="6"/>
    </row>
    <row r="59" spans="1:11" ht="15">
      <c r="A59" s="33" t="s">
        <v>118</v>
      </c>
      <c r="B59" s="5" t="s">
        <v>37</v>
      </c>
      <c r="C59" s="1">
        <v>3</v>
      </c>
      <c r="D59" s="1" t="s">
        <v>86</v>
      </c>
      <c r="E59" s="231">
        <v>0</v>
      </c>
      <c r="F59" s="16">
        <f t="shared" si="6"/>
        <v>0</v>
      </c>
      <c r="G59" s="2">
        <v>0.08</v>
      </c>
      <c r="H59" s="16">
        <f t="shared" si="7"/>
        <v>0</v>
      </c>
      <c r="I59" s="16">
        <f t="shared" si="8"/>
        <v>0</v>
      </c>
      <c r="J59" s="1"/>
      <c r="K59" s="6"/>
    </row>
    <row r="60" spans="1:11" ht="22.5">
      <c r="A60" s="33" t="s">
        <v>38</v>
      </c>
      <c r="B60" s="5" t="s">
        <v>39</v>
      </c>
      <c r="C60" s="1">
        <v>6</v>
      </c>
      <c r="D60" s="1" t="s">
        <v>86</v>
      </c>
      <c r="E60" s="231">
        <v>0</v>
      </c>
      <c r="F60" s="16">
        <f t="shared" si="6"/>
        <v>0</v>
      </c>
      <c r="G60" s="2">
        <v>0.08</v>
      </c>
      <c r="H60" s="16">
        <f t="shared" si="7"/>
        <v>0</v>
      </c>
      <c r="I60" s="16">
        <f t="shared" si="8"/>
        <v>0</v>
      </c>
      <c r="J60" s="1"/>
      <c r="K60" s="6"/>
    </row>
    <row r="61" spans="1:11" ht="22.5">
      <c r="A61" s="33" t="s">
        <v>89</v>
      </c>
      <c r="B61" s="85" t="s">
        <v>40</v>
      </c>
      <c r="C61" s="1">
        <v>1</v>
      </c>
      <c r="D61" s="1" t="s">
        <v>86</v>
      </c>
      <c r="E61" s="231">
        <v>0</v>
      </c>
      <c r="F61" s="16">
        <f t="shared" si="6"/>
        <v>0</v>
      </c>
      <c r="G61" s="2">
        <v>0.08</v>
      </c>
      <c r="H61" s="16">
        <f t="shared" si="7"/>
        <v>0</v>
      </c>
      <c r="I61" s="16">
        <f t="shared" si="8"/>
        <v>0</v>
      </c>
      <c r="J61" s="1"/>
      <c r="K61" s="6"/>
    </row>
    <row r="62" spans="1:11" ht="56.25">
      <c r="A62" s="33" t="s">
        <v>90</v>
      </c>
      <c r="B62" s="85" t="s">
        <v>43</v>
      </c>
      <c r="C62" s="1">
        <v>1</v>
      </c>
      <c r="D62" s="1" t="s">
        <v>86</v>
      </c>
      <c r="E62" s="231">
        <v>0</v>
      </c>
      <c r="F62" s="20">
        <f t="shared" si="6"/>
        <v>0</v>
      </c>
      <c r="G62" s="14">
        <v>0.08</v>
      </c>
      <c r="H62" s="20">
        <f t="shared" si="7"/>
        <v>0</v>
      </c>
      <c r="I62" s="20">
        <f t="shared" si="8"/>
        <v>0</v>
      </c>
      <c r="J62" s="21"/>
      <c r="K62" s="6"/>
    </row>
    <row r="63" spans="1:11" ht="33.75">
      <c r="A63" s="33" t="s">
        <v>91</v>
      </c>
      <c r="B63" s="85" t="s">
        <v>44</v>
      </c>
      <c r="C63" s="1">
        <v>1</v>
      </c>
      <c r="D63" s="1" t="s">
        <v>86</v>
      </c>
      <c r="E63" s="231">
        <v>0</v>
      </c>
      <c r="F63" s="20">
        <f t="shared" si="6"/>
        <v>0</v>
      </c>
      <c r="G63" s="14">
        <v>0.08</v>
      </c>
      <c r="H63" s="20">
        <f t="shared" si="7"/>
        <v>0</v>
      </c>
      <c r="I63" s="20">
        <f t="shared" si="8"/>
        <v>0</v>
      </c>
      <c r="J63" s="21"/>
      <c r="K63" s="6"/>
    </row>
    <row r="64" spans="1:11" ht="15">
      <c r="A64" s="33" t="s">
        <v>45</v>
      </c>
      <c r="B64" s="5" t="s">
        <v>46</v>
      </c>
      <c r="C64" s="1">
        <v>4</v>
      </c>
      <c r="D64" s="1" t="s">
        <v>86</v>
      </c>
      <c r="E64" s="231">
        <v>0</v>
      </c>
      <c r="F64" s="20">
        <f>E64*C64</f>
        <v>0</v>
      </c>
      <c r="G64" s="14">
        <v>0.08</v>
      </c>
      <c r="H64" s="20">
        <f>F64*G64</f>
        <v>0</v>
      </c>
      <c r="I64" s="20">
        <f>F64+H64</f>
        <v>0</v>
      </c>
      <c r="J64" s="21"/>
      <c r="K64" s="6"/>
    </row>
    <row r="65" spans="1:11" ht="15.75" thickBot="1">
      <c r="A65" s="34" t="s">
        <v>47</v>
      </c>
      <c r="B65" s="30" t="s">
        <v>48</v>
      </c>
      <c r="C65" s="31">
        <v>4</v>
      </c>
      <c r="D65" s="31" t="s">
        <v>86</v>
      </c>
      <c r="E65" s="231">
        <v>0</v>
      </c>
      <c r="F65" s="35">
        <f>E65*C65</f>
        <v>0</v>
      </c>
      <c r="G65" s="36">
        <v>0.08</v>
      </c>
      <c r="H65" s="35">
        <f>F65*G65</f>
        <v>0</v>
      </c>
      <c r="I65" s="35">
        <f>F65+H65</f>
        <v>0</v>
      </c>
      <c r="J65" s="38"/>
      <c r="K65" s="39"/>
    </row>
    <row r="66" spans="1:11" ht="15.75" thickBot="1">
      <c r="A66" s="258" t="s">
        <v>87</v>
      </c>
      <c r="B66" s="259"/>
      <c r="C66" s="259"/>
      <c r="D66" s="259"/>
      <c r="E66" s="260"/>
      <c r="F66" s="68">
        <f>SUM(F57:F65)</f>
        <v>0</v>
      </c>
      <c r="G66" s="37">
        <v>0.08</v>
      </c>
      <c r="H66" s="63">
        <f>SUM(H57:H65)</f>
        <v>0</v>
      </c>
      <c r="I66" s="64">
        <f>SUM(I57:I65)</f>
        <v>0</v>
      </c>
      <c r="J66" s="22"/>
      <c r="K66" s="22"/>
    </row>
    <row r="67" spans="1:11" ht="15">
      <c r="A67" s="110"/>
      <c r="B67" s="111"/>
      <c r="C67" s="111"/>
      <c r="D67" s="111"/>
      <c r="E67" s="111"/>
      <c r="F67" s="112"/>
      <c r="G67" s="113"/>
      <c r="H67" s="112"/>
      <c r="I67" s="112"/>
      <c r="J67" s="22"/>
      <c r="K67" s="22"/>
    </row>
    <row r="68" spans="1:11" ht="15">
      <c r="A68" s="110"/>
      <c r="B68" s="111"/>
      <c r="C68" s="111"/>
      <c r="D68" s="111"/>
      <c r="E68" s="111"/>
      <c r="F68" s="112"/>
      <c r="G68" s="113"/>
      <c r="H68" s="112"/>
      <c r="I68" s="112"/>
      <c r="J68" s="22"/>
      <c r="K68" s="22"/>
    </row>
    <row r="69" spans="1:11" ht="15">
      <c r="A69" s="110"/>
      <c r="B69" s="111"/>
      <c r="C69" s="111"/>
      <c r="D69" s="111"/>
      <c r="E69" s="111"/>
      <c r="F69" s="112"/>
      <c r="G69" s="113"/>
      <c r="H69" s="112"/>
      <c r="I69" s="112"/>
      <c r="J69" s="22"/>
      <c r="K69" s="22"/>
    </row>
    <row r="70" spans="1:11" ht="15">
      <c r="A70" s="110"/>
      <c r="B70" s="111"/>
      <c r="C70" s="111"/>
      <c r="D70" s="111"/>
      <c r="E70" s="111"/>
      <c r="F70" s="112"/>
      <c r="G70" s="113"/>
      <c r="H70" s="112"/>
      <c r="I70" s="112"/>
      <c r="J70" s="22"/>
      <c r="K70" s="22"/>
    </row>
    <row r="71" spans="1:11" ht="15">
      <c r="A71" s="110"/>
      <c r="B71" s="111"/>
      <c r="C71" s="111"/>
      <c r="D71" s="111"/>
      <c r="E71" s="111"/>
      <c r="F71" s="112"/>
      <c r="G71" s="113"/>
      <c r="H71" s="112"/>
      <c r="I71" s="112"/>
      <c r="J71" s="22"/>
      <c r="K71" s="22"/>
    </row>
    <row r="72" spans="1:11" ht="15">
      <c r="A72" s="110"/>
      <c r="B72" s="111"/>
      <c r="C72" s="111"/>
      <c r="D72" s="111"/>
      <c r="E72" s="111"/>
      <c r="F72" s="112"/>
      <c r="G72" s="113"/>
      <c r="H72" s="112"/>
      <c r="I72" s="112"/>
      <c r="J72" s="22"/>
      <c r="K72" s="22"/>
    </row>
    <row r="73" spans="1:11" ht="15">
      <c r="A73" s="110"/>
      <c r="B73" s="111"/>
      <c r="C73" s="111"/>
      <c r="D73" s="111"/>
      <c r="E73" s="111"/>
      <c r="F73" s="112"/>
      <c r="G73" s="113"/>
      <c r="H73" s="112"/>
      <c r="I73" s="112"/>
      <c r="J73" s="22"/>
      <c r="K73" s="22"/>
    </row>
    <row r="76" ht="15.75" thickBot="1">
      <c r="B76" s="13" t="s">
        <v>49</v>
      </c>
    </row>
    <row r="77" spans="1:11" ht="45.75" thickBot="1">
      <c r="A77" s="8" t="s">
        <v>75</v>
      </c>
      <c r="B77" s="9" t="s">
        <v>76</v>
      </c>
      <c r="C77" s="9" t="s">
        <v>77</v>
      </c>
      <c r="D77" s="9" t="s">
        <v>78</v>
      </c>
      <c r="E77" s="9" t="s">
        <v>79</v>
      </c>
      <c r="F77" s="9" t="s">
        <v>80</v>
      </c>
      <c r="G77" s="10" t="s">
        <v>81</v>
      </c>
      <c r="H77" s="10" t="s">
        <v>82</v>
      </c>
      <c r="I77" s="9" t="s">
        <v>83</v>
      </c>
      <c r="J77" s="9" t="s">
        <v>84</v>
      </c>
      <c r="K77" s="9" t="s">
        <v>85</v>
      </c>
    </row>
    <row r="78" spans="1:11" ht="70.5" customHeight="1">
      <c r="A78" s="33" t="s">
        <v>88</v>
      </c>
      <c r="B78" s="194" t="s">
        <v>51</v>
      </c>
      <c r="C78" s="6">
        <v>12</v>
      </c>
      <c r="D78" s="6" t="s">
        <v>86</v>
      </c>
      <c r="E78" s="231">
        <v>0</v>
      </c>
      <c r="F78" s="16">
        <f aca="true" t="shared" si="9" ref="F78:F83">E78*C78</f>
        <v>0</v>
      </c>
      <c r="G78" s="7">
        <v>0.08</v>
      </c>
      <c r="H78" s="16">
        <f aca="true" t="shared" si="10" ref="H78:H83">F78*G78</f>
        <v>0</v>
      </c>
      <c r="I78" s="16">
        <f aca="true" t="shared" si="11" ref="I78:I83">F78+H78</f>
        <v>0</v>
      </c>
      <c r="J78" s="6"/>
      <c r="K78" s="6"/>
    </row>
    <row r="79" spans="1:11" ht="78.75" customHeight="1">
      <c r="A79" s="33" t="s">
        <v>89</v>
      </c>
      <c r="B79" s="193" t="s">
        <v>52</v>
      </c>
      <c r="C79" s="1">
        <v>12</v>
      </c>
      <c r="D79" s="1" t="s">
        <v>86</v>
      </c>
      <c r="E79" s="231">
        <v>0</v>
      </c>
      <c r="F79" s="16">
        <f t="shared" si="9"/>
        <v>0</v>
      </c>
      <c r="G79" s="2">
        <v>0.08</v>
      </c>
      <c r="H79" s="16">
        <f t="shared" si="10"/>
        <v>0</v>
      </c>
      <c r="I79" s="16">
        <f t="shared" si="11"/>
        <v>0</v>
      </c>
      <c r="J79" s="1"/>
      <c r="K79" s="6"/>
    </row>
    <row r="80" spans="1:11" ht="22.5">
      <c r="A80" s="33" t="s">
        <v>90</v>
      </c>
      <c r="B80" s="193" t="s">
        <v>53</v>
      </c>
      <c r="C80" s="1">
        <v>12</v>
      </c>
      <c r="D80" s="1" t="s">
        <v>86</v>
      </c>
      <c r="E80" s="231">
        <v>0</v>
      </c>
      <c r="F80" s="16">
        <f t="shared" si="9"/>
        <v>0</v>
      </c>
      <c r="G80" s="2">
        <v>0.08</v>
      </c>
      <c r="H80" s="16">
        <f t="shared" si="10"/>
        <v>0</v>
      </c>
      <c r="I80" s="16">
        <f t="shared" si="11"/>
        <v>0</v>
      </c>
      <c r="J80" s="1"/>
      <c r="K80" s="6"/>
    </row>
    <row r="81" spans="1:11" ht="36.75" customHeight="1">
      <c r="A81" s="33" t="s">
        <v>91</v>
      </c>
      <c r="B81" s="193" t="s">
        <v>54</v>
      </c>
      <c r="C81" s="1">
        <v>4</v>
      </c>
      <c r="D81" s="1" t="s">
        <v>86</v>
      </c>
      <c r="E81" s="231">
        <v>0</v>
      </c>
      <c r="F81" s="16">
        <f t="shared" si="9"/>
        <v>0</v>
      </c>
      <c r="G81" s="2">
        <v>0.08</v>
      </c>
      <c r="H81" s="16">
        <f t="shared" si="10"/>
        <v>0</v>
      </c>
      <c r="I81" s="16">
        <f t="shared" si="11"/>
        <v>0</v>
      </c>
      <c r="J81" s="1"/>
      <c r="K81" s="6"/>
    </row>
    <row r="82" spans="1:11" ht="15">
      <c r="A82" s="33" t="s">
        <v>92</v>
      </c>
      <c r="B82" s="195" t="s">
        <v>55</v>
      </c>
      <c r="C82" s="1">
        <v>12</v>
      </c>
      <c r="D82" s="1" t="s">
        <v>86</v>
      </c>
      <c r="E82" s="231">
        <v>0</v>
      </c>
      <c r="F82" s="16">
        <f t="shared" si="9"/>
        <v>0</v>
      </c>
      <c r="G82" s="2">
        <v>0.08</v>
      </c>
      <c r="H82" s="16">
        <f t="shared" si="10"/>
        <v>0</v>
      </c>
      <c r="I82" s="16">
        <f t="shared" si="11"/>
        <v>0</v>
      </c>
      <c r="J82" s="1"/>
      <c r="K82" s="6"/>
    </row>
    <row r="83" spans="1:11" ht="22.5">
      <c r="A83" s="33" t="s">
        <v>93</v>
      </c>
      <c r="B83" s="195" t="s">
        <v>56</v>
      </c>
      <c r="C83" s="1">
        <v>4</v>
      </c>
      <c r="D83" s="1" t="s">
        <v>86</v>
      </c>
      <c r="E83" s="231">
        <v>0</v>
      </c>
      <c r="F83" s="20">
        <f t="shared" si="9"/>
        <v>0</v>
      </c>
      <c r="G83" s="14">
        <v>0.08</v>
      </c>
      <c r="H83" s="20">
        <f t="shared" si="10"/>
        <v>0</v>
      </c>
      <c r="I83" s="20">
        <f t="shared" si="11"/>
        <v>0</v>
      </c>
      <c r="J83" s="21"/>
      <c r="K83" s="6"/>
    </row>
    <row r="84" spans="1:11" ht="33.75">
      <c r="A84" s="33" t="s">
        <v>94</v>
      </c>
      <c r="B84" s="193" t="s">
        <v>57</v>
      </c>
      <c r="C84" s="1">
        <v>12</v>
      </c>
      <c r="D84" s="1" t="s">
        <v>86</v>
      </c>
      <c r="E84" s="231">
        <v>0</v>
      </c>
      <c r="F84" s="20">
        <f>E84*C84</f>
        <v>0</v>
      </c>
      <c r="G84" s="14">
        <v>0.08</v>
      </c>
      <c r="H84" s="20">
        <f>F84*G84</f>
        <v>0</v>
      </c>
      <c r="I84" s="20">
        <f>F84+H84</f>
        <v>0</v>
      </c>
      <c r="J84" s="21"/>
      <c r="K84" s="6"/>
    </row>
    <row r="85" spans="1:11" ht="33.75">
      <c r="A85" s="87" t="s">
        <v>95</v>
      </c>
      <c r="B85" s="193" t="s">
        <v>58</v>
      </c>
      <c r="C85" s="1">
        <v>4</v>
      </c>
      <c r="D85" s="1" t="s">
        <v>86</v>
      </c>
      <c r="E85" s="231">
        <v>0</v>
      </c>
      <c r="F85" s="20">
        <f>E85*C85</f>
        <v>0</v>
      </c>
      <c r="G85" s="14">
        <v>0.08</v>
      </c>
      <c r="H85" s="20">
        <f>F85*G85</f>
        <v>0</v>
      </c>
      <c r="I85" s="20">
        <f>F85+H85</f>
        <v>0</v>
      </c>
      <c r="J85" s="21"/>
      <c r="K85" s="1"/>
    </row>
    <row r="86" spans="1:11" ht="15.75" thickBot="1">
      <c r="A86" s="34" t="s">
        <v>96</v>
      </c>
      <c r="B86" s="196" t="s">
        <v>59</v>
      </c>
      <c r="C86" s="39">
        <v>12</v>
      </c>
      <c r="D86" s="39" t="s">
        <v>86</v>
      </c>
      <c r="E86" s="234">
        <v>50</v>
      </c>
      <c r="F86" s="35">
        <f>E86*C86</f>
        <v>600</v>
      </c>
      <c r="G86" s="86">
        <v>0.08</v>
      </c>
      <c r="H86" s="35">
        <f>F86*G86</f>
        <v>48</v>
      </c>
      <c r="I86" s="35">
        <f>F86+H86</f>
        <v>648</v>
      </c>
      <c r="J86" s="89"/>
      <c r="K86" s="39"/>
    </row>
    <row r="87" spans="1:11" ht="15.75" thickBot="1">
      <c r="A87" s="258" t="s">
        <v>87</v>
      </c>
      <c r="B87" s="259"/>
      <c r="C87" s="259"/>
      <c r="D87" s="259"/>
      <c r="E87" s="260"/>
      <c r="F87" s="68">
        <f>SUM(F78:F86)</f>
        <v>600</v>
      </c>
      <c r="G87" s="37">
        <v>0.08</v>
      </c>
      <c r="H87" s="63">
        <f>SUM(H78:H86)</f>
        <v>48</v>
      </c>
      <c r="I87" s="64">
        <f>SUM(I78:I86)</f>
        <v>648</v>
      </c>
      <c r="J87" s="22"/>
      <c r="K87" s="22"/>
    </row>
    <row r="89" ht="45">
      <c r="B89" s="88" t="s">
        <v>60</v>
      </c>
    </row>
    <row r="91" ht="15">
      <c r="B91" t="s">
        <v>61</v>
      </c>
    </row>
    <row r="92" ht="15">
      <c r="B92" s="90" t="s">
        <v>66</v>
      </c>
    </row>
    <row r="93" ht="15">
      <c r="B93" s="90"/>
    </row>
    <row r="94" ht="15" customHeight="1"/>
    <row r="95" spans="1:10" ht="15">
      <c r="A95" s="17"/>
      <c r="B95" s="17"/>
      <c r="C95" s="17"/>
      <c r="D95" s="17"/>
      <c r="E95" s="17"/>
      <c r="F95" s="17"/>
      <c r="G95" s="17"/>
      <c r="H95" s="17"/>
      <c r="I95" s="76"/>
      <c r="J95" s="17"/>
    </row>
    <row r="96" spans="1:10" ht="15.75">
      <c r="A96" s="17"/>
      <c r="B96" s="77" t="s">
        <v>315</v>
      </c>
      <c r="C96" s="17"/>
      <c r="D96" s="17"/>
      <c r="E96" s="17"/>
      <c r="F96" s="17"/>
      <c r="G96" s="17"/>
      <c r="H96" s="17"/>
      <c r="I96" s="76"/>
      <c r="J96" s="17"/>
    </row>
    <row r="97" spans="1:10" ht="15.75" thickBot="1">
      <c r="A97" s="19" t="s">
        <v>124</v>
      </c>
      <c r="B97" s="17"/>
      <c r="C97" s="17"/>
      <c r="D97" s="17"/>
      <c r="E97" s="17"/>
      <c r="F97" s="17"/>
      <c r="G97" s="17"/>
      <c r="H97" s="17"/>
      <c r="I97" s="17"/>
      <c r="J97" s="17"/>
    </row>
    <row r="98" spans="1:11" ht="45.75" thickBot="1">
      <c r="A98" s="8" t="s">
        <v>75</v>
      </c>
      <c r="B98" s="9" t="s">
        <v>76</v>
      </c>
      <c r="C98" s="9" t="s">
        <v>77</v>
      </c>
      <c r="D98" s="9" t="s">
        <v>78</v>
      </c>
      <c r="E98" s="9" t="s">
        <v>79</v>
      </c>
      <c r="F98" s="9" t="s">
        <v>80</v>
      </c>
      <c r="G98" s="10" t="s">
        <v>81</v>
      </c>
      <c r="H98" s="10" t="s">
        <v>82</v>
      </c>
      <c r="I98" s="9" t="s">
        <v>83</v>
      </c>
      <c r="J98" s="9" t="s">
        <v>84</v>
      </c>
      <c r="K98" s="9" t="s">
        <v>85</v>
      </c>
    </row>
    <row r="99" spans="1:11" ht="112.5">
      <c r="A99" s="40" t="s">
        <v>88</v>
      </c>
      <c r="B99" s="91" t="s">
        <v>200</v>
      </c>
      <c r="C99" s="23">
        <v>12</v>
      </c>
      <c r="D99" s="1" t="s">
        <v>86</v>
      </c>
      <c r="E99" s="237">
        <v>0</v>
      </c>
      <c r="F99" s="25">
        <f>E99*C99</f>
        <v>0</v>
      </c>
      <c r="G99" s="26">
        <v>0.08</v>
      </c>
      <c r="H99" s="25">
        <f>F99*G99</f>
        <v>0</v>
      </c>
      <c r="I99" s="25">
        <f>F99+H99</f>
        <v>0</v>
      </c>
      <c r="J99" s="23"/>
      <c r="K99" s="28"/>
    </row>
    <row r="100" spans="1:11" ht="107.25" customHeight="1">
      <c r="A100" s="40" t="s">
        <v>35</v>
      </c>
      <c r="B100" s="91" t="s">
        <v>201</v>
      </c>
      <c r="C100" s="23">
        <v>12</v>
      </c>
      <c r="D100" s="1" t="s">
        <v>86</v>
      </c>
      <c r="E100" s="237">
        <v>0</v>
      </c>
      <c r="F100" s="25">
        <f aca="true" t="shared" si="12" ref="F100:F109">E100*C100</f>
        <v>0</v>
      </c>
      <c r="G100" s="26">
        <v>0.08</v>
      </c>
      <c r="H100" s="25">
        <f aca="true" t="shared" si="13" ref="H100:H109">F100*G100</f>
        <v>0</v>
      </c>
      <c r="I100" s="25">
        <f aca="true" t="shared" si="14" ref="I100:I109">F100+H100</f>
        <v>0</v>
      </c>
      <c r="J100" s="23"/>
      <c r="K100" s="28"/>
    </row>
    <row r="101" spans="1:11" ht="56.25">
      <c r="A101" s="40" t="s">
        <v>89</v>
      </c>
      <c r="B101" s="91" t="s">
        <v>202</v>
      </c>
      <c r="C101" s="23">
        <v>24</v>
      </c>
      <c r="D101" s="1" t="s">
        <v>86</v>
      </c>
      <c r="E101" s="237">
        <v>0</v>
      </c>
      <c r="F101" s="25">
        <f t="shared" si="12"/>
        <v>0</v>
      </c>
      <c r="G101" s="26">
        <v>0.08</v>
      </c>
      <c r="H101" s="25">
        <f t="shared" si="13"/>
        <v>0</v>
      </c>
      <c r="I101" s="25">
        <f t="shared" si="14"/>
        <v>0</v>
      </c>
      <c r="J101" s="23"/>
      <c r="K101" s="28"/>
    </row>
    <row r="102" spans="1:11" ht="33.75">
      <c r="A102" s="55" t="s">
        <v>90</v>
      </c>
      <c r="B102" s="91" t="s">
        <v>203</v>
      </c>
      <c r="C102" s="23">
        <v>10</v>
      </c>
      <c r="D102" s="1" t="s">
        <v>86</v>
      </c>
      <c r="E102" s="237">
        <v>0</v>
      </c>
      <c r="F102" s="25">
        <f t="shared" si="12"/>
        <v>0</v>
      </c>
      <c r="G102" s="26">
        <v>0.08</v>
      </c>
      <c r="H102" s="25">
        <f t="shared" si="13"/>
        <v>0</v>
      </c>
      <c r="I102" s="25">
        <f t="shared" si="14"/>
        <v>0</v>
      </c>
      <c r="J102" s="23"/>
      <c r="K102" s="28"/>
    </row>
    <row r="103" spans="1:11" ht="45">
      <c r="A103" s="40" t="s">
        <v>91</v>
      </c>
      <c r="B103" s="91" t="s">
        <v>67</v>
      </c>
      <c r="C103" s="23">
        <v>14</v>
      </c>
      <c r="D103" s="1" t="s">
        <v>86</v>
      </c>
      <c r="E103" s="237">
        <v>0</v>
      </c>
      <c r="F103" s="25">
        <f t="shared" si="12"/>
        <v>0</v>
      </c>
      <c r="G103" s="26">
        <v>0.08</v>
      </c>
      <c r="H103" s="25">
        <f t="shared" si="13"/>
        <v>0</v>
      </c>
      <c r="I103" s="25">
        <f t="shared" si="14"/>
        <v>0</v>
      </c>
      <c r="J103" s="23"/>
      <c r="K103" s="28"/>
    </row>
    <row r="104" spans="1:11" ht="15">
      <c r="A104" s="40" t="s">
        <v>92</v>
      </c>
      <c r="B104" s="92" t="s">
        <v>204</v>
      </c>
      <c r="C104" s="23">
        <v>24</v>
      </c>
      <c r="D104" s="1" t="s">
        <v>86</v>
      </c>
      <c r="E104" s="237">
        <v>0</v>
      </c>
      <c r="F104" s="25">
        <f t="shared" si="12"/>
        <v>0</v>
      </c>
      <c r="G104" s="26">
        <v>0.08</v>
      </c>
      <c r="H104" s="25">
        <f t="shared" si="13"/>
        <v>0</v>
      </c>
      <c r="I104" s="25">
        <f t="shared" si="14"/>
        <v>0</v>
      </c>
      <c r="J104" s="23"/>
      <c r="K104" s="28"/>
    </row>
    <row r="105" spans="1:11" ht="22.5">
      <c r="A105" s="40" t="s">
        <v>93</v>
      </c>
      <c r="B105" s="91" t="s">
        <v>205</v>
      </c>
      <c r="C105" s="23">
        <v>3</v>
      </c>
      <c r="D105" s="1" t="s">
        <v>86</v>
      </c>
      <c r="E105" s="237">
        <v>0</v>
      </c>
      <c r="F105" s="25">
        <f t="shared" si="12"/>
        <v>0</v>
      </c>
      <c r="G105" s="26">
        <v>0.08</v>
      </c>
      <c r="H105" s="25">
        <f t="shared" si="13"/>
        <v>0</v>
      </c>
      <c r="I105" s="25">
        <f t="shared" si="14"/>
        <v>0</v>
      </c>
      <c r="J105" s="23"/>
      <c r="K105" s="28"/>
    </row>
    <row r="106" spans="1:11" ht="33.75">
      <c r="A106" s="40" t="s">
        <v>94</v>
      </c>
      <c r="B106" s="91" t="s">
        <v>206</v>
      </c>
      <c r="C106" s="23">
        <v>24</v>
      </c>
      <c r="D106" s="1" t="s">
        <v>86</v>
      </c>
      <c r="E106" s="237">
        <v>0</v>
      </c>
      <c r="F106" s="25">
        <f t="shared" si="12"/>
        <v>0</v>
      </c>
      <c r="G106" s="26">
        <v>0.08</v>
      </c>
      <c r="H106" s="25">
        <f t="shared" si="13"/>
        <v>0</v>
      </c>
      <c r="I106" s="25">
        <f t="shared" si="14"/>
        <v>0</v>
      </c>
      <c r="J106" s="23"/>
      <c r="K106" s="28"/>
    </row>
    <row r="107" spans="1:11" ht="33.75">
      <c r="A107" s="40" t="s">
        <v>95</v>
      </c>
      <c r="B107" s="91" t="s">
        <v>207</v>
      </c>
      <c r="C107" s="23">
        <v>3</v>
      </c>
      <c r="D107" s="1" t="s">
        <v>86</v>
      </c>
      <c r="E107" s="237">
        <v>0</v>
      </c>
      <c r="F107" s="25">
        <f t="shared" si="12"/>
        <v>0</v>
      </c>
      <c r="G107" s="26">
        <v>0.08</v>
      </c>
      <c r="H107" s="25">
        <f t="shared" si="13"/>
        <v>0</v>
      </c>
      <c r="I107" s="25">
        <f t="shared" si="14"/>
        <v>0</v>
      </c>
      <c r="J107" s="23"/>
      <c r="K107" s="28"/>
    </row>
    <row r="108" spans="1:11" ht="33.75">
      <c r="A108" s="40" t="s">
        <v>96</v>
      </c>
      <c r="B108" s="91" t="s">
        <v>208</v>
      </c>
      <c r="C108" s="23">
        <v>24</v>
      </c>
      <c r="D108" s="1" t="s">
        <v>86</v>
      </c>
      <c r="E108" s="237">
        <v>0</v>
      </c>
      <c r="F108" s="25">
        <f t="shared" si="12"/>
        <v>0</v>
      </c>
      <c r="G108" s="26">
        <v>0.08</v>
      </c>
      <c r="H108" s="25">
        <f t="shared" si="13"/>
        <v>0</v>
      </c>
      <c r="I108" s="25">
        <f t="shared" si="14"/>
        <v>0</v>
      </c>
      <c r="J108" s="23"/>
      <c r="K108" s="28"/>
    </row>
    <row r="109" spans="1:11" ht="15.75" thickBot="1">
      <c r="A109" s="40" t="s">
        <v>98</v>
      </c>
      <c r="B109" s="27" t="s">
        <v>209</v>
      </c>
      <c r="C109" s="23">
        <v>15</v>
      </c>
      <c r="D109" s="1" t="s">
        <v>86</v>
      </c>
      <c r="E109" s="237">
        <v>0</v>
      </c>
      <c r="F109" s="25">
        <f t="shared" si="12"/>
        <v>0</v>
      </c>
      <c r="G109" s="26">
        <v>0.08</v>
      </c>
      <c r="H109" s="25">
        <f t="shared" si="13"/>
        <v>0</v>
      </c>
      <c r="I109" s="25">
        <f t="shared" si="14"/>
        <v>0</v>
      </c>
      <c r="J109" s="23"/>
      <c r="K109" s="28"/>
    </row>
    <row r="110" spans="1:10" ht="15.75" thickBot="1">
      <c r="A110" s="275" t="s">
        <v>87</v>
      </c>
      <c r="B110" s="276"/>
      <c r="C110" s="276"/>
      <c r="D110" s="276"/>
      <c r="E110" s="277"/>
      <c r="F110" s="67">
        <f>SUM(F99:F109)</f>
        <v>0</v>
      </c>
      <c r="G110" s="58">
        <v>0.08</v>
      </c>
      <c r="H110" s="65">
        <f>SUM(H99:H109)</f>
        <v>0</v>
      </c>
      <c r="I110" s="66">
        <f>SUM(I99:I109)</f>
        <v>0</v>
      </c>
      <c r="J110" s="18"/>
    </row>
    <row r="111" spans="1:10" ht="15">
      <c r="A111" s="19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5">
      <c r="A112" s="19"/>
      <c r="B112" s="94" t="s">
        <v>41</v>
      </c>
      <c r="C112" s="17"/>
      <c r="D112" s="17"/>
      <c r="E112" s="17"/>
      <c r="F112" s="17"/>
      <c r="G112" s="17"/>
      <c r="H112" s="17"/>
      <c r="I112" s="17"/>
      <c r="J112" s="17"/>
    </row>
    <row r="113" spans="1:10" ht="15">
      <c r="A113" s="19"/>
      <c r="B113" s="94"/>
      <c r="C113" s="17"/>
      <c r="D113" s="17"/>
      <c r="E113" s="17"/>
      <c r="F113" s="17"/>
      <c r="G113" s="17"/>
      <c r="H113" s="17"/>
      <c r="I113" s="17"/>
      <c r="J113" s="17"/>
    </row>
    <row r="114" spans="1:10" ht="15">
      <c r="A114" s="19"/>
      <c r="B114" s="17"/>
      <c r="C114" s="17"/>
      <c r="D114" s="17"/>
      <c r="E114" s="17"/>
      <c r="F114" s="17"/>
      <c r="G114" s="17"/>
      <c r="H114" s="17"/>
      <c r="I114" s="17"/>
      <c r="J114" s="17"/>
    </row>
    <row r="115" ht="15.75" thickBot="1">
      <c r="A115" s="72" t="s">
        <v>210</v>
      </c>
    </row>
    <row r="116" spans="1:11" ht="45.75" thickBot="1">
      <c r="A116" s="8" t="s">
        <v>75</v>
      </c>
      <c r="B116" s="29" t="s">
        <v>76</v>
      </c>
      <c r="C116" s="44" t="s">
        <v>77</v>
      </c>
      <c r="D116" s="9" t="s">
        <v>78</v>
      </c>
      <c r="E116" s="9" t="s">
        <v>79</v>
      </c>
      <c r="F116" s="9" t="s">
        <v>80</v>
      </c>
      <c r="G116" s="10" t="s">
        <v>81</v>
      </c>
      <c r="H116" s="10" t="s">
        <v>82</v>
      </c>
      <c r="I116" s="9" t="s">
        <v>83</v>
      </c>
      <c r="J116" s="9" t="s">
        <v>84</v>
      </c>
      <c r="K116" s="9" t="s">
        <v>85</v>
      </c>
    </row>
    <row r="117" spans="1:11" ht="90">
      <c r="A117" s="54" t="s">
        <v>88</v>
      </c>
      <c r="B117" s="79" t="s">
        <v>211</v>
      </c>
      <c r="C117" s="41"/>
      <c r="D117" s="49"/>
      <c r="E117" s="50"/>
      <c r="F117" s="42"/>
      <c r="G117" s="43"/>
      <c r="H117" s="42"/>
      <c r="I117" s="42"/>
      <c r="J117" s="41"/>
      <c r="K117" s="51"/>
    </row>
    <row r="118" spans="1:11" ht="15">
      <c r="A118" s="55" t="s">
        <v>35</v>
      </c>
      <c r="B118" s="78" t="s">
        <v>212</v>
      </c>
      <c r="C118" s="24">
        <v>10</v>
      </c>
      <c r="D118" s="49" t="s">
        <v>100</v>
      </c>
      <c r="E118" s="52">
        <v>0</v>
      </c>
      <c r="F118" s="42">
        <f>E118*C118</f>
        <v>0</v>
      </c>
      <c r="G118" s="26"/>
      <c r="H118" s="42">
        <f>I118-F118</f>
        <v>0</v>
      </c>
      <c r="I118" s="42">
        <f>F118*1.08</f>
        <v>0</v>
      </c>
      <c r="J118" s="24"/>
      <c r="K118" s="53"/>
    </row>
    <row r="119" spans="1:11" ht="15.75" thickBot="1">
      <c r="A119" s="55" t="s">
        <v>118</v>
      </c>
      <c r="B119" s="78" t="s">
        <v>213</v>
      </c>
      <c r="C119" s="24">
        <v>2</v>
      </c>
      <c r="D119" s="49" t="s">
        <v>100</v>
      </c>
      <c r="E119" s="52">
        <v>0</v>
      </c>
      <c r="F119" s="42">
        <f>E119*C119</f>
        <v>0</v>
      </c>
      <c r="G119" s="26"/>
      <c r="H119" s="42">
        <f>I119-F119</f>
        <v>0</v>
      </c>
      <c r="I119" s="42">
        <f>F119*1.08</f>
        <v>0</v>
      </c>
      <c r="J119" s="24"/>
      <c r="K119" s="53"/>
    </row>
    <row r="120" spans="1:11" ht="15.75" thickBot="1">
      <c r="A120" s="261" t="s">
        <v>87</v>
      </c>
      <c r="B120" s="262"/>
      <c r="C120" s="262"/>
      <c r="D120" s="262"/>
      <c r="E120" s="263"/>
      <c r="F120" s="71">
        <f>SUM(F117:F119)</f>
        <v>0</v>
      </c>
      <c r="G120" s="59">
        <v>0.08</v>
      </c>
      <c r="H120" s="70">
        <f>SUM(H117:H119)</f>
        <v>0</v>
      </c>
      <c r="I120" s="60">
        <f>SUM(I117:I119)</f>
        <v>0</v>
      </c>
      <c r="J120" s="56"/>
      <c r="K120" s="57"/>
    </row>
    <row r="121" spans="1:11" ht="15">
      <c r="A121" s="105"/>
      <c r="B121" s="106"/>
      <c r="C121" s="106"/>
      <c r="D121" s="106"/>
      <c r="E121" s="106"/>
      <c r="F121" s="107"/>
      <c r="G121" s="108"/>
      <c r="H121" s="107"/>
      <c r="I121" s="107"/>
      <c r="J121" s="56"/>
      <c r="K121" s="57"/>
    </row>
    <row r="122" ht="15">
      <c r="B122" s="109"/>
    </row>
    <row r="123" spans="1:10" ht="15.75" thickBot="1">
      <c r="A123" s="19" t="s">
        <v>316</v>
      </c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1" ht="45">
      <c r="A124" s="97" t="s">
        <v>75</v>
      </c>
      <c r="B124" s="100" t="s">
        <v>76</v>
      </c>
      <c r="C124" s="100" t="s">
        <v>77</v>
      </c>
      <c r="D124" s="100" t="s">
        <v>78</v>
      </c>
      <c r="E124" s="100" t="s">
        <v>79</v>
      </c>
      <c r="F124" s="100" t="s">
        <v>80</v>
      </c>
      <c r="G124" s="101" t="s">
        <v>81</v>
      </c>
      <c r="H124" s="101" t="s">
        <v>82</v>
      </c>
      <c r="I124" s="100" t="s">
        <v>83</v>
      </c>
      <c r="J124" s="100" t="s">
        <v>84</v>
      </c>
      <c r="K124" s="100" t="s">
        <v>85</v>
      </c>
    </row>
    <row r="125" spans="1:11" ht="36.75" customHeight="1">
      <c r="A125" s="23" t="s">
        <v>88</v>
      </c>
      <c r="B125" s="198" t="s">
        <v>244</v>
      </c>
      <c r="C125" s="23">
        <v>2</v>
      </c>
      <c r="D125" s="1" t="s">
        <v>86</v>
      </c>
      <c r="E125" s="236">
        <v>0</v>
      </c>
      <c r="F125" s="25">
        <f>E125*C125</f>
        <v>0</v>
      </c>
      <c r="G125" s="26">
        <v>0.08</v>
      </c>
      <c r="H125" s="25">
        <f>F125*G125</f>
        <v>0</v>
      </c>
      <c r="I125" s="25">
        <f>F125+H125</f>
        <v>0</v>
      </c>
      <c r="J125" s="23"/>
      <c r="K125" s="28"/>
    </row>
    <row r="126" spans="1:11" ht="35.25" customHeight="1">
      <c r="A126" s="23" t="s">
        <v>89</v>
      </c>
      <c r="B126" s="198" t="s">
        <v>245</v>
      </c>
      <c r="C126" s="23">
        <v>2</v>
      </c>
      <c r="D126" s="1" t="s">
        <v>86</v>
      </c>
      <c r="E126" s="236">
        <v>0</v>
      </c>
      <c r="F126" s="25">
        <f aca="true" t="shared" si="15" ref="F126:F133">E126*C126</f>
        <v>0</v>
      </c>
      <c r="G126" s="26">
        <v>0.08</v>
      </c>
      <c r="H126" s="25">
        <f aca="true" t="shared" si="16" ref="H126:H133">F126*G126</f>
        <v>0</v>
      </c>
      <c r="I126" s="25">
        <f aca="true" t="shared" si="17" ref="I126:I133">F126+H126</f>
        <v>0</v>
      </c>
      <c r="J126" s="23"/>
      <c r="K126" s="28"/>
    </row>
    <row r="127" spans="1:11" ht="35.25" customHeight="1">
      <c r="A127" s="24" t="s">
        <v>90</v>
      </c>
      <c r="B127" s="199" t="s">
        <v>246</v>
      </c>
      <c r="C127" s="23">
        <v>2</v>
      </c>
      <c r="D127" s="1" t="s">
        <v>86</v>
      </c>
      <c r="E127" s="236">
        <v>0</v>
      </c>
      <c r="F127" s="25">
        <f t="shared" si="15"/>
        <v>0</v>
      </c>
      <c r="G127" s="26">
        <v>0.08</v>
      </c>
      <c r="H127" s="25">
        <f t="shared" si="16"/>
        <v>0</v>
      </c>
      <c r="I127" s="25">
        <f t="shared" si="17"/>
        <v>0</v>
      </c>
      <c r="J127" s="23"/>
      <c r="K127" s="28"/>
    </row>
    <row r="128" spans="1:11" ht="22.5">
      <c r="A128" s="23" t="s">
        <v>91</v>
      </c>
      <c r="B128" s="198" t="s">
        <v>247</v>
      </c>
      <c r="C128" s="23">
        <v>4</v>
      </c>
      <c r="D128" s="1" t="s">
        <v>86</v>
      </c>
      <c r="E128" s="236">
        <v>0</v>
      </c>
      <c r="F128" s="25">
        <f t="shared" si="15"/>
        <v>0</v>
      </c>
      <c r="G128" s="26">
        <v>0.08</v>
      </c>
      <c r="H128" s="25">
        <f t="shared" si="16"/>
        <v>0</v>
      </c>
      <c r="I128" s="25">
        <f t="shared" si="17"/>
        <v>0</v>
      </c>
      <c r="J128" s="23"/>
      <c r="K128" s="28"/>
    </row>
    <row r="129" spans="1:11" ht="15">
      <c r="A129" s="23" t="s">
        <v>92</v>
      </c>
      <c r="B129" s="198" t="s">
        <v>248</v>
      </c>
      <c r="C129" s="23">
        <v>2</v>
      </c>
      <c r="D129" s="1" t="s">
        <v>86</v>
      </c>
      <c r="E129" s="236">
        <v>0</v>
      </c>
      <c r="F129" s="25">
        <f t="shared" si="15"/>
        <v>0</v>
      </c>
      <c r="G129" s="26">
        <v>0.08</v>
      </c>
      <c r="H129" s="25">
        <f t="shared" si="16"/>
        <v>0</v>
      </c>
      <c r="I129" s="25">
        <f t="shared" si="17"/>
        <v>0</v>
      </c>
      <c r="J129" s="23"/>
      <c r="K129" s="28"/>
    </row>
    <row r="130" spans="1:11" ht="15">
      <c r="A130" s="23" t="s">
        <v>93</v>
      </c>
      <c r="B130" s="198" t="s">
        <v>249</v>
      </c>
      <c r="C130" s="23">
        <v>2</v>
      </c>
      <c r="D130" s="1" t="s">
        <v>86</v>
      </c>
      <c r="E130" s="236">
        <v>0</v>
      </c>
      <c r="F130" s="25">
        <f t="shared" si="15"/>
        <v>0</v>
      </c>
      <c r="G130" s="26">
        <v>0.08</v>
      </c>
      <c r="H130" s="25">
        <f t="shared" si="16"/>
        <v>0</v>
      </c>
      <c r="I130" s="25">
        <f t="shared" si="17"/>
        <v>0</v>
      </c>
      <c r="J130" s="23"/>
      <c r="K130" s="28"/>
    </row>
    <row r="131" spans="1:11" ht="22.5">
      <c r="A131" s="23" t="s">
        <v>94</v>
      </c>
      <c r="B131" s="198" t="s">
        <v>250</v>
      </c>
      <c r="C131" s="23">
        <v>3</v>
      </c>
      <c r="D131" s="1" t="s">
        <v>86</v>
      </c>
      <c r="E131" s="236">
        <v>0</v>
      </c>
      <c r="F131" s="25">
        <f t="shared" si="15"/>
        <v>0</v>
      </c>
      <c r="G131" s="26">
        <v>0.08</v>
      </c>
      <c r="H131" s="25">
        <f t="shared" si="16"/>
        <v>0</v>
      </c>
      <c r="I131" s="25">
        <f t="shared" si="17"/>
        <v>0</v>
      </c>
      <c r="J131" s="23"/>
      <c r="K131" s="28"/>
    </row>
    <row r="132" spans="1:11" ht="22.5">
      <c r="A132" s="23" t="s">
        <v>95</v>
      </c>
      <c r="B132" s="198" t="s">
        <v>251</v>
      </c>
      <c r="C132" s="23">
        <v>1</v>
      </c>
      <c r="D132" s="1" t="s">
        <v>86</v>
      </c>
      <c r="E132" s="236">
        <v>0</v>
      </c>
      <c r="F132" s="25">
        <f t="shared" si="15"/>
        <v>0</v>
      </c>
      <c r="G132" s="26">
        <v>0.08</v>
      </c>
      <c r="H132" s="25">
        <f t="shared" si="16"/>
        <v>0</v>
      </c>
      <c r="I132" s="25">
        <f t="shared" si="17"/>
        <v>0</v>
      </c>
      <c r="J132" s="23"/>
      <c r="K132" s="28"/>
    </row>
    <row r="133" spans="1:11" ht="75.75" customHeight="1">
      <c r="A133" s="23" t="s">
        <v>96</v>
      </c>
      <c r="B133" s="198" t="s">
        <v>252</v>
      </c>
      <c r="C133" s="23">
        <v>1</v>
      </c>
      <c r="D133" s="1" t="s">
        <v>86</v>
      </c>
      <c r="E133" s="236">
        <v>0</v>
      </c>
      <c r="F133" s="25">
        <f t="shared" si="15"/>
        <v>0</v>
      </c>
      <c r="G133" s="26">
        <v>0.08</v>
      </c>
      <c r="H133" s="25">
        <f t="shared" si="16"/>
        <v>0</v>
      </c>
      <c r="I133" s="25">
        <f t="shared" si="17"/>
        <v>0</v>
      </c>
      <c r="J133" s="23"/>
      <c r="K133" s="28"/>
    </row>
    <row r="134" spans="1:10" ht="15.75" thickBot="1">
      <c r="A134" s="258" t="s">
        <v>87</v>
      </c>
      <c r="B134" s="259"/>
      <c r="C134" s="259"/>
      <c r="D134" s="259"/>
      <c r="E134" s="260"/>
      <c r="F134" s="68">
        <f>SUM(F125:F133)</f>
        <v>0</v>
      </c>
      <c r="G134" s="37">
        <v>0.08</v>
      </c>
      <c r="H134" s="63">
        <f>SUM(H125:H133)</f>
        <v>0</v>
      </c>
      <c r="I134" s="64">
        <f>SUM(I125:I133)</f>
        <v>0</v>
      </c>
      <c r="J134" s="18"/>
    </row>
    <row r="135" spans="1:10" ht="15">
      <c r="A135" s="110"/>
      <c r="B135" s="111"/>
      <c r="C135" s="111"/>
      <c r="D135" s="111"/>
      <c r="E135" s="111"/>
      <c r="F135" s="112"/>
      <c r="G135" s="113"/>
      <c r="H135" s="112"/>
      <c r="I135" s="112"/>
      <c r="J135" s="18"/>
    </row>
    <row r="136" spans="1:10" ht="15">
      <c r="A136" s="110"/>
      <c r="B136" t="s">
        <v>61</v>
      </c>
      <c r="E136" s="111"/>
      <c r="F136" s="112"/>
      <c r="G136" s="113"/>
      <c r="H136" s="112"/>
      <c r="I136" s="112"/>
      <c r="J136" s="18"/>
    </row>
    <row r="137" spans="1:10" ht="15">
      <c r="A137" s="110"/>
      <c r="B137" s="90" t="s">
        <v>68</v>
      </c>
      <c r="E137" s="111"/>
      <c r="F137" s="112"/>
      <c r="G137" s="113"/>
      <c r="H137" s="112"/>
      <c r="I137" s="112"/>
      <c r="J137" s="18"/>
    </row>
    <row r="138" spans="1:10" ht="15">
      <c r="A138" s="110"/>
      <c r="B138" s="90"/>
      <c r="E138" s="111"/>
      <c r="F138" s="112"/>
      <c r="G138" s="113"/>
      <c r="H138" s="112"/>
      <c r="I138" s="112"/>
      <c r="J138" s="18"/>
    </row>
    <row r="140" ht="15.75">
      <c r="B140" s="77" t="s">
        <v>99</v>
      </c>
    </row>
    <row r="141" ht="15.75" thickBot="1">
      <c r="A141" s="72" t="s">
        <v>1</v>
      </c>
    </row>
    <row r="142" spans="1:11" ht="45.75" thickBot="1">
      <c r="A142" s="8" t="s">
        <v>75</v>
      </c>
      <c r="B142" s="29" t="s">
        <v>76</v>
      </c>
      <c r="C142" s="44" t="s">
        <v>77</v>
      </c>
      <c r="D142" s="9" t="s">
        <v>78</v>
      </c>
      <c r="E142" s="9" t="s">
        <v>79</v>
      </c>
      <c r="F142" s="9" t="s">
        <v>80</v>
      </c>
      <c r="G142" s="10" t="s">
        <v>81</v>
      </c>
      <c r="H142" s="10" t="s">
        <v>82</v>
      </c>
      <c r="I142" s="9" t="s">
        <v>83</v>
      </c>
      <c r="J142" s="9" t="s">
        <v>84</v>
      </c>
      <c r="K142" s="9" t="s">
        <v>85</v>
      </c>
    </row>
    <row r="143" spans="1:11" ht="78.75">
      <c r="A143" s="54" t="s">
        <v>88</v>
      </c>
      <c r="B143" s="200" t="s">
        <v>2</v>
      </c>
      <c r="C143" s="41">
        <v>2</v>
      </c>
      <c r="D143" s="49" t="s">
        <v>100</v>
      </c>
      <c r="E143" s="235">
        <v>0</v>
      </c>
      <c r="F143" s="42">
        <f>E143*C143</f>
        <v>0</v>
      </c>
      <c r="G143" s="43">
        <v>0.08</v>
      </c>
      <c r="H143" s="42">
        <f>I143-F143</f>
        <v>0</v>
      </c>
      <c r="I143" s="42">
        <f>F143*1.08</f>
        <v>0</v>
      </c>
      <c r="J143" s="41"/>
      <c r="K143" s="51"/>
    </row>
    <row r="144" spans="1:11" ht="59.25" customHeight="1">
      <c r="A144" s="55" t="s">
        <v>89</v>
      </c>
      <c r="B144" s="201" t="s">
        <v>3</v>
      </c>
      <c r="C144" s="24">
        <v>2</v>
      </c>
      <c r="D144" s="49" t="s">
        <v>100</v>
      </c>
      <c r="E144" s="235">
        <v>0</v>
      </c>
      <c r="F144" s="42">
        <f>E144*C144</f>
        <v>0</v>
      </c>
      <c r="G144" s="43">
        <v>0.08</v>
      </c>
      <c r="H144" s="42">
        <f>I144-F144</f>
        <v>0</v>
      </c>
      <c r="I144" s="42">
        <f>F144*1.08</f>
        <v>0</v>
      </c>
      <c r="J144" s="24"/>
      <c r="K144" s="53"/>
    </row>
    <row r="145" spans="1:11" ht="15">
      <c r="A145" s="55" t="s">
        <v>90</v>
      </c>
      <c r="B145" s="202" t="s">
        <v>4</v>
      </c>
      <c r="C145" s="24">
        <v>2</v>
      </c>
      <c r="D145" s="49" t="s">
        <v>100</v>
      </c>
      <c r="E145" s="235">
        <v>0</v>
      </c>
      <c r="F145" s="42">
        <f>E145*C145</f>
        <v>0</v>
      </c>
      <c r="G145" s="43">
        <v>0.08</v>
      </c>
      <c r="H145" s="42">
        <f>I145-F145</f>
        <v>0</v>
      </c>
      <c r="I145" s="42">
        <f>F145*1.08</f>
        <v>0</v>
      </c>
      <c r="J145" s="24"/>
      <c r="K145" s="53"/>
    </row>
    <row r="146" spans="1:11" ht="47.25" customHeight="1" thickBot="1">
      <c r="A146" s="55">
        <v>4</v>
      </c>
      <c r="B146" s="201" t="s">
        <v>5</v>
      </c>
      <c r="C146" s="24">
        <v>1</v>
      </c>
      <c r="D146" s="49" t="s">
        <v>100</v>
      </c>
      <c r="E146" s="235">
        <v>0</v>
      </c>
      <c r="F146" s="42">
        <f>E146*C146</f>
        <v>0</v>
      </c>
      <c r="G146" s="43">
        <v>0.08</v>
      </c>
      <c r="H146" s="42">
        <f>I146-F146</f>
        <v>0</v>
      </c>
      <c r="I146" s="42">
        <f>F146*1.08</f>
        <v>0</v>
      </c>
      <c r="J146" s="24"/>
      <c r="K146" s="53"/>
    </row>
    <row r="147" spans="1:11" ht="15.75" thickBot="1">
      <c r="A147" s="261" t="s">
        <v>87</v>
      </c>
      <c r="B147" s="262"/>
      <c r="C147" s="262"/>
      <c r="D147" s="262"/>
      <c r="E147" s="263"/>
      <c r="F147" s="71">
        <f>SUM(F143:F146)</f>
        <v>0</v>
      </c>
      <c r="G147" s="59">
        <v>0.08</v>
      </c>
      <c r="H147" s="70">
        <f>SUM(H143:H146)</f>
        <v>0</v>
      </c>
      <c r="I147" s="60">
        <f>SUM(I143:I146)</f>
        <v>0</v>
      </c>
      <c r="J147" s="56"/>
      <c r="K147" s="57"/>
    </row>
    <row r="150" ht="15.75" thickBot="1">
      <c r="A150" s="72" t="s">
        <v>6</v>
      </c>
    </row>
    <row r="151" spans="1:11" ht="45.75" thickBot="1">
      <c r="A151" s="8" t="s">
        <v>75</v>
      </c>
      <c r="B151" s="29" t="s">
        <v>76</v>
      </c>
      <c r="C151" s="44" t="s">
        <v>77</v>
      </c>
      <c r="D151" s="9" t="s">
        <v>78</v>
      </c>
      <c r="E151" s="9" t="s">
        <v>79</v>
      </c>
      <c r="F151" s="9" t="s">
        <v>80</v>
      </c>
      <c r="G151" s="10" t="s">
        <v>81</v>
      </c>
      <c r="H151" s="10" t="s">
        <v>82</v>
      </c>
      <c r="I151" s="9" t="s">
        <v>83</v>
      </c>
      <c r="J151" s="9" t="s">
        <v>84</v>
      </c>
      <c r="K151" s="9" t="s">
        <v>85</v>
      </c>
    </row>
    <row r="152" spans="1:11" ht="70.5" customHeight="1">
      <c r="A152" s="54" t="s">
        <v>88</v>
      </c>
      <c r="B152" s="200" t="s">
        <v>7</v>
      </c>
      <c r="C152" s="41">
        <v>1</v>
      </c>
      <c r="D152" s="49" t="s">
        <v>100</v>
      </c>
      <c r="E152" s="231">
        <v>0</v>
      </c>
      <c r="F152" s="42">
        <f>E152*C152</f>
        <v>0</v>
      </c>
      <c r="G152" s="43">
        <v>0.08</v>
      </c>
      <c r="H152" s="42">
        <f>I152-F152</f>
        <v>0</v>
      </c>
      <c r="I152" s="42">
        <f>F152*1.08</f>
        <v>0</v>
      </c>
      <c r="J152" s="41"/>
      <c r="K152" s="51"/>
    </row>
    <row r="153" spans="1:11" ht="67.5">
      <c r="A153" s="55" t="s">
        <v>89</v>
      </c>
      <c r="B153" s="201" t="s">
        <v>8</v>
      </c>
      <c r="C153" s="24">
        <v>2</v>
      </c>
      <c r="D153" s="49" t="s">
        <v>100</v>
      </c>
      <c r="E153" s="231">
        <v>0</v>
      </c>
      <c r="F153" s="42">
        <f aca="true" t="shared" si="18" ref="F153:F166">E153*C153</f>
        <v>0</v>
      </c>
      <c r="G153" s="43">
        <v>0.08</v>
      </c>
      <c r="H153" s="42">
        <f aca="true" t="shared" si="19" ref="H153:H166">I153-F153</f>
        <v>0</v>
      </c>
      <c r="I153" s="42">
        <f aca="true" t="shared" si="20" ref="I153:I166">F153*1.08</f>
        <v>0</v>
      </c>
      <c r="J153" s="24"/>
      <c r="K153" s="53"/>
    </row>
    <row r="154" spans="1:11" ht="22.5">
      <c r="A154" s="55" t="s">
        <v>90</v>
      </c>
      <c r="B154" s="201" t="s">
        <v>9</v>
      </c>
      <c r="C154" s="24">
        <v>15</v>
      </c>
      <c r="D154" s="49" t="s">
        <v>100</v>
      </c>
      <c r="E154" s="231">
        <v>0</v>
      </c>
      <c r="F154" s="42">
        <f t="shared" si="18"/>
        <v>0</v>
      </c>
      <c r="G154" s="43">
        <v>0.08</v>
      </c>
      <c r="H154" s="42">
        <f t="shared" si="19"/>
        <v>0</v>
      </c>
      <c r="I154" s="42">
        <f t="shared" si="20"/>
        <v>0</v>
      </c>
      <c r="J154" s="24"/>
      <c r="K154" s="53"/>
    </row>
    <row r="155" spans="1:11" ht="22.5">
      <c r="A155" s="55" t="s">
        <v>28</v>
      </c>
      <c r="B155" s="201" t="s">
        <v>10</v>
      </c>
      <c r="C155" s="24">
        <v>2</v>
      </c>
      <c r="D155" s="49" t="s">
        <v>100</v>
      </c>
      <c r="E155" s="231">
        <v>0</v>
      </c>
      <c r="F155" s="42">
        <f t="shared" si="18"/>
        <v>0</v>
      </c>
      <c r="G155" s="43">
        <v>0.08</v>
      </c>
      <c r="H155" s="42">
        <f t="shared" si="19"/>
        <v>0</v>
      </c>
      <c r="I155" s="42">
        <f t="shared" si="20"/>
        <v>0</v>
      </c>
      <c r="J155" s="24"/>
      <c r="K155" s="53"/>
    </row>
    <row r="156" spans="1:11" ht="33.75">
      <c r="A156" s="55" t="s">
        <v>91</v>
      </c>
      <c r="B156" s="201" t="s">
        <v>11</v>
      </c>
      <c r="C156" s="24">
        <v>2</v>
      </c>
      <c r="D156" s="49" t="s">
        <v>100</v>
      </c>
      <c r="E156" s="231">
        <v>0</v>
      </c>
      <c r="F156" s="42">
        <f t="shared" si="18"/>
        <v>0</v>
      </c>
      <c r="G156" s="43">
        <v>0.08</v>
      </c>
      <c r="H156" s="42">
        <f t="shared" si="19"/>
        <v>0</v>
      </c>
      <c r="I156" s="42">
        <f t="shared" si="20"/>
        <v>0</v>
      </c>
      <c r="J156" s="24"/>
      <c r="K156" s="53"/>
    </row>
    <row r="157" spans="1:11" ht="22.5">
      <c r="A157" s="55">
        <v>5</v>
      </c>
      <c r="B157" s="202" t="s">
        <v>12</v>
      </c>
      <c r="C157" s="24">
        <v>2</v>
      </c>
      <c r="D157" s="49" t="s">
        <v>100</v>
      </c>
      <c r="E157" s="231">
        <v>0</v>
      </c>
      <c r="F157" s="42">
        <f t="shared" si="18"/>
        <v>0</v>
      </c>
      <c r="G157" s="43">
        <v>0.08</v>
      </c>
      <c r="H157" s="42">
        <f t="shared" si="19"/>
        <v>0</v>
      </c>
      <c r="I157" s="42">
        <f t="shared" si="20"/>
        <v>0</v>
      </c>
      <c r="J157" s="24"/>
      <c r="K157" s="53"/>
    </row>
    <row r="158" spans="1:11" ht="67.5">
      <c r="A158" s="55" t="s">
        <v>93</v>
      </c>
      <c r="B158" s="201" t="s">
        <v>13</v>
      </c>
      <c r="C158" s="24">
        <v>2</v>
      </c>
      <c r="D158" s="49" t="s">
        <v>100</v>
      </c>
      <c r="E158" s="231">
        <v>0</v>
      </c>
      <c r="F158" s="42">
        <f t="shared" si="18"/>
        <v>0</v>
      </c>
      <c r="G158" s="43">
        <v>0.08</v>
      </c>
      <c r="H158" s="42">
        <f t="shared" si="19"/>
        <v>0</v>
      </c>
      <c r="I158" s="42">
        <f t="shared" si="20"/>
        <v>0</v>
      </c>
      <c r="J158" s="24"/>
      <c r="K158" s="53"/>
    </row>
    <row r="159" spans="1:11" ht="67.5">
      <c r="A159" s="55" t="s">
        <v>94</v>
      </c>
      <c r="B159" s="201" t="s">
        <v>14</v>
      </c>
      <c r="C159" s="24">
        <v>1</v>
      </c>
      <c r="D159" s="49" t="s">
        <v>100</v>
      </c>
      <c r="E159" s="231">
        <v>0</v>
      </c>
      <c r="F159" s="42">
        <f t="shared" si="18"/>
        <v>0</v>
      </c>
      <c r="G159" s="43">
        <v>0.08</v>
      </c>
      <c r="H159" s="42">
        <f t="shared" si="19"/>
        <v>0</v>
      </c>
      <c r="I159" s="42">
        <f t="shared" si="20"/>
        <v>0</v>
      </c>
      <c r="J159" s="24"/>
      <c r="K159" s="53"/>
    </row>
    <row r="160" spans="1:11" ht="56.25">
      <c r="A160" s="55" t="s">
        <v>95</v>
      </c>
      <c r="B160" s="198" t="s">
        <v>15</v>
      </c>
      <c r="C160" s="24">
        <v>1</v>
      </c>
      <c r="D160" s="49" t="s">
        <v>100</v>
      </c>
      <c r="E160" s="231">
        <v>0</v>
      </c>
      <c r="F160" s="42">
        <f t="shared" si="18"/>
        <v>0</v>
      </c>
      <c r="G160" s="43">
        <v>0.08</v>
      </c>
      <c r="H160" s="42">
        <f t="shared" si="19"/>
        <v>0</v>
      </c>
      <c r="I160" s="42">
        <f t="shared" si="20"/>
        <v>0</v>
      </c>
      <c r="J160" s="24"/>
      <c r="K160" s="53"/>
    </row>
    <row r="161" spans="1:11" ht="22.5">
      <c r="A161" s="55" t="s">
        <v>96</v>
      </c>
      <c r="B161" s="199" t="s">
        <v>16</v>
      </c>
      <c r="C161" s="24">
        <v>4</v>
      </c>
      <c r="D161" s="49" t="s">
        <v>100</v>
      </c>
      <c r="E161" s="231">
        <v>0</v>
      </c>
      <c r="F161" s="42">
        <f t="shared" si="18"/>
        <v>0</v>
      </c>
      <c r="G161" s="43">
        <v>0.08</v>
      </c>
      <c r="H161" s="42">
        <f t="shared" si="19"/>
        <v>0</v>
      </c>
      <c r="I161" s="42">
        <f t="shared" si="20"/>
        <v>0</v>
      </c>
      <c r="J161" s="24"/>
      <c r="K161" s="53"/>
    </row>
    <row r="162" spans="1:11" ht="22.5">
      <c r="A162" s="55" t="s">
        <v>98</v>
      </c>
      <c r="B162" s="199" t="s">
        <v>17</v>
      </c>
      <c r="C162" s="24">
        <v>2</v>
      </c>
      <c r="D162" s="49" t="s">
        <v>100</v>
      </c>
      <c r="E162" s="231">
        <v>0</v>
      </c>
      <c r="F162" s="42">
        <f t="shared" si="18"/>
        <v>0</v>
      </c>
      <c r="G162" s="43">
        <v>0.08</v>
      </c>
      <c r="H162" s="42">
        <f t="shared" si="19"/>
        <v>0</v>
      </c>
      <c r="I162" s="42">
        <f t="shared" si="20"/>
        <v>0</v>
      </c>
      <c r="J162" s="24"/>
      <c r="K162" s="53"/>
    </row>
    <row r="163" spans="1:11" ht="15">
      <c r="A163" s="55" t="s">
        <v>101</v>
      </c>
      <c r="B163" s="199" t="s">
        <v>18</v>
      </c>
      <c r="C163" s="24">
        <v>2</v>
      </c>
      <c r="D163" s="49" t="s">
        <v>100</v>
      </c>
      <c r="E163" s="231">
        <v>0</v>
      </c>
      <c r="F163" s="42">
        <f t="shared" si="18"/>
        <v>0</v>
      </c>
      <c r="G163" s="43">
        <v>0.08</v>
      </c>
      <c r="H163" s="42">
        <f t="shared" si="19"/>
        <v>0</v>
      </c>
      <c r="I163" s="42">
        <f t="shared" si="20"/>
        <v>0</v>
      </c>
      <c r="J163" s="24"/>
      <c r="K163" s="53"/>
    </row>
    <row r="164" spans="1:11" ht="15">
      <c r="A164" s="55" t="s">
        <v>102</v>
      </c>
      <c r="B164" s="199" t="s">
        <v>19</v>
      </c>
      <c r="C164" s="24">
        <v>3</v>
      </c>
      <c r="D164" s="49" t="s">
        <v>100</v>
      </c>
      <c r="E164" s="231">
        <v>0</v>
      </c>
      <c r="F164" s="42">
        <f t="shared" si="18"/>
        <v>0</v>
      </c>
      <c r="G164" s="43">
        <v>0.08</v>
      </c>
      <c r="H164" s="42">
        <f t="shared" si="19"/>
        <v>0</v>
      </c>
      <c r="I164" s="42">
        <f t="shared" si="20"/>
        <v>0</v>
      </c>
      <c r="J164" s="24"/>
      <c r="K164" s="53"/>
    </row>
    <row r="165" spans="1:11" ht="67.5">
      <c r="A165" s="55" t="s">
        <v>103</v>
      </c>
      <c r="B165" s="198" t="s">
        <v>20</v>
      </c>
      <c r="C165" s="24">
        <v>1</v>
      </c>
      <c r="D165" s="49" t="s">
        <v>100</v>
      </c>
      <c r="E165" s="231">
        <v>0</v>
      </c>
      <c r="F165" s="42">
        <f t="shared" si="18"/>
        <v>0</v>
      </c>
      <c r="G165" s="43">
        <v>0.08</v>
      </c>
      <c r="H165" s="42">
        <f t="shared" si="19"/>
        <v>0</v>
      </c>
      <c r="I165" s="42">
        <f t="shared" si="20"/>
        <v>0</v>
      </c>
      <c r="J165" s="24"/>
      <c r="K165" s="53"/>
    </row>
    <row r="166" spans="1:11" ht="22.5">
      <c r="A166" s="55" t="s">
        <v>104</v>
      </c>
      <c r="B166" s="199" t="s">
        <v>21</v>
      </c>
      <c r="C166" s="24">
        <v>1</v>
      </c>
      <c r="D166" s="49" t="s">
        <v>100</v>
      </c>
      <c r="E166" s="231">
        <v>0</v>
      </c>
      <c r="F166" s="42">
        <f t="shared" si="18"/>
        <v>0</v>
      </c>
      <c r="G166" s="43">
        <v>0.08</v>
      </c>
      <c r="H166" s="42">
        <f t="shared" si="19"/>
        <v>0</v>
      </c>
      <c r="I166" s="42">
        <f t="shared" si="20"/>
        <v>0</v>
      </c>
      <c r="J166" s="24"/>
      <c r="K166" s="53"/>
    </row>
    <row r="167" spans="1:11" ht="23.25" thickBot="1">
      <c r="A167" s="55" t="s">
        <v>105</v>
      </c>
      <c r="B167" s="199" t="s">
        <v>22</v>
      </c>
      <c r="C167" s="24">
        <v>1</v>
      </c>
      <c r="D167" s="49" t="s">
        <v>100</v>
      </c>
      <c r="E167" s="231">
        <v>0</v>
      </c>
      <c r="F167" s="42">
        <f>E167*C167</f>
        <v>0</v>
      </c>
      <c r="G167" s="43">
        <v>0.08</v>
      </c>
      <c r="H167" s="42">
        <f>I167-F167</f>
        <v>0</v>
      </c>
      <c r="I167" s="42">
        <f>F167*1.08</f>
        <v>0</v>
      </c>
      <c r="J167" s="24"/>
      <c r="K167" s="53"/>
    </row>
    <row r="168" spans="1:11" ht="15.75" thickBot="1">
      <c r="A168" s="261" t="s">
        <v>87</v>
      </c>
      <c r="B168" s="262"/>
      <c r="C168" s="262"/>
      <c r="D168" s="262"/>
      <c r="E168" s="263"/>
      <c r="F168" s="71">
        <f>SUM(F152:F167)</f>
        <v>0</v>
      </c>
      <c r="G168" s="59">
        <v>0.08</v>
      </c>
      <c r="H168" s="70">
        <f>SUM(H152:H167)</f>
        <v>0</v>
      </c>
      <c r="I168" s="60">
        <f>SUM(I152:I167)</f>
        <v>0</v>
      </c>
      <c r="J168" s="56"/>
      <c r="K168" s="57"/>
    </row>
    <row r="169" spans="2:9" ht="15">
      <c r="B169" s="74"/>
      <c r="C169" s="75"/>
      <c r="D169" s="75"/>
      <c r="E169" s="73"/>
      <c r="F169" s="73"/>
      <c r="I169" s="3"/>
    </row>
    <row r="170" spans="2:6" ht="15">
      <c r="B170" t="s">
        <v>61</v>
      </c>
      <c r="C170" s="75"/>
      <c r="D170" s="75"/>
      <c r="E170" s="75"/>
      <c r="F170" s="73"/>
    </row>
    <row r="171" spans="2:6" ht="15">
      <c r="B171" s="94" t="s">
        <v>23</v>
      </c>
      <c r="C171" s="75"/>
      <c r="D171" s="75"/>
      <c r="E171" s="75"/>
      <c r="F171" s="73"/>
    </row>
    <row r="172" spans="2:9" ht="15">
      <c r="B172" s="90" t="s">
        <v>68</v>
      </c>
      <c r="C172" s="17"/>
      <c r="D172" s="17"/>
      <c r="E172" s="17"/>
      <c r="F172" s="17"/>
      <c r="G172" s="17"/>
      <c r="H172" s="17"/>
      <c r="I172" s="76"/>
    </row>
    <row r="173" spans="2:9" ht="15">
      <c r="B173" s="82"/>
      <c r="C173" s="17"/>
      <c r="D173" s="17"/>
      <c r="E173" s="73"/>
      <c r="F173" s="76"/>
      <c r="G173" s="17"/>
      <c r="H173" s="76"/>
      <c r="I173" s="76"/>
    </row>
    <row r="175" ht="15.75">
      <c r="B175" s="77" t="s">
        <v>317</v>
      </c>
    </row>
    <row r="176" ht="15.75" thickBot="1">
      <c r="A176" s="72" t="s">
        <v>24</v>
      </c>
    </row>
    <row r="177" spans="1:11" ht="45.75" thickBot="1">
      <c r="A177" s="8" t="s">
        <v>75</v>
      </c>
      <c r="B177" s="29" t="s">
        <v>76</v>
      </c>
      <c r="C177" s="44" t="s">
        <v>77</v>
      </c>
      <c r="D177" s="9" t="s">
        <v>78</v>
      </c>
      <c r="E177" s="9" t="s">
        <v>79</v>
      </c>
      <c r="F177" s="9" t="s">
        <v>80</v>
      </c>
      <c r="G177" s="10" t="s">
        <v>81</v>
      </c>
      <c r="H177" s="10" t="s">
        <v>82</v>
      </c>
      <c r="I177" s="9" t="s">
        <v>83</v>
      </c>
      <c r="J177" s="9" t="s">
        <v>84</v>
      </c>
      <c r="K177" s="9" t="s">
        <v>85</v>
      </c>
    </row>
    <row r="178" spans="1:11" ht="45.75" customHeight="1">
      <c r="A178" s="203">
        <v>1</v>
      </c>
      <c r="B178" s="202" t="s">
        <v>289</v>
      </c>
      <c r="C178" s="24">
        <v>15</v>
      </c>
      <c r="D178" s="49" t="s">
        <v>100</v>
      </c>
      <c r="E178" s="52">
        <v>0</v>
      </c>
      <c r="F178" s="42">
        <f aca="true" t="shared" si="21" ref="F178:F205">E178*C178</f>
        <v>0</v>
      </c>
      <c r="G178" s="43">
        <v>0.08</v>
      </c>
      <c r="H178" s="42">
        <f aca="true" t="shared" si="22" ref="H178:H205">I178-F178</f>
        <v>0</v>
      </c>
      <c r="I178" s="42">
        <f aca="true" t="shared" si="23" ref="I178:I205">F178*1.08</f>
        <v>0</v>
      </c>
      <c r="J178" s="24"/>
      <c r="K178" s="53"/>
    </row>
    <row r="179" spans="1:11" ht="59.25" customHeight="1">
      <c r="A179" s="205">
        <v>2</v>
      </c>
      <c r="B179" s="202" t="s">
        <v>290</v>
      </c>
      <c r="C179" s="24">
        <v>6</v>
      </c>
      <c r="D179" s="49"/>
      <c r="E179" s="52">
        <v>0</v>
      </c>
      <c r="F179" s="42">
        <f t="shared" si="21"/>
        <v>0</v>
      </c>
      <c r="G179" s="43"/>
      <c r="H179" s="42">
        <f t="shared" si="22"/>
        <v>0</v>
      </c>
      <c r="I179" s="42">
        <f t="shared" si="23"/>
        <v>0</v>
      </c>
      <c r="J179" s="24"/>
      <c r="K179" s="53"/>
    </row>
    <row r="180" spans="1:11" ht="36.75" customHeight="1">
      <c r="A180" s="205">
        <v>3</v>
      </c>
      <c r="B180" s="202" t="s">
        <v>26</v>
      </c>
      <c r="C180" s="24">
        <v>15</v>
      </c>
      <c r="D180" s="49"/>
      <c r="E180" s="52">
        <v>0</v>
      </c>
      <c r="F180" s="42">
        <f t="shared" si="21"/>
        <v>0</v>
      </c>
      <c r="G180" s="43"/>
      <c r="H180" s="42">
        <f t="shared" si="22"/>
        <v>0</v>
      </c>
      <c r="I180" s="42">
        <f t="shared" si="23"/>
        <v>0</v>
      </c>
      <c r="J180" s="24"/>
      <c r="K180" s="53"/>
    </row>
    <row r="181" spans="1:11" ht="25.5" customHeight="1">
      <c r="A181" s="205">
        <v>4</v>
      </c>
      <c r="B181" s="202" t="s">
        <v>291</v>
      </c>
      <c r="C181" s="24">
        <v>6</v>
      </c>
      <c r="D181" s="49"/>
      <c r="E181" s="52">
        <v>0</v>
      </c>
      <c r="F181" s="42">
        <f t="shared" si="21"/>
        <v>0</v>
      </c>
      <c r="G181" s="43"/>
      <c r="H181" s="42">
        <f t="shared" si="22"/>
        <v>0</v>
      </c>
      <c r="I181" s="42">
        <f t="shared" si="23"/>
        <v>0</v>
      </c>
      <c r="J181" s="24"/>
      <c r="K181" s="53"/>
    </row>
    <row r="182" spans="1:11" ht="36.75" customHeight="1">
      <c r="A182" s="205">
        <v>5</v>
      </c>
      <c r="B182" s="202" t="s">
        <v>292</v>
      </c>
      <c r="C182" s="24">
        <v>6</v>
      </c>
      <c r="D182" s="49"/>
      <c r="E182" s="52">
        <v>0</v>
      </c>
      <c r="F182" s="42">
        <f t="shared" si="21"/>
        <v>0</v>
      </c>
      <c r="G182" s="43"/>
      <c r="H182" s="42">
        <f t="shared" si="22"/>
        <v>0</v>
      </c>
      <c r="I182" s="42">
        <f t="shared" si="23"/>
        <v>0</v>
      </c>
      <c r="J182" s="24"/>
      <c r="K182" s="53"/>
    </row>
    <row r="183" spans="1:11" ht="24" customHeight="1">
      <c r="A183" s="205">
        <v>6</v>
      </c>
      <c r="B183" s="202" t="s">
        <v>293</v>
      </c>
      <c r="C183" s="24">
        <v>6</v>
      </c>
      <c r="D183" s="49"/>
      <c r="E183" s="52">
        <v>0</v>
      </c>
      <c r="F183" s="42">
        <f t="shared" si="21"/>
        <v>0</v>
      </c>
      <c r="G183" s="43"/>
      <c r="H183" s="42">
        <f t="shared" si="22"/>
        <v>0</v>
      </c>
      <c r="I183" s="42">
        <f t="shared" si="23"/>
        <v>0</v>
      </c>
      <c r="J183" s="24"/>
      <c r="K183" s="53"/>
    </row>
    <row r="184" spans="1:11" ht="36.75" customHeight="1">
      <c r="A184" s="205">
        <v>7</v>
      </c>
      <c r="B184" s="202" t="s">
        <v>294</v>
      </c>
      <c r="C184" s="24">
        <v>3</v>
      </c>
      <c r="D184" s="49"/>
      <c r="E184" s="52">
        <v>0</v>
      </c>
      <c r="F184" s="42">
        <f t="shared" si="21"/>
        <v>0</v>
      </c>
      <c r="G184" s="43"/>
      <c r="H184" s="42">
        <f t="shared" si="22"/>
        <v>0</v>
      </c>
      <c r="I184" s="42">
        <f t="shared" si="23"/>
        <v>0</v>
      </c>
      <c r="J184" s="24"/>
      <c r="K184" s="53"/>
    </row>
    <row r="185" spans="1:11" ht="36.75" customHeight="1">
      <c r="A185" s="205">
        <v>8</v>
      </c>
      <c r="B185" s="202" t="s">
        <v>295</v>
      </c>
      <c r="C185" s="24">
        <v>10</v>
      </c>
      <c r="D185" s="49"/>
      <c r="E185" s="52">
        <v>0</v>
      </c>
      <c r="F185" s="42">
        <f t="shared" si="21"/>
        <v>0</v>
      </c>
      <c r="G185" s="43"/>
      <c r="H185" s="42">
        <f t="shared" si="22"/>
        <v>0</v>
      </c>
      <c r="I185" s="42">
        <f t="shared" si="23"/>
        <v>0</v>
      </c>
      <c r="J185" s="24"/>
      <c r="K185" s="53"/>
    </row>
    <row r="186" spans="1:11" ht="47.25" customHeight="1">
      <c r="A186" s="205">
        <v>9</v>
      </c>
      <c r="B186" s="202" t="s">
        <v>296</v>
      </c>
      <c r="C186" s="24">
        <v>10</v>
      </c>
      <c r="D186" s="49"/>
      <c r="E186" s="52">
        <v>0</v>
      </c>
      <c r="F186" s="42">
        <f t="shared" si="21"/>
        <v>0</v>
      </c>
      <c r="G186" s="43"/>
      <c r="H186" s="42">
        <f t="shared" si="22"/>
        <v>0</v>
      </c>
      <c r="I186" s="42">
        <f t="shared" si="23"/>
        <v>0</v>
      </c>
      <c r="J186" s="24"/>
      <c r="K186" s="53"/>
    </row>
    <row r="187" spans="1:11" ht="36.75" customHeight="1">
      <c r="A187" s="205">
        <v>10</v>
      </c>
      <c r="B187" s="202" t="s">
        <v>253</v>
      </c>
      <c r="C187" s="24">
        <v>1</v>
      </c>
      <c r="D187" s="49"/>
      <c r="E187" s="52">
        <v>0</v>
      </c>
      <c r="F187" s="42">
        <f t="shared" si="21"/>
        <v>0</v>
      </c>
      <c r="G187" s="43"/>
      <c r="H187" s="42">
        <f t="shared" si="22"/>
        <v>0</v>
      </c>
      <c r="I187" s="42">
        <f t="shared" si="23"/>
        <v>0</v>
      </c>
      <c r="J187" s="24"/>
      <c r="K187" s="53"/>
    </row>
    <row r="188" spans="1:11" ht="15.75" customHeight="1">
      <c r="A188" s="205">
        <v>11</v>
      </c>
      <c r="B188" s="202" t="s">
        <v>297</v>
      </c>
      <c r="C188" s="24">
        <v>3</v>
      </c>
      <c r="D188" s="49"/>
      <c r="E188" s="52">
        <v>0</v>
      </c>
      <c r="F188" s="42">
        <f t="shared" si="21"/>
        <v>0</v>
      </c>
      <c r="G188" s="43"/>
      <c r="H188" s="42">
        <f t="shared" si="22"/>
        <v>0</v>
      </c>
      <c r="I188" s="42">
        <f t="shared" si="23"/>
        <v>0</v>
      </c>
      <c r="J188" s="24"/>
      <c r="K188" s="53"/>
    </row>
    <row r="189" spans="1:11" ht="15" customHeight="1">
      <c r="A189" s="205">
        <v>12</v>
      </c>
      <c r="B189" s="202" t="s">
        <v>25</v>
      </c>
      <c r="C189" s="24">
        <v>3</v>
      </c>
      <c r="D189" s="49"/>
      <c r="E189" s="52">
        <v>0</v>
      </c>
      <c r="F189" s="42">
        <f t="shared" si="21"/>
        <v>0</v>
      </c>
      <c r="G189" s="43"/>
      <c r="H189" s="42">
        <f t="shared" si="22"/>
        <v>0</v>
      </c>
      <c r="I189" s="42">
        <f t="shared" si="23"/>
        <v>0</v>
      </c>
      <c r="J189" s="24"/>
      <c r="K189" s="53"/>
    </row>
    <row r="190" spans="1:11" ht="24" customHeight="1">
      <c r="A190" s="205">
        <v>13</v>
      </c>
      <c r="B190" s="202" t="s">
        <v>298</v>
      </c>
      <c r="C190" s="24">
        <v>10</v>
      </c>
      <c r="D190" s="49"/>
      <c r="E190" s="52">
        <v>0</v>
      </c>
      <c r="F190" s="42">
        <f t="shared" si="21"/>
        <v>0</v>
      </c>
      <c r="G190" s="43"/>
      <c r="H190" s="42">
        <f t="shared" si="22"/>
        <v>0</v>
      </c>
      <c r="I190" s="42">
        <f t="shared" si="23"/>
        <v>0</v>
      </c>
      <c r="J190" s="24"/>
      <c r="K190" s="53"/>
    </row>
    <row r="191" spans="1:11" ht="33.75" customHeight="1">
      <c r="A191" s="205">
        <v>14</v>
      </c>
      <c r="B191" s="202" t="s">
        <v>299</v>
      </c>
      <c r="C191" s="24">
        <v>6</v>
      </c>
      <c r="D191" s="49"/>
      <c r="E191" s="52">
        <v>0</v>
      </c>
      <c r="F191" s="42">
        <f t="shared" si="21"/>
        <v>0</v>
      </c>
      <c r="G191" s="43"/>
      <c r="H191" s="42">
        <f t="shared" si="22"/>
        <v>0</v>
      </c>
      <c r="I191" s="42">
        <f t="shared" si="23"/>
        <v>0</v>
      </c>
      <c r="J191" s="24"/>
      <c r="K191" s="53"/>
    </row>
    <row r="192" spans="1:11" ht="47.25" customHeight="1">
      <c r="A192" s="205">
        <v>15</v>
      </c>
      <c r="B192" s="202" t="s">
        <v>322</v>
      </c>
      <c r="C192" s="24">
        <v>2</v>
      </c>
      <c r="D192" s="49"/>
      <c r="E192" s="52">
        <v>0</v>
      </c>
      <c r="F192" s="42">
        <f t="shared" si="21"/>
        <v>0</v>
      </c>
      <c r="G192" s="43"/>
      <c r="H192" s="42">
        <f t="shared" si="22"/>
        <v>0</v>
      </c>
      <c r="I192" s="42">
        <f t="shared" si="23"/>
        <v>0</v>
      </c>
      <c r="J192" s="24"/>
      <c r="K192" s="53"/>
    </row>
    <row r="193" spans="1:11" ht="69" customHeight="1">
      <c r="A193" s="208">
        <v>16</v>
      </c>
      <c r="B193" s="250" t="s">
        <v>300</v>
      </c>
      <c r="C193" s="24"/>
      <c r="D193" s="49"/>
      <c r="E193" s="52">
        <v>0</v>
      </c>
      <c r="F193" s="42">
        <f t="shared" si="21"/>
        <v>0</v>
      </c>
      <c r="G193" s="43"/>
      <c r="H193" s="42">
        <f t="shared" si="22"/>
        <v>0</v>
      </c>
      <c r="I193" s="42">
        <f t="shared" si="23"/>
        <v>0</v>
      </c>
      <c r="J193" s="24"/>
      <c r="K193" s="53"/>
    </row>
    <row r="194" spans="1:11" ht="12" customHeight="1">
      <c r="A194" s="205" t="s">
        <v>304</v>
      </c>
      <c r="B194" s="251" t="s">
        <v>301</v>
      </c>
      <c r="C194" s="24">
        <v>1</v>
      </c>
      <c r="D194" s="49"/>
      <c r="E194" s="52">
        <v>0</v>
      </c>
      <c r="F194" s="42">
        <f t="shared" si="21"/>
        <v>0</v>
      </c>
      <c r="G194" s="43"/>
      <c r="H194" s="42">
        <f t="shared" si="22"/>
        <v>0</v>
      </c>
      <c r="I194" s="42">
        <f t="shared" si="23"/>
        <v>0</v>
      </c>
      <c r="J194" s="24"/>
      <c r="K194" s="53"/>
    </row>
    <row r="195" spans="1:11" ht="13.5" customHeight="1">
      <c r="A195" s="205" t="s">
        <v>305</v>
      </c>
      <c r="B195" s="251" t="s">
        <v>302</v>
      </c>
      <c r="C195" s="24">
        <v>1</v>
      </c>
      <c r="D195" s="49"/>
      <c r="E195" s="52">
        <v>0</v>
      </c>
      <c r="F195" s="42">
        <f t="shared" si="21"/>
        <v>0</v>
      </c>
      <c r="G195" s="43"/>
      <c r="H195" s="42">
        <f t="shared" si="22"/>
        <v>0</v>
      </c>
      <c r="I195" s="42">
        <f t="shared" si="23"/>
        <v>0</v>
      </c>
      <c r="J195" s="24"/>
      <c r="K195" s="53"/>
    </row>
    <row r="196" spans="1:11" ht="12.75" customHeight="1">
      <c r="A196" s="205" t="s">
        <v>306</v>
      </c>
      <c r="B196" s="252" t="s">
        <v>303</v>
      </c>
      <c r="C196" s="24">
        <v>1</v>
      </c>
      <c r="D196" s="49"/>
      <c r="E196" s="52">
        <v>0</v>
      </c>
      <c r="F196" s="42">
        <f t="shared" si="21"/>
        <v>0</v>
      </c>
      <c r="G196" s="43"/>
      <c r="H196" s="42">
        <f t="shared" si="22"/>
        <v>0</v>
      </c>
      <c r="I196" s="42">
        <f t="shared" si="23"/>
        <v>0</v>
      </c>
      <c r="J196" s="24"/>
      <c r="K196" s="53"/>
    </row>
    <row r="197" spans="1:11" ht="46.5" customHeight="1">
      <c r="A197" s="205">
        <v>17</v>
      </c>
      <c r="B197" s="199" t="s">
        <v>310</v>
      </c>
      <c r="C197" s="24"/>
      <c r="D197" s="49"/>
      <c r="E197" s="52">
        <v>0</v>
      </c>
      <c r="F197" s="42">
        <f t="shared" si="21"/>
        <v>0</v>
      </c>
      <c r="G197" s="43"/>
      <c r="H197" s="42">
        <f t="shared" si="22"/>
        <v>0</v>
      </c>
      <c r="I197" s="42">
        <f t="shared" si="23"/>
        <v>0</v>
      </c>
      <c r="J197" s="24"/>
      <c r="K197" s="53"/>
    </row>
    <row r="198" spans="1:11" ht="13.5" customHeight="1">
      <c r="A198" s="205" t="s">
        <v>304</v>
      </c>
      <c r="B198" s="199" t="s">
        <v>307</v>
      </c>
      <c r="C198" s="24">
        <v>1</v>
      </c>
      <c r="D198" s="49"/>
      <c r="E198" s="52">
        <v>0</v>
      </c>
      <c r="F198" s="42">
        <f t="shared" si="21"/>
        <v>0</v>
      </c>
      <c r="G198" s="43"/>
      <c r="H198" s="42">
        <f t="shared" si="22"/>
        <v>0</v>
      </c>
      <c r="I198" s="42">
        <f t="shared" si="23"/>
        <v>0</v>
      </c>
      <c r="J198" s="24"/>
      <c r="K198" s="53"/>
    </row>
    <row r="199" spans="1:11" ht="12.75" customHeight="1">
      <c r="A199" s="205" t="s">
        <v>305</v>
      </c>
      <c r="B199" s="199" t="s">
        <v>308</v>
      </c>
      <c r="C199" s="24">
        <v>1</v>
      </c>
      <c r="D199" s="49"/>
      <c r="E199" s="52">
        <v>0</v>
      </c>
      <c r="F199" s="42">
        <f t="shared" si="21"/>
        <v>0</v>
      </c>
      <c r="G199" s="43"/>
      <c r="H199" s="42">
        <f t="shared" si="22"/>
        <v>0</v>
      </c>
      <c r="I199" s="42">
        <f t="shared" si="23"/>
        <v>0</v>
      </c>
      <c r="J199" s="24"/>
      <c r="K199" s="53"/>
    </row>
    <row r="200" spans="1:11" ht="13.5" customHeight="1">
      <c r="A200" s="205" t="s">
        <v>306</v>
      </c>
      <c r="B200" s="199" t="s">
        <v>309</v>
      </c>
      <c r="C200" s="24">
        <v>1</v>
      </c>
      <c r="D200" s="49"/>
      <c r="E200" s="52">
        <v>0</v>
      </c>
      <c r="F200" s="42">
        <f t="shared" si="21"/>
        <v>0</v>
      </c>
      <c r="G200" s="43"/>
      <c r="H200" s="42">
        <f t="shared" si="22"/>
        <v>0</v>
      </c>
      <c r="I200" s="42">
        <f t="shared" si="23"/>
        <v>0</v>
      </c>
      <c r="J200" s="24"/>
      <c r="K200" s="53"/>
    </row>
    <row r="201" spans="1:11" ht="81" customHeight="1">
      <c r="A201" s="205">
        <v>18</v>
      </c>
      <c r="B201" s="253" t="s">
        <v>311</v>
      </c>
      <c r="C201" s="24"/>
      <c r="D201" s="49"/>
      <c r="E201" s="52">
        <v>0</v>
      </c>
      <c r="F201" s="42">
        <f t="shared" si="21"/>
        <v>0</v>
      </c>
      <c r="G201" s="43"/>
      <c r="H201" s="42">
        <f t="shared" si="22"/>
        <v>0</v>
      </c>
      <c r="I201" s="42">
        <f t="shared" si="23"/>
        <v>0</v>
      </c>
      <c r="J201" s="24"/>
      <c r="K201" s="53"/>
    </row>
    <row r="202" spans="1:11" ht="12.75" customHeight="1">
      <c r="A202" s="205" t="s">
        <v>304</v>
      </c>
      <c r="B202" s="251" t="s">
        <v>307</v>
      </c>
      <c r="C202" s="24">
        <v>2</v>
      </c>
      <c r="D202" s="49"/>
      <c r="E202" s="52">
        <v>0</v>
      </c>
      <c r="F202" s="42">
        <f t="shared" si="21"/>
        <v>0</v>
      </c>
      <c r="G202" s="43"/>
      <c r="H202" s="42">
        <f t="shared" si="22"/>
        <v>0</v>
      </c>
      <c r="I202" s="42">
        <f t="shared" si="23"/>
        <v>0</v>
      </c>
      <c r="J202" s="24"/>
      <c r="K202" s="53"/>
    </row>
    <row r="203" spans="1:11" ht="13.5" customHeight="1">
      <c r="A203" s="205" t="s">
        <v>305</v>
      </c>
      <c r="B203" s="251" t="s">
        <v>308</v>
      </c>
      <c r="C203" s="24">
        <v>2</v>
      </c>
      <c r="D203" s="49"/>
      <c r="E203" s="52">
        <v>0</v>
      </c>
      <c r="F203" s="42">
        <f t="shared" si="21"/>
        <v>0</v>
      </c>
      <c r="G203" s="43"/>
      <c r="H203" s="42">
        <f t="shared" si="22"/>
        <v>0</v>
      </c>
      <c r="I203" s="42">
        <f t="shared" si="23"/>
        <v>0</v>
      </c>
      <c r="J203" s="24"/>
      <c r="K203" s="53"/>
    </row>
    <row r="204" spans="1:11" ht="12.75" customHeight="1">
      <c r="A204" s="205" t="s">
        <v>306</v>
      </c>
      <c r="B204" s="251" t="s">
        <v>309</v>
      </c>
      <c r="C204" s="24">
        <v>2</v>
      </c>
      <c r="D204" s="49"/>
      <c r="E204" s="52">
        <v>0</v>
      </c>
      <c r="F204" s="42">
        <f t="shared" si="21"/>
        <v>0</v>
      </c>
      <c r="G204" s="43"/>
      <c r="H204" s="42">
        <f t="shared" si="22"/>
        <v>0</v>
      </c>
      <c r="I204" s="42">
        <f t="shared" si="23"/>
        <v>0</v>
      </c>
      <c r="J204" s="24"/>
      <c r="K204" s="53"/>
    </row>
    <row r="205" spans="1:11" ht="13.5" customHeight="1" thickBot="1">
      <c r="A205" s="205" t="s">
        <v>312</v>
      </c>
      <c r="B205" s="254" t="s">
        <v>323</v>
      </c>
      <c r="C205" s="24">
        <v>2</v>
      </c>
      <c r="D205" s="49"/>
      <c r="E205" s="52">
        <v>0</v>
      </c>
      <c r="F205" s="42">
        <f t="shared" si="21"/>
        <v>0</v>
      </c>
      <c r="G205" s="43"/>
      <c r="H205" s="42">
        <f t="shared" si="22"/>
        <v>0</v>
      </c>
      <c r="I205" s="42">
        <f t="shared" si="23"/>
        <v>0</v>
      </c>
      <c r="J205" s="24"/>
      <c r="K205" s="53"/>
    </row>
    <row r="206" spans="1:11" ht="15.75" thickBot="1">
      <c r="A206" s="261" t="s">
        <v>87</v>
      </c>
      <c r="B206" s="262"/>
      <c r="C206" s="262"/>
      <c r="D206" s="262"/>
      <c r="E206" s="263"/>
      <c r="F206" s="81">
        <f>SUM(F178:F205)</f>
        <v>0</v>
      </c>
      <c r="G206" s="59">
        <v>0.08</v>
      </c>
      <c r="H206" s="70">
        <f>SUM(H178:H205)</f>
        <v>0</v>
      </c>
      <c r="I206" s="80">
        <f>SUM(I178:I205)</f>
        <v>0</v>
      </c>
      <c r="J206" s="56"/>
      <c r="K206" s="57"/>
    </row>
    <row r="208" ht="48.75">
      <c r="B208" s="93" t="s">
        <v>27</v>
      </c>
    </row>
    <row r="209" ht="15">
      <c r="B209" s="93"/>
    </row>
    <row r="210" ht="15">
      <c r="B210" s="93"/>
    </row>
    <row r="211" ht="15.75">
      <c r="B211" s="77" t="s">
        <v>0</v>
      </c>
    </row>
    <row r="212" ht="15.75" thickBot="1">
      <c r="A212" s="72" t="s">
        <v>166</v>
      </c>
    </row>
    <row r="213" spans="1:11" ht="45.75" thickBot="1">
      <c r="A213" s="8" t="s">
        <v>75</v>
      </c>
      <c r="B213" s="29" t="s">
        <v>76</v>
      </c>
      <c r="C213" s="44" t="s">
        <v>77</v>
      </c>
      <c r="D213" s="9" t="s">
        <v>78</v>
      </c>
      <c r="E213" s="9" t="s">
        <v>79</v>
      </c>
      <c r="F213" s="9" t="s">
        <v>80</v>
      </c>
      <c r="G213" s="10" t="s">
        <v>81</v>
      </c>
      <c r="H213" s="10" t="s">
        <v>82</v>
      </c>
      <c r="I213" s="9" t="s">
        <v>83</v>
      </c>
      <c r="J213" s="9" t="s">
        <v>84</v>
      </c>
      <c r="K213" s="9" t="s">
        <v>85</v>
      </c>
    </row>
    <row r="214" spans="1:11" ht="23.25">
      <c r="A214" s="203">
        <v>1</v>
      </c>
      <c r="B214" s="209" t="s">
        <v>125</v>
      </c>
      <c r="C214" s="204">
        <v>100</v>
      </c>
      <c r="D214" s="49" t="s">
        <v>100</v>
      </c>
      <c r="E214" s="237">
        <v>0</v>
      </c>
      <c r="F214" s="42">
        <f>E214*C214</f>
        <v>0</v>
      </c>
      <c r="G214" s="43">
        <v>0.08</v>
      </c>
      <c r="H214" s="42">
        <f>I214-F214</f>
        <v>0</v>
      </c>
      <c r="I214" s="42">
        <f>F214*1.08</f>
        <v>0</v>
      </c>
      <c r="J214" s="41"/>
      <c r="K214" s="51"/>
    </row>
    <row r="215" spans="1:11" ht="23.25">
      <c r="A215" s="205">
        <v>2</v>
      </c>
      <c r="B215" s="207" t="s">
        <v>152</v>
      </c>
      <c r="C215" s="206">
        <v>100</v>
      </c>
      <c r="D215" s="23" t="s">
        <v>100</v>
      </c>
      <c r="E215" s="237">
        <v>0</v>
      </c>
      <c r="F215" s="25">
        <f aca="true" t="shared" si="24" ref="F215:F254">E215*C215</f>
        <v>0</v>
      </c>
      <c r="G215" s="43">
        <v>0.08</v>
      </c>
      <c r="H215" s="42">
        <f aca="true" t="shared" si="25" ref="H215:H255">I215-F215</f>
        <v>0</v>
      </c>
      <c r="I215" s="42">
        <f aca="true" t="shared" si="26" ref="I215:I255">F215*1.08</f>
        <v>0</v>
      </c>
      <c r="J215" s="41"/>
      <c r="K215" s="51"/>
    </row>
    <row r="216" spans="1:11" ht="23.25">
      <c r="A216" s="205">
        <v>3</v>
      </c>
      <c r="B216" s="207" t="s">
        <v>153</v>
      </c>
      <c r="C216" s="206">
        <v>60</v>
      </c>
      <c r="D216" s="23" t="s">
        <v>100</v>
      </c>
      <c r="E216" s="237">
        <v>0</v>
      </c>
      <c r="F216" s="25">
        <f t="shared" si="24"/>
        <v>0</v>
      </c>
      <c r="G216" s="43">
        <v>0.08</v>
      </c>
      <c r="H216" s="42">
        <f t="shared" si="25"/>
        <v>0</v>
      </c>
      <c r="I216" s="42">
        <f t="shared" si="26"/>
        <v>0</v>
      </c>
      <c r="J216" s="41"/>
      <c r="K216" s="51"/>
    </row>
    <row r="217" spans="1:11" ht="23.25">
      <c r="A217" s="205">
        <v>4</v>
      </c>
      <c r="B217" s="207" t="s">
        <v>154</v>
      </c>
      <c r="C217" s="206">
        <v>30</v>
      </c>
      <c r="D217" s="23" t="s">
        <v>100</v>
      </c>
      <c r="E217" s="237">
        <v>0</v>
      </c>
      <c r="F217" s="25">
        <f t="shared" si="24"/>
        <v>0</v>
      </c>
      <c r="G217" s="43">
        <v>0.08</v>
      </c>
      <c r="H217" s="42">
        <f t="shared" si="25"/>
        <v>0</v>
      </c>
      <c r="I217" s="42">
        <f t="shared" si="26"/>
        <v>0</v>
      </c>
      <c r="J217" s="41"/>
      <c r="K217" s="51"/>
    </row>
    <row r="218" spans="1:11" ht="23.25">
      <c r="A218" s="205">
        <v>5</v>
      </c>
      <c r="B218" s="207" t="s">
        <v>155</v>
      </c>
      <c r="C218" s="206">
        <v>25</v>
      </c>
      <c r="D218" s="23" t="s">
        <v>100</v>
      </c>
      <c r="E218" s="237">
        <v>0</v>
      </c>
      <c r="F218" s="25">
        <f t="shared" si="24"/>
        <v>0</v>
      </c>
      <c r="G218" s="43">
        <v>0.08</v>
      </c>
      <c r="H218" s="42">
        <f t="shared" si="25"/>
        <v>0</v>
      </c>
      <c r="I218" s="42">
        <f t="shared" si="26"/>
        <v>0</v>
      </c>
      <c r="J218" s="41"/>
      <c r="K218" s="51"/>
    </row>
    <row r="219" spans="1:11" ht="23.25">
      <c r="A219" s="205">
        <v>6</v>
      </c>
      <c r="B219" s="207" t="s">
        <v>156</v>
      </c>
      <c r="C219" s="206">
        <v>10</v>
      </c>
      <c r="D219" s="23" t="s">
        <v>100</v>
      </c>
      <c r="E219" s="237">
        <v>0</v>
      </c>
      <c r="F219" s="25">
        <f t="shared" si="24"/>
        <v>0</v>
      </c>
      <c r="G219" s="43">
        <v>0.08</v>
      </c>
      <c r="H219" s="42">
        <f t="shared" si="25"/>
        <v>0</v>
      </c>
      <c r="I219" s="42">
        <f t="shared" si="26"/>
        <v>0</v>
      </c>
      <c r="J219" s="41"/>
      <c r="K219" s="51"/>
    </row>
    <row r="220" spans="1:11" ht="23.25">
      <c r="A220" s="205">
        <v>7</v>
      </c>
      <c r="B220" s="207" t="s">
        <v>157</v>
      </c>
      <c r="C220" s="206">
        <v>30</v>
      </c>
      <c r="D220" s="23" t="s">
        <v>100</v>
      </c>
      <c r="E220" s="237">
        <v>0</v>
      </c>
      <c r="F220" s="25">
        <f t="shared" si="24"/>
        <v>0</v>
      </c>
      <c r="G220" s="43">
        <v>0.08</v>
      </c>
      <c r="H220" s="42">
        <f t="shared" si="25"/>
        <v>0</v>
      </c>
      <c r="I220" s="42">
        <f t="shared" si="26"/>
        <v>0</v>
      </c>
      <c r="J220" s="41"/>
      <c r="K220" s="51"/>
    </row>
    <row r="221" spans="1:11" ht="23.25">
      <c r="A221" s="205">
        <v>8</v>
      </c>
      <c r="B221" s="207" t="s">
        <v>158</v>
      </c>
      <c r="C221" s="206">
        <v>15</v>
      </c>
      <c r="D221" s="23" t="s">
        <v>100</v>
      </c>
      <c r="E221" s="237">
        <v>0</v>
      </c>
      <c r="F221" s="25">
        <f t="shared" si="24"/>
        <v>0</v>
      </c>
      <c r="G221" s="43">
        <v>0.08</v>
      </c>
      <c r="H221" s="42">
        <f t="shared" si="25"/>
        <v>0</v>
      </c>
      <c r="I221" s="42">
        <f t="shared" si="26"/>
        <v>0</v>
      </c>
      <c r="J221" s="41"/>
      <c r="K221" s="51"/>
    </row>
    <row r="222" spans="1:11" ht="23.25">
      <c r="A222" s="205">
        <v>9</v>
      </c>
      <c r="B222" s="207" t="s">
        <v>159</v>
      </c>
      <c r="C222" s="206">
        <v>15</v>
      </c>
      <c r="D222" s="23" t="s">
        <v>100</v>
      </c>
      <c r="E222" s="237">
        <v>0</v>
      </c>
      <c r="F222" s="25">
        <f t="shared" si="24"/>
        <v>0</v>
      </c>
      <c r="G222" s="43">
        <v>0.08</v>
      </c>
      <c r="H222" s="42">
        <f t="shared" si="25"/>
        <v>0</v>
      </c>
      <c r="I222" s="42">
        <f t="shared" si="26"/>
        <v>0</v>
      </c>
      <c r="J222" s="41"/>
      <c r="K222" s="51"/>
    </row>
    <row r="223" spans="1:11" ht="23.25">
      <c r="A223" s="205">
        <v>10</v>
      </c>
      <c r="B223" s="207" t="s">
        <v>160</v>
      </c>
      <c r="C223" s="206">
        <v>10</v>
      </c>
      <c r="D223" s="23" t="s">
        <v>100</v>
      </c>
      <c r="E223" s="237">
        <v>0</v>
      </c>
      <c r="F223" s="25">
        <f t="shared" si="24"/>
        <v>0</v>
      </c>
      <c r="G223" s="43">
        <v>0.08</v>
      </c>
      <c r="H223" s="42">
        <f t="shared" si="25"/>
        <v>0</v>
      </c>
      <c r="I223" s="42">
        <f t="shared" si="26"/>
        <v>0</v>
      </c>
      <c r="J223" s="41"/>
      <c r="K223" s="51"/>
    </row>
    <row r="224" spans="1:11" ht="15" customHeight="1">
      <c r="A224" s="205">
        <v>11</v>
      </c>
      <c r="B224" s="207" t="s">
        <v>161</v>
      </c>
      <c r="C224" s="206">
        <v>3</v>
      </c>
      <c r="D224" s="23" t="s">
        <v>100</v>
      </c>
      <c r="E224" s="237">
        <v>0</v>
      </c>
      <c r="F224" s="25">
        <f t="shared" si="24"/>
        <v>0</v>
      </c>
      <c r="G224" s="43">
        <v>0.08</v>
      </c>
      <c r="H224" s="42">
        <f t="shared" si="25"/>
        <v>0</v>
      </c>
      <c r="I224" s="42">
        <f t="shared" si="26"/>
        <v>0</v>
      </c>
      <c r="J224" s="41"/>
      <c r="K224" s="51"/>
    </row>
    <row r="225" spans="1:11" ht="24.75" customHeight="1">
      <c r="A225" s="205">
        <v>12</v>
      </c>
      <c r="B225" s="199" t="s">
        <v>162</v>
      </c>
      <c r="C225" s="206">
        <v>6</v>
      </c>
      <c r="D225" s="23" t="s">
        <v>100</v>
      </c>
      <c r="E225" s="237">
        <v>0</v>
      </c>
      <c r="F225" s="25">
        <f t="shared" si="24"/>
        <v>0</v>
      </c>
      <c r="G225" s="43">
        <v>0.08</v>
      </c>
      <c r="H225" s="42">
        <f t="shared" si="25"/>
        <v>0</v>
      </c>
      <c r="I225" s="42">
        <f t="shared" si="26"/>
        <v>0</v>
      </c>
      <c r="J225" s="41"/>
      <c r="K225" s="51"/>
    </row>
    <row r="226" spans="1:11" ht="24" customHeight="1">
      <c r="A226" s="205">
        <v>13</v>
      </c>
      <c r="B226" s="199" t="s">
        <v>163</v>
      </c>
      <c r="C226" s="206">
        <v>10</v>
      </c>
      <c r="D226" s="23" t="s">
        <v>100</v>
      </c>
      <c r="E226" s="237">
        <v>0</v>
      </c>
      <c r="F226" s="25">
        <f t="shared" si="24"/>
        <v>0</v>
      </c>
      <c r="G226" s="43">
        <v>0.08</v>
      </c>
      <c r="H226" s="42">
        <f t="shared" si="25"/>
        <v>0</v>
      </c>
      <c r="I226" s="42">
        <f t="shared" si="26"/>
        <v>0</v>
      </c>
      <c r="J226" s="41"/>
      <c r="K226" s="51"/>
    </row>
    <row r="227" spans="1:11" ht="27" customHeight="1">
      <c r="A227" s="205">
        <v>14</v>
      </c>
      <c r="B227" s="207" t="s">
        <v>164</v>
      </c>
      <c r="C227" s="206">
        <v>15</v>
      </c>
      <c r="D227" s="23" t="s">
        <v>100</v>
      </c>
      <c r="E227" s="237">
        <v>0</v>
      </c>
      <c r="F227" s="25">
        <f t="shared" si="24"/>
        <v>0</v>
      </c>
      <c r="G227" s="43">
        <v>0.08</v>
      </c>
      <c r="H227" s="42">
        <f t="shared" si="25"/>
        <v>0</v>
      </c>
      <c r="I227" s="42">
        <f t="shared" si="26"/>
        <v>0</v>
      </c>
      <c r="J227" s="41"/>
      <c r="K227" s="51"/>
    </row>
    <row r="228" spans="1:11" ht="14.25" customHeight="1">
      <c r="A228" s="205">
        <v>15</v>
      </c>
      <c r="B228" s="123" t="s">
        <v>165</v>
      </c>
      <c r="C228" s="206">
        <v>30</v>
      </c>
      <c r="D228" s="23" t="s">
        <v>100</v>
      </c>
      <c r="E228" s="237">
        <v>0</v>
      </c>
      <c r="F228" s="25">
        <f t="shared" si="24"/>
        <v>0</v>
      </c>
      <c r="G228" s="43">
        <v>0.08</v>
      </c>
      <c r="H228" s="42">
        <f t="shared" si="25"/>
        <v>0</v>
      </c>
      <c r="I228" s="42">
        <f t="shared" si="26"/>
        <v>0</v>
      </c>
      <c r="J228" s="41"/>
      <c r="K228" s="51"/>
    </row>
    <row r="229" spans="1:11" ht="15.75" customHeight="1">
      <c r="A229" s="208">
        <v>16</v>
      </c>
      <c r="B229" s="123" t="s">
        <v>167</v>
      </c>
      <c r="C229" s="206">
        <v>65</v>
      </c>
      <c r="D229" s="23" t="s">
        <v>100</v>
      </c>
      <c r="E229" s="237">
        <v>0</v>
      </c>
      <c r="F229" s="25">
        <f t="shared" si="24"/>
        <v>0</v>
      </c>
      <c r="G229" s="43">
        <v>0.08</v>
      </c>
      <c r="H229" s="42">
        <f t="shared" si="25"/>
        <v>0</v>
      </c>
      <c r="I229" s="42">
        <f t="shared" si="26"/>
        <v>0</v>
      </c>
      <c r="J229" s="41"/>
      <c r="K229" s="51"/>
    </row>
    <row r="230" spans="1:11" ht="14.25" customHeight="1">
      <c r="A230" s="205">
        <v>17</v>
      </c>
      <c r="B230" s="207" t="s">
        <v>168</v>
      </c>
      <c r="C230" s="206">
        <v>30</v>
      </c>
      <c r="D230" s="23" t="s">
        <v>100</v>
      </c>
      <c r="E230" s="237">
        <v>0</v>
      </c>
      <c r="F230" s="25">
        <f t="shared" si="24"/>
        <v>0</v>
      </c>
      <c r="G230" s="43">
        <v>0.08</v>
      </c>
      <c r="H230" s="42">
        <f t="shared" si="25"/>
        <v>0</v>
      </c>
      <c r="I230" s="42">
        <f t="shared" si="26"/>
        <v>0</v>
      </c>
      <c r="J230" s="41"/>
      <c r="K230" s="51"/>
    </row>
    <row r="231" spans="1:11" ht="15.75" customHeight="1">
      <c r="A231" s="205">
        <v>18</v>
      </c>
      <c r="B231" s="207" t="s">
        <v>169</v>
      </c>
      <c r="C231" s="206">
        <v>15</v>
      </c>
      <c r="D231" s="23" t="s">
        <v>100</v>
      </c>
      <c r="E231" s="237">
        <v>0</v>
      </c>
      <c r="F231" s="25">
        <f t="shared" si="24"/>
        <v>0</v>
      </c>
      <c r="G231" s="43">
        <v>0.08</v>
      </c>
      <c r="H231" s="42">
        <f t="shared" si="25"/>
        <v>0</v>
      </c>
      <c r="I231" s="42">
        <f t="shared" si="26"/>
        <v>0</v>
      </c>
      <c r="J231" s="41"/>
      <c r="K231" s="51"/>
    </row>
    <row r="232" spans="1:11" ht="16.5" customHeight="1">
      <c r="A232" s="205">
        <v>19</v>
      </c>
      <c r="B232" s="207" t="s">
        <v>170</v>
      </c>
      <c r="C232" s="206">
        <v>10</v>
      </c>
      <c r="D232" s="23" t="s">
        <v>100</v>
      </c>
      <c r="E232" s="237">
        <v>0</v>
      </c>
      <c r="F232" s="25">
        <f t="shared" si="24"/>
        <v>0</v>
      </c>
      <c r="G232" s="43">
        <v>0.08</v>
      </c>
      <c r="H232" s="42">
        <f t="shared" si="25"/>
        <v>0</v>
      </c>
      <c r="I232" s="42">
        <f t="shared" si="26"/>
        <v>0</v>
      </c>
      <c r="J232" s="41"/>
      <c r="K232" s="51"/>
    </row>
    <row r="233" spans="1:11" ht="14.25" customHeight="1">
      <c r="A233" s="205">
        <v>20</v>
      </c>
      <c r="B233" s="207" t="s">
        <v>171</v>
      </c>
      <c r="C233" s="206">
        <v>8</v>
      </c>
      <c r="D233" s="23" t="s">
        <v>100</v>
      </c>
      <c r="E233" s="237">
        <v>0</v>
      </c>
      <c r="F233" s="25">
        <f t="shared" si="24"/>
        <v>0</v>
      </c>
      <c r="G233" s="43">
        <v>0.08</v>
      </c>
      <c r="H233" s="42">
        <f t="shared" si="25"/>
        <v>0</v>
      </c>
      <c r="I233" s="42">
        <f t="shared" si="26"/>
        <v>0</v>
      </c>
      <c r="J233" s="41"/>
      <c r="K233" s="51"/>
    </row>
    <row r="234" spans="1:11" ht="15.75" customHeight="1">
      <c r="A234" s="205">
        <v>21</v>
      </c>
      <c r="B234" s="199" t="s">
        <v>172</v>
      </c>
      <c r="C234" s="206">
        <v>15</v>
      </c>
      <c r="D234" s="23" t="s">
        <v>100</v>
      </c>
      <c r="E234" s="237">
        <v>0</v>
      </c>
      <c r="F234" s="25">
        <f t="shared" si="24"/>
        <v>0</v>
      </c>
      <c r="G234" s="43">
        <v>0.08</v>
      </c>
      <c r="H234" s="42">
        <f t="shared" si="25"/>
        <v>0</v>
      </c>
      <c r="I234" s="42">
        <f t="shared" si="26"/>
        <v>0</v>
      </c>
      <c r="J234" s="41"/>
      <c r="K234" s="51"/>
    </row>
    <row r="235" spans="1:11" ht="13.5" customHeight="1">
      <c r="A235" s="205">
        <v>22</v>
      </c>
      <c r="B235" s="199" t="s">
        <v>173</v>
      </c>
      <c r="C235" s="206">
        <v>2</v>
      </c>
      <c r="D235" s="23" t="s">
        <v>100</v>
      </c>
      <c r="E235" s="237">
        <v>0</v>
      </c>
      <c r="F235" s="25">
        <f t="shared" si="24"/>
        <v>0</v>
      </c>
      <c r="G235" s="43">
        <v>0.08</v>
      </c>
      <c r="H235" s="42">
        <f t="shared" si="25"/>
        <v>0</v>
      </c>
      <c r="I235" s="42">
        <f t="shared" si="26"/>
        <v>0</v>
      </c>
      <c r="J235" s="41"/>
      <c r="K235" s="51"/>
    </row>
    <row r="236" spans="1:11" ht="13.5" customHeight="1">
      <c r="A236" s="205">
        <v>23</v>
      </c>
      <c r="B236" s="199" t="s">
        <v>174</v>
      </c>
      <c r="C236" s="206">
        <v>10</v>
      </c>
      <c r="D236" s="23" t="s">
        <v>100</v>
      </c>
      <c r="E236" s="237">
        <v>0</v>
      </c>
      <c r="F236" s="25">
        <f t="shared" si="24"/>
        <v>0</v>
      </c>
      <c r="G236" s="43">
        <v>0.08</v>
      </c>
      <c r="H236" s="42">
        <f t="shared" si="25"/>
        <v>0</v>
      </c>
      <c r="I236" s="42">
        <f t="shared" si="26"/>
        <v>0</v>
      </c>
      <c r="J236" s="41"/>
      <c r="K236" s="51"/>
    </row>
    <row r="237" spans="1:11" ht="25.5" customHeight="1">
      <c r="A237" s="205">
        <v>24</v>
      </c>
      <c r="B237" s="207" t="s">
        <v>175</v>
      </c>
      <c r="C237" s="206">
        <v>10</v>
      </c>
      <c r="D237" s="23" t="s">
        <v>100</v>
      </c>
      <c r="E237" s="237">
        <v>0</v>
      </c>
      <c r="F237" s="25">
        <f t="shared" si="24"/>
        <v>0</v>
      </c>
      <c r="G237" s="43">
        <v>0.08</v>
      </c>
      <c r="H237" s="42">
        <f t="shared" si="25"/>
        <v>0</v>
      </c>
      <c r="I237" s="42">
        <f t="shared" si="26"/>
        <v>0</v>
      </c>
      <c r="J237" s="41"/>
      <c r="K237" s="51"/>
    </row>
    <row r="238" spans="1:11" ht="27" customHeight="1">
      <c r="A238" s="205">
        <v>25</v>
      </c>
      <c r="B238" s="207" t="s">
        <v>176</v>
      </c>
      <c r="C238" s="206">
        <v>10</v>
      </c>
      <c r="D238" s="23" t="s">
        <v>100</v>
      </c>
      <c r="E238" s="237">
        <v>0</v>
      </c>
      <c r="F238" s="25">
        <f t="shared" si="24"/>
        <v>0</v>
      </c>
      <c r="G238" s="43">
        <v>0.08</v>
      </c>
      <c r="H238" s="42">
        <f t="shared" si="25"/>
        <v>0</v>
      </c>
      <c r="I238" s="42">
        <f t="shared" si="26"/>
        <v>0</v>
      </c>
      <c r="J238" s="41"/>
      <c r="K238" s="51"/>
    </row>
    <row r="239" spans="1:11" ht="15" customHeight="1">
      <c r="A239" s="205">
        <v>26</v>
      </c>
      <c r="B239" s="199" t="s">
        <v>177</v>
      </c>
      <c r="C239" s="206">
        <v>6</v>
      </c>
      <c r="D239" s="23" t="s">
        <v>100</v>
      </c>
      <c r="E239" s="237">
        <v>0</v>
      </c>
      <c r="F239" s="25">
        <f t="shared" si="24"/>
        <v>0</v>
      </c>
      <c r="G239" s="43">
        <v>0.08</v>
      </c>
      <c r="H239" s="42">
        <f t="shared" si="25"/>
        <v>0</v>
      </c>
      <c r="I239" s="42">
        <f t="shared" si="26"/>
        <v>0</v>
      </c>
      <c r="J239" s="41"/>
      <c r="K239" s="51"/>
    </row>
    <row r="240" spans="1:11" ht="22.5" customHeight="1">
      <c r="A240" s="205">
        <v>27</v>
      </c>
      <c r="B240" s="199" t="s">
        <v>178</v>
      </c>
      <c r="C240" s="206">
        <v>6</v>
      </c>
      <c r="D240" s="23" t="s">
        <v>100</v>
      </c>
      <c r="E240" s="237">
        <v>0</v>
      </c>
      <c r="F240" s="25">
        <f t="shared" si="24"/>
        <v>0</v>
      </c>
      <c r="G240" s="43">
        <v>0.08</v>
      </c>
      <c r="H240" s="42">
        <f t="shared" si="25"/>
        <v>0</v>
      </c>
      <c r="I240" s="42">
        <f t="shared" si="26"/>
        <v>0</v>
      </c>
      <c r="J240" s="41"/>
      <c r="K240" s="51"/>
    </row>
    <row r="241" spans="1:11" ht="22.5" customHeight="1">
      <c r="A241" s="205">
        <v>28</v>
      </c>
      <c r="B241" s="199" t="s">
        <v>179</v>
      </c>
      <c r="C241" s="206">
        <v>2</v>
      </c>
      <c r="D241" s="23" t="s">
        <v>100</v>
      </c>
      <c r="E241" s="237">
        <v>0</v>
      </c>
      <c r="F241" s="25">
        <f t="shared" si="24"/>
        <v>0</v>
      </c>
      <c r="G241" s="43">
        <v>0.08</v>
      </c>
      <c r="H241" s="42">
        <f t="shared" si="25"/>
        <v>0</v>
      </c>
      <c r="I241" s="42">
        <f t="shared" si="26"/>
        <v>0</v>
      </c>
      <c r="J241" s="41"/>
      <c r="K241" s="51"/>
    </row>
    <row r="242" spans="1:11" ht="24" customHeight="1">
      <c r="A242" s="205">
        <v>29</v>
      </c>
      <c r="B242" s="199" t="s">
        <v>180</v>
      </c>
      <c r="C242" s="206">
        <v>6</v>
      </c>
      <c r="D242" s="23" t="s">
        <v>100</v>
      </c>
      <c r="E242" s="237">
        <v>0</v>
      </c>
      <c r="F242" s="25">
        <f t="shared" si="24"/>
        <v>0</v>
      </c>
      <c r="G242" s="43">
        <v>0.08</v>
      </c>
      <c r="H242" s="42">
        <f t="shared" si="25"/>
        <v>0</v>
      </c>
      <c r="I242" s="42">
        <f t="shared" si="26"/>
        <v>0</v>
      </c>
      <c r="J242" s="41"/>
      <c r="K242" s="51"/>
    </row>
    <row r="243" spans="1:11" ht="23.25" customHeight="1">
      <c r="A243" s="205">
        <v>30</v>
      </c>
      <c r="B243" s="199" t="s">
        <v>181</v>
      </c>
      <c r="C243" s="206">
        <v>20</v>
      </c>
      <c r="D243" s="23" t="s">
        <v>100</v>
      </c>
      <c r="E243" s="237">
        <v>0</v>
      </c>
      <c r="F243" s="25">
        <f t="shared" si="24"/>
        <v>0</v>
      </c>
      <c r="G243" s="43">
        <v>0.08</v>
      </c>
      <c r="H243" s="42">
        <f t="shared" si="25"/>
        <v>0</v>
      </c>
      <c r="I243" s="42">
        <f t="shared" si="26"/>
        <v>0</v>
      </c>
      <c r="J243" s="41"/>
      <c r="K243" s="51"/>
    </row>
    <row r="244" spans="1:11" ht="13.5" customHeight="1">
      <c r="A244" s="205">
        <v>31</v>
      </c>
      <c r="B244" s="199" t="s">
        <v>182</v>
      </c>
      <c r="C244" s="206">
        <v>6</v>
      </c>
      <c r="D244" s="23" t="s">
        <v>100</v>
      </c>
      <c r="E244" s="237">
        <v>0</v>
      </c>
      <c r="F244" s="25">
        <f t="shared" si="24"/>
        <v>0</v>
      </c>
      <c r="G244" s="43">
        <v>0.08</v>
      </c>
      <c r="H244" s="42">
        <f t="shared" si="25"/>
        <v>0</v>
      </c>
      <c r="I244" s="42">
        <f t="shared" si="26"/>
        <v>0</v>
      </c>
      <c r="J244" s="41"/>
      <c r="K244" s="51"/>
    </row>
    <row r="245" spans="1:11" ht="26.25" customHeight="1">
      <c r="A245" s="205">
        <v>32</v>
      </c>
      <c r="B245" s="199" t="s">
        <v>183</v>
      </c>
      <c r="C245" s="206">
        <v>3</v>
      </c>
      <c r="D245" s="23" t="s">
        <v>100</v>
      </c>
      <c r="E245" s="237">
        <v>0</v>
      </c>
      <c r="F245" s="25">
        <f t="shared" si="24"/>
        <v>0</v>
      </c>
      <c r="G245" s="43">
        <v>0.08</v>
      </c>
      <c r="H245" s="42">
        <f t="shared" si="25"/>
        <v>0</v>
      </c>
      <c r="I245" s="42">
        <f t="shared" si="26"/>
        <v>0</v>
      </c>
      <c r="J245" s="41"/>
      <c r="K245" s="51"/>
    </row>
    <row r="246" spans="1:11" ht="24.75" customHeight="1">
      <c r="A246" s="205">
        <v>33</v>
      </c>
      <c r="B246" s="199" t="s">
        <v>184</v>
      </c>
      <c r="C246" s="206">
        <v>6</v>
      </c>
      <c r="D246" s="23" t="s">
        <v>100</v>
      </c>
      <c r="E246" s="237">
        <v>0</v>
      </c>
      <c r="F246" s="25">
        <f t="shared" si="24"/>
        <v>0</v>
      </c>
      <c r="G246" s="43">
        <v>0.08</v>
      </c>
      <c r="H246" s="42">
        <f t="shared" si="25"/>
        <v>0</v>
      </c>
      <c r="I246" s="42">
        <f t="shared" si="26"/>
        <v>0</v>
      </c>
      <c r="J246" s="41"/>
      <c r="K246" s="51"/>
    </row>
    <row r="247" spans="1:11" ht="26.25" customHeight="1">
      <c r="A247" s="205">
        <v>34</v>
      </c>
      <c r="B247" s="199" t="s">
        <v>185</v>
      </c>
      <c r="C247" s="206">
        <v>2</v>
      </c>
      <c r="D247" s="23" t="s">
        <v>100</v>
      </c>
      <c r="E247" s="237">
        <v>0</v>
      </c>
      <c r="F247" s="25">
        <f t="shared" si="24"/>
        <v>0</v>
      </c>
      <c r="G247" s="43">
        <v>0.08</v>
      </c>
      <c r="H247" s="42">
        <f t="shared" si="25"/>
        <v>0</v>
      </c>
      <c r="I247" s="42">
        <f t="shared" si="26"/>
        <v>0</v>
      </c>
      <c r="J247" s="41"/>
      <c r="K247" s="51"/>
    </row>
    <row r="248" spans="1:11" ht="24.75" customHeight="1">
      <c r="A248" s="205">
        <v>35</v>
      </c>
      <c r="B248" s="199" t="s">
        <v>186</v>
      </c>
      <c r="C248" s="206">
        <v>2</v>
      </c>
      <c r="D248" s="23" t="s">
        <v>100</v>
      </c>
      <c r="E248" s="237">
        <v>0</v>
      </c>
      <c r="F248" s="25">
        <f t="shared" si="24"/>
        <v>0</v>
      </c>
      <c r="G248" s="43">
        <v>0.08</v>
      </c>
      <c r="H248" s="42">
        <f t="shared" si="25"/>
        <v>0</v>
      </c>
      <c r="I248" s="42">
        <f t="shared" si="26"/>
        <v>0</v>
      </c>
      <c r="J248" s="41"/>
      <c r="K248" s="51"/>
    </row>
    <row r="249" spans="1:11" ht="13.5" customHeight="1">
      <c r="A249" s="205">
        <v>36</v>
      </c>
      <c r="B249" s="199" t="s">
        <v>187</v>
      </c>
      <c r="C249" s="206">
        <v>1</v>
      </c>
      <c r="D249" s="23" t="s">
        <v>100</v>
      </c>
      <c r="E249" s="237">
        <v>0</v>
      </c>
      <c r="F249" s="25">
        <f t="shared" si="24"/>
        <v>0</v>
      </c>
      <c r="G249" s="43">
        <v>0.08</v>
      </c>
      <c r="H249" s="42">
        <f t="shared" si="25"/>
        <v>0</v>
      </c>
      <c r="I249" s="42">
        <f t="shared" si="26"/>
        <v>0</v>
      </c>
      <c r="J249" s="41"/>
      <c r="K249" s="51"/>
    </row>
    <row r="250" spans="1:11" ht="12" customHeight="1">
      <c r="A250" s="205">
        <v>37</v>
      </c>
      <c r="B250" s="199" t="s">
        <v>188</v>
      </c>
      <c r="C250" s="206">
        <v>1</v>
      </c>
      <c r="D250" s="23" t="s">
        <v>100</v>
      </c>
      <c r="E250" s="237">
        <v>0</v>
      </c>
      <c r="F250" s="25">
        <f t="shared" si="24"/>
        <v>0</v>
      </c>
      <c r="G250" s="43">
        <v>0.08</v>
      </c>
      <c r="H250" s="42">
        <f t="shared" si="25"/>
        <v>0</v>
      </c>
      <c r="I250" s="42">
        <f t="shared" si="26"/>
        <v>0</v>
      </c>
      <c r="J250" s="41"/>
      <c r="K250" s="51"/>
    </row>
    <row r="251" spans="1:11" ht="12.75" customHeight="1">
      <c r="A251" s="205">
        <v>38</v>
      </c>
      <c r="B251" s="199" t="s">
        <v>189</v>
      </c>
      <c r="C251" s="206">
        <v>3</v>
      </c>
      <c r="D251" s="23" t="s">
        <v>100</v>
      </c>
      <c r="E251" s="237">
        <v>0</v>
      </c>
      <c r="F251" s="25">
        <f t="shared" si="24"/>
        <v>0</v>
      </c>
      <c r="G251" s="43">
        <v>0.08</v>
      </c>
      <c r="H251" s="42">
        <f t="shared" si="25"/>
        <v>0</v>
      </c>
      <c r="I251" s="42">
        <f t="shared" si="26"/>
        <v>0</v>
      </c>
      <c r="J251" s="41"/>
      <c r="K251" s="51"/>
    </row>
    <row r="252" spans="1:11" ht="12.75" customHeight="1">
      <c r="A252" s="205">
        <v>39</v>
      </c>
      <c r="B252" s="199" t="s">
        <v>190</v>
      </c>
      <c r="C252" s="206">
        <v>1</v>
      </c>
      <c r="D252" s="23" t="s">
        <v>100</v>
      </c>
      <c r="E252" s="237">
        <v>0</v>
      </c>
      <c r="F252" s="25">
        <f t="shared" si="24"/>
        <v>0</v>
      </c>
      <c r="G252" s="43">
        <v>0.08</v>
      </c>
      <c r="H252" s="42">
        <f t="shared" si="25"/>
        <v>0</v>
      </c>
      <c r="I252" s="42">
        <f t="shared" si="26"/>
        <v>0</v>
      </c>
      <c r="J252" s="41"/>
      <c r="K252" s="51"/>
    </row>
    <row r="253" spans="1:11" ht="12" customHeight="1">
      <c r="A253" s="205">
        <v>40</v>
      </c>
      <c r="B253" s="199" t="s">
        <v>191</v>
      </c>
      <c r="C253" s="206">
        <v>2</v>
      </c>
      <c r="D253" s="23" t="s">
        <v>100</v>
      </c>
      <c r="E253" s="237">
        <v>0</v>
      </c>
      <c r="F253" s="25">
        <f t="shared" si="24"/>
        <v>0</v>
      </c>
      <c r="G253" s="43">
        <v>0.08</v>
      </c>
      <c r="H253" s="42">
        <f t="shared" si="25"/>
        <v>0</v>
      </c>
      <c r="I253" s="42">
        <f t="shared" si="26"/>
        <v>0</v>
      </c>
      <c r="J253" s="24"/>
      <c r="K253" s="53"/>
    </row>
    <row r="254" spans="1:11" ht="12.75" customHeight="1">
      <c r="A254" s="205">
        <v>41</v>
      </c>
      <c r="B254" s="199" t="s">
        <v>192</v>
      </c>
      <c r="C254" s="206">
        <v>2</v>
      </c>
      <c r="D254" s="23" t="s">
        <v>100</v>
      </c>
      <c r="E254" s="237">
        <v>0</v>
      </c>
      <c r="F254" s="25">
        <f t="shared" si="24"/>
        <v>0</v>
      </c>
      <c r="G254" s="43">
        <v>0.08</v>
      </c>
      <c r="H254" s="42">
        <f t="shared" si="25"/>
        <v>0</v>
      </c>
      <c r="I254" s="42">
        <f t="shared" si="26"/>
        <v>0</v>
      </c>
      <c r="J254" s="24"/>
      <c r="K254" s="53"/>
    </row>
    <row r="255" spans="1:11" ht="26.25" customHeight="1">
      <c r="A255" s="267" t="s">
        <v>87</v>
      </c>
      <c r="B255" s="268"/>
      <c r="C255" s="268"/>
      <c r="D255" s="268"/>
      <c r="E255" s="268"/>
      <c r="F255" s="114">
        <f>SUM(F214:F254)</f>
        <v>0</v>
      </c>
      <c r="G255" s="26">
        <v>0.08</v>
      </c>
      <c r="H255" s="115">
        <f t="shared" si="25"/>
        <v>0</v>
      </c>
      <c r="I255" s="114">
        <f t="shared" si="26"/>
        <v>0</v>
      </c>
      <c r="J255" s="24"/>
      <c r="K255" s="116"/>
    </row>
    <row r="256" ht="30" customHeight="1"/>
    <row r="257" ht="18" customHeight="1" thickBot="1">
      <c r="A257" s="72" t="s">
        <v>126</v>
      </c>
    </row>
    <row r="258" spans="1:11" ht="45.75" thickBot="1">
      <c r="A258" s="8" t="s">
        <v>75</v>
      </c>
      <c r="B258" s="29" t="s">
        <v>76</v>
      </c>
      <c r="C258" s="44" t="s">
        <v>77</v>
      </c>
      <c r="D258" s="9" t="s">
        <v>78</v>
      </c>
      <c r="E258" s="9" t="s">
        <v>79</v>
      </c>
      <c r="F258" s="9" t="s">
        <v>80</v>
      </c>
      <c r="G258" s="10" t="s">
        <v>81</v>
      </c>
      <c r="H258" s="10" t="s">
        <v>82</v>
      </c>
      <c r="I258" s="9" t="s">
        <v>83</v>
      </c>
      <c r="J258" s="9" t="s">
        <v>84</v>
      </c>
      <c r="K258" s="11" t="s">
        <v>85</v>
      </c>
    </row>
    <row r="259" spans="1:11" ht="34.5">
      <c r="A259" s="210">
        <v>1</v>
      </c>
      <c r="B259" s="209" t="s">
        <v>254</v>
      </c>
      <c r="C259" s="211">
        <v>2</v>
      </c>
      <c r="D259" s="49" t="s">
        <v>100</v>
      </c>
      <c r="E259" s="231">
        <v>0</v>
      </c>
      <c r="F259" s="42">
        <f>E259*C259</f>
        <v>0</v>
      </c>
      <c r="G259" s="43">
        <v>0.08</v>
      </c>
      <c r="H259" s="42">
        <f>I259-F259</f>
        <v>0</v>
      </c>
      <c r="I259" s="42">
        <f>F259*1.08</f>
        <v>0</v>
      </c>
      <c r="J259" s="41"/>
      <c r="K259" s="51"/>
    </row>
    <row r="260" spans="1:11" ht="23.25">
      <c r="A260" s="212">
        <v>2</v>
      </c>
      <c r="B260" s="207" t="s">
        <v>255</v>
      </c>
      <c r="C260" s="213">
        <v>3</v>
      </c>
      <c r="D260" s="23" t="s">
        <v>100</v>
      </c>
      <c r="E260" s="231">
        <v>0</v>
      </c>
      <c r="F260" s="25">
        <f aca="true" t="shared" si="27" ref="F260:F278">E260*C260</f>
        <v>0</v>
      </c>
      <c r="G260" s="26">
        <v>0.08</v>
      </c>
      <c r="H260" s="25">
        <f aca="true" t="shared" si="28" ref="H260:H278">I260-F260</f>
        <v>0</v>
      </c>
      <c r="I260" s="25">
        <f aca="true" t="shared" si="29" ref="I260:I278">F260*1.08</f>
        <v>0</v>
      </c>
      <c r="J260" s="24"/>
      <c r="K260" s="53"/>
    </row>
    <row r="261" spans="1:11" ht="23.25">
      <c r="A261" s="212">
        <v>3</v>
      </c>
      <c r="B261" s="207" t="s">
        <v>256</v>
      </c>
      <c r="C261" s="213">
        <v>5</v>
      </c>
      <c r="D261" s="23" t="s">
        <v>100</v>
      </c>
      <c r="E261" s="231">
        <v>0</v>
      </c>
      <c r="F261" s="25">
        <f t="shared" si="27"/>
        <v>0</v>
      </c>
      <c r="G261" s="26">
        <v>0.08</v>
      </c>
      <c r="H261" s="25">
        <f t="shared" si="28"/>
        <v>0</v>
      </c>
      <c r="I261" s="25">
        <f t="shared" si="29"/>
        <v>0</v>
      </c>
      <c r="J261" s="24"/>
      <c r="K261" s="53"/>
    </row>
    <row r="262" spans="1:11" ht="23.25" customHeight="1">
      <c r="A262" s="212">
        <v>4</v>
      </c>
      <c r="B262" s="199" t="s">
        <v>257</v>
      </c>
      <c r="C262" s="213">
        <v>5</v>
      </c>
      <c r="D262" s="23" t="s">
        <v>100</v>
      </c>
      <c r="E262" s="231">
        <v>0</v>
      </c>
      <c r="F262" s="25">
        <f t="shared" si="27"/>
        <v>0</v>
      </c>
      <c r="G262" s="26">
        <v>0.08</v>
      </c>
      <c r="H262" s="25">
        <f t="shared" si="28"/>
        <v>0</v>
      </c>
      <c r="I262" s="25">
        <f t="shared" si="29"/>
        <v>0</v>
      </c>
      <c r="J262" s="24"/>
      <c r="K262" s="53"/>
    </row>
    <row r="263" spans="1:11" ht="25.5" customHeight="1">
      <c r="A263" s="212">
        <v>5</v>
      </c>
      <c r="B263" s="199" t="s">
        <v>258</v>
      </c>
      <c r="C263" s="213">
        <v>3</v>
      </c>
      <c r="D263" s="23" t="s">
        <v>100</v>
      </c>
      <c r="E263" s="231">
        <v>0</v>
      </c>
      <c r="F263" s="25">
        <f t="shared" si="27"/>
        <v>0</v>
      </c>
      <c r="G263" s="26">
        <v>0.08</v>
      </c>
      <c r="H263" s="25">
        <f t="shared" si="28"/>
        <v>0</v>
      </c>
      <c r="I263" s="25">
        <f t="shared" si="29"/>
        <v>0</v>
      </c>
      <c r="J263" s="24"/>
      <c r="K263" s="53"/>
    </row>
    <row r="264" spans="1:11" ht="33.75">
      <c r="A264" s="212">
        <v>6</v>
      </c>
      <c r="B264" s="199" t="s">
        <v>259</v>
      </c>
      <c r="C264" s="213">
        <v>1</v>
      </c>
      <c r="D264" s="23" t="s">
        <v>100</v>
      </c>
      <c r="E264" s="231">
        <v>0</v>
      </c>
      <c r="F264" s="25">
        <f t="shared" si="27"/>
        <v>0</v>
      </c>
      <c r="G264" s="26">
        <v>0.08</v>
      </c>
      <c r="H264" s="25">
        <f t="shared" si="28"/>
        <v>0</v>
      </c>
      <c r="I264" s="25">
        <f t="shared" si="29"/>
        <v>0</v>
      </c>
      <c r="J264" s="24"/>
      <c r="K264" s="53"/>
    </row>
    <row r="265" spans="1:11" ht="33.75">
      <c r="A265" s="212">
        <v>7</v>
      </c>
      <c r="B265" s="199" t="s">
        <v>260</v>
      </c>
      <c r="C265" s="213">
        <v>2</v>
      </c>
      <c r="D265" s="23" t="s">
        <v>100</v>
      </c>
      <c r="E265" s="231">
        <v>0</v>
      </c>
      <c r="F265" s="25">
        <f t="shared" si="27"/>
        <v>0</v>
      </c>
      <c r="G265" s="26">
        <v>0.08</v>
      </c>
      <c r="H265" s="25">
        <f t="shared" si="28"/>
        <v>0</v>
      </c>
      <c r="I265" s="25">
        <f t="shared" si="29"/>
        <v>0</v>
      </c>
      <c r="J265" s="24"/>
      <c r="K265" s="53"/>
    </row>
    <row r="266" spans="1:11" ht="15">
      <c r="A266" s="212">
        <v>8</v>
      </c>
      <c r="B266" s="199" t="s">
        <v>261</v>
      </c>
      <c r="C266" s="213">
        <v>1</v>
      </c>
      <c r="D266" s="23" t="s">
        <v>100</v>
      </c>
      <c r="E266" s="231">
        <v>0</v>
      </c>
      <c r="F266" s="25">
        <f t="shared" si="27"/>
        <v>0</v>
      </c>
      <c r="G266" s="26">
        <v>0.08</v>
      </c>
      <c r="H266" s="25">
        <f t="shared" si="28"/>
        <v>0</v>
      </c>
      <c r="I266" s="25">
        <f t="shared" si="29"/>
        <v>0</v>
      </c>
      <c r="J266" s="24"/>
      <c r="K266" s="53"/>
    </row>
    <row r="267" spans="1:11" ht="22.5">
      <c r="A267" s="212">
        <v>9</v>
      </c>
      <c r="B267" s="199" t="s">
        <v>262</v>
      </c>
      <c r="C267" s="213">
        <v>6</v>
      </c>
      <c r="D267" s="23" t="s">
        <v>100</v>
      </c>
      <c r="E267" s="231">
        <v>0</v>
      </c>
      <c r="F267" s="25">
        <f t="shared" si="27"/>
        <v>0</v>
      </c>
      <c r="G267" s="26">
        <v>0.08</v>
      </c>
      <c r="H267" s="25">
        <f t="shared" si="28"/>
        <v>0</v>
      </c>
      <c r="I267" s="25">
        <f t="shared" si="29"/>
        <v>0</v>
      </c>
      <c r="J267" s="24"/>
      <c r="K267" s="53"/>
    </row>
    <row r="268" spans="1:11" ht="25.5" customHeight="1">
      <c r="A268" s="212">
        <v>10</v>
      </c>
      <c r="B268" s="199" t="s">
        <v>263</v>
      </c>
      <c r="C268" s="213">
        <v>2</v>
      </c>
      <c r="D268" s="23" t="s">
        <v>100</v>
      </c>
      <c r="E268" s="231">
        <v>0</v>
      </c>
      <c r="F268" s="25">
        <f t="shared" si="27"/>
        <v>0</v>
      </c>
      <c r="G268" s="26">
        <v>0.08</v>
      </c>
      <c r="H268" s="25">
        <f t="shared" si="28"/>
        <v>0</v>
      </c>
      <c r="I268" s="25">
        <f t="shared" si="29"/>
        <v>0</v>
      </c>
      <c r="J268" s="24"/>
      <c r="K268" s="53"/>
    </row>
    <row r="269" spans="1:11" ht="22.5">
      <c r="A269" s="212">
        <v>11</v>
      </c>
      <c r="B269" s="199" t="s">
        <v>264</v>
      </c>
      <c r="C269" s="213">
        <v>1</v>
      </c>
      <c r="D269" s="23" t="s">
        <v>100</v>
      </c>
      <c r="E269" s="231">
        <v>0</v>
      </c>
      <c r="F269" s="25">
        <f t="shared" si="27"/>
        <v>0</v>
      </c>
      <c r="G269" s="26">
        <v>0.08</v>
      </c>
      <c r="H269" s="25">
        <f t="shared" si="28"/>
        <v>0</v>
      </c>
      <c r="I269" s="25">
        <f t="shared" si="29"/>
        <v>0</v>
      </c>
      <c r="J269" s="24"/>
      <c r="K269" s="53"/>
    </row>
    <row r="270" spans="1:11" ht="22.5">
      <c r="A270" s="212">
        <v>12</v>
      </c>
      <c r="B270" s="199" t="s">
        <v>265</v>
      </c>
      <c r="C270" s="213">
        <v>10</v>
      </c>
      <c r="D270" s="23" t="s">
        <v>100</v>
      </c>
      <c r="E270" s="231">
        <v>0</v>
      </c>
      <c r="F270" s="25">
        <f t="shared" si="27"/>
        <v>0</v>
      </c>
      <c r="G270" s="26">
        <v>0.08</v>
      </c>
      <c r="H270" s="25">
        <f t="shared" si="28"/>
        <v>0</v>
      </c>
      <c r="I270" s="25">
        <f t="shared" si="29"/>
        <v>0</v>
      </c>
      <c r="J270" s="24"/>
      <c r="K270" s="53"/>
    </row>
    <row r="271" spans="1:11" ht="45">
      <c r="A271" s="212">
        <v>13</v>
      </c>
      <c r="B271" s="199" t="s">
        <v>266</v>
      </c>
      <c r="C271" s="213">
        <v>3</v>
      </c>
      <c r="D271" s="23" t="s">
        <v>100</v>
      </c>
      <c r="E271" s="231">
        <v>0</v>
      </c>
      <c r="F271" s="25">
        <f t="shared" si="27"/>
        <v>0</v>
      </c>
      <c r="G271" s="26">
        <v>0.08</v>
      </c>
      <c r="H271" s="25">
        <f t="shared" si="28"/>
        <v>0</v>
      </c>
      <c r="I271" s="25">
        <f t="shared" si="29"/>
        <v>0</v>
      </c>
      <c r="J271" s="24"/>
      <c r="K271" s="53"/>
    </row>
    <row r="272" spans="1:11" ht="22.5">
      <c r="A272" s="212">
        <v>14</v>
      </c>
      <c r="B272" s="199" t="s">
        <v>193</v>
      </c>
      <c r="C272" s="213">
        <v>2</v>
      </c>
      <c r="D272" s="23" t="s">
        <v>100</v>
      </c>
      <c r="E272" s="231">
        <v>0</v>
      </c>
      <c r="F272" s="25">
        <f t="shared" si="27"/>
        <v>0</v>
      </c>
      <c r="G272" s="26">
        <v>0.08</v>
      </c>
      <c r="H272" s="25">
        <f t="shared" si="28"/>
        <v>0</v>
      </c>
      <c r="I272" s="25">
        <f t="shared" si="29"/>
        <v>0</v>
      </c>
      <c r="J272" s="24"/>
      <c r="K272" s="53"/>
    </row>
    <row r="273" spans="1:11" ht="15">
      <c r="A273" s="212">
        <v>15</v>
      </c>
      <c r="B273" s="199" t="s">
        <v>194</v>
      </c>
      <c r="C273" s="213">
        <v>10</v>
      </c>
      <c r="D273" s="23" t="s">
        <v>100</v>
      </c>
      <c r="E273" s="231">
        <v>0</v>
      </c>
      <c r="F273" s="25">
        <f t="shared" si="27"/>
        <v>0</v>
      </c>
      <c r="G273" s="26">
        <v>0.08</v>
      </c>
      <c r="H273" s="25">
        <f t="shared" si="28"/>
        <v>0</v>
      </c>
      <c r="I273" s="25">
        <f t="shared" si="29"/>
        <v>0</v>
      </c>
      <c r="J273" s="24"/>
      <c r="K273" s="53"/>
    </row>
    <row r="274" spans="1:11" ht="15">
      <c r="A274" s="212">
        <v>16</v>
      </c>
      <c r="B274" s="199" t="s">
        <v>195</v>
      </c>
      <c r="C274" s="213">
        <v>150</v>
      </c>
      <c r="D274" s="23" t="s">
        <v>100</v>
      </c>
      <c r="E274" s="231">
        <v>0</v>
      </c>
      <c r="F274" s="25">
        <f t="shared" si="27"/>
        <v>0</v>
      </c>
      <c r="G274" s="26">
        <v>0.08</v>
      </c>
      <c r="H274" s="25">
        <f t="shared" si="28"/>
        <v>0</v>
      </c>
      <c r="I274" s="25">
        <f t="shared" si="29"/>
        <v>0</v>
      </c>
      <c r="J274" s="24"/>
      <c r="K274" s="53"/>
    </row>
    <row r="275" spans="1:11" ht="13.5" customHeight="1">
      <c r="A275" s="212">
        <v>17</v>
      </c>
      <c r="B275" s="199" t="s">
        <v>196</v>
      </c>
      <c r="C275" s="213">
        <v>50</v>
      </c>
      <c r="D275" s="23" t="s">
        <v>100</v>
      </c>
      <c r="E275" s="231">
        <v>0</v>
      </c>
      <c r="F275" s="25">
        <f t="shared" si="27"/>
        <v>0</v>
      </c>
      <c r="G275" s="26">
        <v>0.08</v>
      </c>
      <c r="H275" s="25">
        <f t="shared" si="28"/>
        <v>0</v>
      </c>
      <c r="I275" s="25">
        <f t="shared" si="29"/>
        <v>0</v>
      </c>
      <c r="J275" s="24"/>
      <c r="K275" s="53"/>
    </row>
    <row r="276" spans="1:11" ht="22.5">
      <c r="A276" s="212">
        <v>18</v>
      </c>
      <c r="B276" s="199" t="s">
        <v>197</v>
      </c>
      <c r="C276" s="213">
        <v>3</v>
      </c>
      <c r="D276" s="23" t="s">
        <v>100</v>
      </c>
      <c r="E276" s="231">
        <v>0</v>
      </c>
      <c r="F276" s="25">
        <f t="shared" si="27"/>
        <v>0</v>
      </c>
      <c r="G276" s="26">
        <v>0.08</v>
      </c>
      <c r="H276" s="25">
        <f t="shared" si="28"/>
        <v>0</v>
      </c>
      <c r="I276" s="25">
        <f t="shared" si="29"/>
        <v>0</v>
      </c>
      <c r="J276" s="24"/>
      <c r="K276" s="53"/>
    </row>
    <row r="277" spans="1:11" ht="22.5">
      <c r="A277" s="212">
        <v>19</v>
      </c>
      <c r="B277" s="199" t="s">
        <v>198</v>
      </c>
      <c r="C277" s="213">
        <v>30</v>
      </c>
      <c r="D277" s="23" t="s">
        <v>100</v>
      </c>
      <c r="E277" s="231">
        <v>0</v>
      </c>
      <c r="F277" s="25">
        <f t="shared" si="27"/>
        <v>0</v>
      </c>
      <c r="G277" s="26">
        <v>0.08</v>
      </c>
      <c r="H277" s="25">
        <f t="shared" si="28"/>
        <v>0</v>
      </c>
      <c r="I277" s="25">
        <f t="shared" si="29"/>
        <v>0</v>
      </c>
      <c r="J277" s="24"/>
      <c r="K277" s="53"/>
    </row>
    <row r="278" spans="1:11" ht="22.5">
      <c r="A278" s="212">
        <v>20</v>
      </c>
      <c r="B278" s="199" t="s">
        <v>199</v>
      </c>
      <c r="C278" s="213">
        <v>30</v>
      </c>
      <c r="D278" s="23" t="s">
        <v>100</v>
      </c>
      <c r="E278" s="231">
        <v>0</v>
      </c>
      <c r="F278" s="25">
        <f t="shared" si="27"/>
        <v>0</v>
      </c>
      <c r="G278" s="26">
        <v>0.08</v>
      </c>
      <c r="H278" s="25">
        <f t="shared" si="28"/>
        <v>0</v>
      </c>
      <c r="I278" s="25">
        <f t="shared" si="29"/>
        <v>0</v>
      </c>
      <c r="J278" s="24"/>
      <c r="K278" s="53"/>
    </row>
    <row r="279" spans="1:11" ht="15.75" thickBot="1">
      <c r="A279" s="272" t="s">
        <v>87</v>
      </c>
      <c r="B279" s="273"/>
      <c r="C279" s="273"/>
      <c r="D279" s="273"/>
      <c r="E279" s="274"/>
      <c r="F279" s="96">
        <f>SUM(F259:F278)</f>
        <v>0</v>
      </c>
      <c r="G279" s="43">
        <v>0.08</v>
      </c>
      <c r="H279" s="102">
        <f>SUM(H259:H278)</f>
        <v>0</v>
      </c>
      <c r="I279" s="103">
        <f>SUM(I259:I278)</f>
        <v>0</v>
      </c>
      <c r="J279" s="56"/>
      <c r="K279" s="57"/>
    </row>
    <row r="281" ht="36.75">
      <c r="B281" s="93" t="s">
        <v>69</v>
      </c>
    </row>
    <row r="283" ht="15.75" thickBot="1">
      <c r="A283" s="72" t="s">
        <v>127</v>
      </c>
    </row>
    <row r="284" spans="1:11" ht="45">
      <c r="A284" s="97" t="s">
        <v>75</v>
      </c>
      <c r="B284" s="98" t="s">
        <v>76</v>
      </c>
      <c r="C284" s="99" t="s">
        <v>77</v>
      </c>
      <c r="D284" s="100" t="s">
        <v>78</v>
      </c>
      <c r="E284" s="100" t="s">
        <v>79</v>
      </c>
      <c r="F284" s="100" t="s">
        <v>80</v>
      </c>
      <c r="G284" s="101" t="s">
        <v>81</v>
      </c>
      <c r="H284" s="101" t="s">
        <v>82</v>
      </c>
      <c r="I284" s="100" t="s">
        <v>83</v>
      </c>
      <c r="J284" s="100" t="s">
        <v>84</v>
      </c>
      <c r="K284" s="100" t="s">
        <v>85</v>
      </c>
    </row>
    <row r="285" spans="1:11" ht="34.5" customHeight="1">
      <c r="A285" s="104">
        <v>1</v>
      </c>
      <c r="B285" s="198" t="s">
        <v>267</v>
      </c>
      <c r="C285" s="206">
        <v>3</v>
      </c>
      <c r="D285" s="23" t="s">
        <v>100</v>
      </c>
      <c r="E285" s="235">
        <v>0</v>
      </c>
      <c r="F285" s="95">
        <f aca="true" t="shared" si="30" ref="F285:F303">E285*C285</f>
        <v>0</v>
      </c>
      <c r="G285" s="26">
        <v>0.08</v>
      </c>
      <c r="H285" s="25">
        <f aca="true" t="shared" si="31" ref="H285:H303">I285-F285</f>
        <v>0</v>
      </c>
      <c r="I285" s="25">
        <f aca="true" t="shared" si="32" ref="I285:I303">F285*1.08</f>
        <v>0</v>
      </c>
      <c r="J285" s="24"/>
      <c r="K285" s="53"/>
    </row>
    <row r="286" spans="1:11" ht="15">
      <c r="A286" s="104" t="s">
        <v>35</v>
      </c>
      <c r="B286" s="199" t="s">
        <v>128</v>
      </c>
      <c r="C286" s="206">
        <v>3</v>
      </c>
      <c r="D286" s="23" t="s">
        <v>100</v>
      </c>
      <c r="E286" s="235">
        <v>0</v>
      </c>
      <c r="F286" s="95">
        <f t="shared" si="30"/>
        <v>0</v>
      </c>
      <c r="G286" s="26">
        <v>0.08</v>
      </c>
      <c r="H286" s="25">
        <f t="shared" si="31"/>
        <v>0</v>
      </c>
      <c r="I286" s="25">
        <f t="shared" si="32"/>
        <v>0</v>
      </c>
      <c r="J286" s="24"/>
      <c r="K286" s="53"/>
    </row>
    <row r="287" spans="1:11" ht="12" customHeight="1">
      <c r="A287" s="104" t="s">
        <v>118</v>
      </c>
      <c r="B287" s="199" t="s">
        <v>129</v>
      </c>
      <c r="C287" s="206">
        <v>3</v>
      </c>
      <c r="D287" s="23" t="s">
        <v>100</v>
      </c>
      <c r="E287" s="235">
        <v>0</v>
      </c>
      <c r="F287" s="95">
        <f t="shared" si="30"/>
        <v>0</v>
      </c>
      <c r="G287" s="26">
        <v>0.08</v>
      </c>
      <c r="H287" s="25">
        <f t="shared" si="31"/>
        <v>0</v>
      </c>
      <c r="I287" s="25">
        <f t="shared" si="32"/>
        <v>0</v>
      </c>
      <c r="J287" s="24"/>
      <c r="K287" s="53"/>
    </row>
    <row r="288" spans="1:11" ht="11.25" customHeight="1">
      <c r="A288" s="104" t="s">
        <v>38</v>
      </c>
      <c r="B288" s="199" t="s">
        <v>130</v>
      </c>
      <c r="C288" s="206">
        <v>3</v>
      </c>
      <c r="D288" s="23" t="s">
        <v>100</v>
      </c>
      <c r="E288" s="235">
        <v>0</v>
      </c>
      <c r="F288" s="95">
        <f t="shared" si="30"/>
        <v>0</v>
      </c>
      <c r="G288" s="26">
        <v>0.08</v>
      </c>
      <c r="H288" s="25">
        <f t="shared" si="31"/>
        <v>0</v>
      </c>
      <c r="I288" s="25">
        <f t="shared" si="32"/>
        <v>0</v>
      </c>
      <c r="J288" s="24"/>
      <c r="K288" s="53"/>
    </row>
    <row r="289" spans="1:11" ht="22.5">
      <c r="A289" s="104" t="s">
        <v>133</v>
      </c>
      <c r="B289" s="199" t="s">
        <v>131</v>
      </c>
      <c r="C289" s="206">
        <v>2</v>
      </c>
      <c r="D289" s="23" t="s">
        <v>100</v>
      </c>
      <c r="E289" s="235">
        <v>0</v>
      </c>
      <c r="F289" s="95">
        <f t="shared" si="30"/>
        <v>0</v>
      </c>
      <c r="G289" s="26">
        <v>0.08</v>
      </c>
      <c r="H289" s="25">
        <f t="shared" si="31"/>
        <v>0</v>
      </c>
      <c r="I289" s="25">
        <f t="shared" si="32"/>
        <v>0</v>
      </c>
      <c r="J289" s="24"/>
      <c r="K289" s="53"/>
    </row>
    <row r="290" spans="1:11" ht="45">
      <c r="A290" s="104">
        <v>2</v>
      </c>
      <c r="B290" s="198" t="s">
        <v>268</v>
      </c>
      <c r="C290" s="206">
        <v>10</v>
      </c>
      <c r="D290" s="23" t="s">
        <v>100</v>
      </c>
      <c r="E290" s="235">
        <v>0</v>
      </c>
      <c r="F290" s="95">
        <f t="shared" si="30"/>
        <v>0</v>
      </c>
      <c r="G290" s="26">
        <v>0.08</v>
      </c>
      <c r="H290" s="25">
        <f t="shared" si="31"/>
        <v>0</v>
      </c>
      <c r="I290" s="25">
        <f t="shared" si="32"/>
        <v>0</v>
      </c>
      <c r="J290" s="24"/>
      <c r="K290" s="53"/>
    </row>
    <row r="291" spans="1:11" ht="22.5">
      <c r="A291" s="104" t="s">
        <v>120</v>
      </c>
      <c r="B291" s="199" t="s">
        <v>132</v>
      </c>
      <c r="C291" s="206">
        <v>10</v>
      </c>
      <c r="D291" s="23" t="s">
        <v>100</v>
      </c>
      <c r="E291" s="235">
        <v>0</v>
      </c>
      <c r="F291" s="95">
        <f t="shared" si="30"/>
        <v>0</v>
      </c>
      <c r="G291" s="26">
        <v>0.08</v>
      </c>
      <c r="H291" s="25">
        <f t="shared" si="31"/>
        <v>0</v>
      </c>
      <c r="I291" s="25">
        <f t="shared" si="32"/>
        <v>0</v>
      </c>
      <c r="J291" s="24"/>
      <c r="K291" s="53"/>
    </row>
    <row r="292" spans="1:11" ht="15">
      <c r="A292" s="104" t="s">
        <v>122</v>
      </c>
      <c r="B292" s="199" t="s">
        <v>129</v>
      </c>
      <c r="C292" s="206">
        <v>10</v>
      </c>
      <c r="D292" s="23" t="s">
        <v>100</v>
      </c>
      <c r="E292" s="235">
        <v>0</v>
      </c>
      <c r="F292" s="95">
        <f t="shared" si="30"/>
        <v>0</v>
      </c>
      <c r="G292" s="26">
        <v>0.08</v>
      </c>
      <c r="H292" s="25">
        <f t="shared" si="31"/>
        <v>0</v>
      </c>
      <c r="I292" s="25">
        <f t="shared" si="32"/>
        <v>0</v>
      </c>
      <c r="J292" s="24"/>
      <c r="K292" s="53"/>
    </row>
    <row r="293" spans="1:11" ht="12.75" customHeight="1">
      <c r="A293" s="104" t="s">
        <v>135</v>
      </c>
      <c r="B293" s="199" t="s">
        <v>130</v>
      </c>
      <c r="C293" s="206">
        <v>10</v>
      </c>
      <c r="D293" s="23" t="s">
        <v>100</v>
      </c>
      <c r="E293" s="235">
        <v>0</v>
      </c>
      <c r="F293" s="95">
        <f t="shared" si="30"/>
        <v>0</v>
      </c>
      <c r="G293" s="26">
        <v>0.08</v>
      </c>
      <c r="H293" s="25">
        <f t="shared" si="31"/>
        <v>0</v>
      </c>
      <c r="I293" s="25">
        <f t="shared" si="32"/>
        <v>0</v>
      </c>
      <c r="J293" s="24"/>
      <c r="K293" s="53"/>
    </row>
    <row r="294" spans="1:11" ht="22.5">
      <c r="A294" s="104">
        <v>3</v>
      </c>
      <c r="B294" s="198" t="s">
        <v>269</v>
      </c>
      <c r="C294" s="206">
        <v>3</v>
      </c>
      <c r="D294" s="23" t="s">
        <v>100</v>
      </c>
      <c r="E294" s="235">
        <v>0</v>
      </c>
      <c r="F294" s="95">
        <f t="shared" si="30"/>
        <v>0</v>
      </c>
      <c r="G294" s="26">
        <v>0.08</v>
      </c>
      <c r="H294" s="25">
        <f t="shared" si="31"/>
        <v>0</v>
      </c>
      <c r="I294" s="25">
        <f t="shared" si="32"/>
        <v>0</v>
      </c>
      <c r="J294" s="24"/>
      <c r="K294" s="53"/>
    </row>
    <row r="295" spans="1:11" ht="15">
      <c r="A295" s="104" t="s">
        <v>28</v>
      </c>
      <c r="B295" s="199" t="s">
        <v>129</v>
      </c>
      <c r="C295" s="206">
        <v>3</v>
      </c>
      <c r="D295" s="23" t="s">
        <v>100</v>
      </c>
      <c r="E295" s="235">
        <v>0</v>
      </c>
      <c r="F295" s="95">
        <f t="shared" si="30"/>
        <v>0</v>
      </c>
      <c r="G295" s="26">
        <v>0.08</v>
      </c>
      <c r="H295" s="25">
        <f t="shared" si="31"/>
        <v>0</v>
      </c>
      <c r="I295" s="25">
        <f t="shared" si="32"/>
        <v>0</v>
      </c>
      <c r="J295" s="24"/>
      <c r="K295" s="53"/>
    </row>
    <row r="296" spans="1:11" ht="33.75">
      <c r="A296" s="104">
        <v>4</v>
      </c>
      <c r="B296" s="198" t="s">
        <v>270</v>
      </c>
      <c r="C296" s="206">
        <v>3</v>
      </c>
      <c r="D296" s="23" t="s">
        <v>100</v>
      </c>
      <c r="E296" s="235">
        <v>0</v>
      </c>
      <c r="F296" s="95">
        <f t="shared" si="30"/>
        <v>0</v>
      </c>
      <c r="G296" s="26">
        <v>0.08</v>
      </c>
      <c r="H296" s="25">
        <f t="shared" si="31"/>
        <v>0</v>
      </c>
      <c r="I296" s="25">
        <f t="shared" si="32"/>
        <v>0</v>
      </c>
      <c r="J296" s="24"/>
      <c r="K296" s="53"/>
    </row>
    <row r="297" spans="1:11" ht="22.5">
      <c r="A297" s="104" t="s">
        <v>45</v>
      </c>
      <c r="B297" s="199" t="s">
        <v>70</v>
      </c>
      <c r="C297" s="206">
        <v>15</v>
      </c>
      <c r="D297" s="23" t="s">
        <v>100</v>
      </c>
      <c r="E297" s="235">
        <v>0</v>
      </c>
      <c r="F297" s="95">
        <f t="shared" si="30"/>
        <v>0</v>
      </c>
      <c r="G297" s="26">
        <v>0.08</v>
      </c>
      <c r="H297" s="25">
        <f t="shared" si="31"/>
        <v>0</v>
      </c>
      <c r="I297" s="25">
        <f t="shared" si="32"/>
        <v>0</v>
      </c>
      <c r="J297" s="24"/>
      <c r="K297" s="53"/>
    </row>
    <row r="298" spans="1:11" ht="15">
      <c r="A298" s="104" t="s">
        <v>47</v>
      </c>
      <c r="B298" s="199" t="s">
        <v>129</v>
      </c>
      <c r="C298" s="206">
        <v>3</v>
      </c>
      <c r="D298" s="23" t="s">
        <v>100</v>
      </c>
      <c r="E298" s="235">
        <v>0</v>
      </c>
      <c r="F298" s="95">
        <f t="shared" si="30"/>
        <v>0</v>
      </c>
      <c r="G298" s="26">
        <v>0.08</v>
      </c>
      <c r="H298" s="25">
        <f t="shared" si="31"/>
        <v>0</v>
      </c>
      <c r="I298" s="25">
        <f t="shared" si="32"/>
        <v>0</v>
      </c>
      <c r="J298" s="24"/>
      <c r="K298" s="53"/>
    </row>
    <row r="299" spans="1:11" ht="12" customHeight="1">
      <c r="A299" s="104">
        <v>5</v>
      </c>
      <c r="B299" s="199" t="s">
        <v>146</v>
      </c>
      <c r="C299" s="206">
        <v>50</v>
      </c>
      <c r="D299" s="23" t="s">
        <v>100</v>
      </c>
      <c r="E299" s="235">
        <v>0</v>
      </c>
      <c r="F299" s="95">
        <f t="shared" si="30"/>
        <v>0</v>
      </c>
      <c r="G299" s="26">
        <v>0.08</v>
      </c>
      <c r="H299" s="25">
        <f t="shared" si="31"/>
        <v>0</v>
      </c>
      <c r="I299" s="25">
        <f t="shared" si="32"/>
        <v>0</v>
      </c>
      <c r="J299" s="24"/>
      <c r="K299" s="53"/>
    </row>
    <row r="300" spans="1:11" ht="22.5">
      <c r="A300" s="104">
        <v>6</v>
      </c>
      <c r="B300" s="199" t="s">
        <v>72</v>
      </c>
      <c r="C300" s="206">
        <v>6</v>
      </c>
      <c r="D300" s="23" t="s">
        <v>100</v>
      </c>
      <c r="E300" s="235">
        <v>0</v>
      </c>
      <c r="F300" s="95">
        <f t="shared" si="30"/>
        <v>0</v>
      </c>
      <c r="G300" s="26">
        <v>0.08</v>
      </c>
      <c r="H300" s="25">
        <f t="shared" si="31"/>
        <v>0</v>
      </c>
      <c r="I300" s="25">
        <f t="shared" si="32"/>
        <v>0</v>
      </c>
      <c r="J300" s="24"/>
      <c r="K300" s="53"/>
    </row>
    <row r="301" spans="1:11" ht="22.5">
      <c r="A301" s="104">
        <v>7</v>
      </c>
      <c r="B301" s="199" t="s">
        <v>73</v>
      </c>
      <c r="C301" s="206">
        <v>2</v>
      </c>
      <c r="D301" s="23" t="s">
        <v>100</v>
      </c>
      <c r="E301" s="235">
        <v>0</v>
      </c>
      <c r="F301" s="95">
        <f t="shared" si="30"/>
        <v>0</v>
      </c>
      <c r="G301" s="26">
        <v>0.08</v>
      </c>
      <c r="H301" s="25">
        <f t="shared" si="31"/>
        <v>0</v>
      </c>
      <c r="I301" s="25">
        <f t="shared" si="32"/>
        <v>0</v>
      </c>
      <c r="J301" s="24"/>
      <c r="K301" s="53"/>
    </row>
    <row r="302" spans="1:11" ht="11.25" customHeight="1">
      <c r="A302" s="104" t="s">
        <v>149</v>
      </c>
      <c r="B302" s="199" t="s">
        <v>71</v>
      </c>
      <c r="C302" s="206">
        <v>10</v>
      </c>
      <c r="D302" s="23" t="s">
        <v>100</v>
      </c>
      <c r="E302" s="235">
        <v>0</v>
      </c>
      <c r="F302" s="95">
        <f t="shared" si="30"/>
        <v>0</v>
      </c>
      <c r="G302" s="26">
        <v>0.08</v>
      </c>
      <c r="H302" s="25">
        <f t="shared" si="31"/>
        <v>0</v>
      </c>
      <c r="I302" s="25">
        <f t="shared" si="32"/>
        <v>0</v>
      </c>
      <c r="J302" s="24"/>
      <c r="K302" s="53"/>
    </row>
    <row r="303" spans="1:11" ht="12.75" customHeight="1">
      <c r="A303" s="104" t="s">
        <v>150</v>
      </c>
      <c r="B303" s="116" t="s">
        <v>148</v>
      </c>
      <c r="C303" s="206">
        <v>10</v>
      </c>
      <c r="D303" s="23" t="s">
        <v>100</v>
      </c>
      <c r="E303" s="235">
        <v>0</v>
      </c>
      <c r="F303" s="95">
        <f t="shared" si="30"/>
        <v>0</v>
      </c>
      <c r="G303" s="26">
        <v>0.08</v>
      </c>
      <c r="H303" s="25">
        <f t="shared" si="31"/>
        <v>0</v>
      </c>
      <c r="I303" s="25">
        <f t="shared" si="32"/>
        <v>0</v>
      </c>
      <c r="J303" s="24"/>
      <c r="K303" s="53"/>
    </row>
    <row r="304" spans="1:11" ht="15.75" thickBot="1">
      <c r="A304" s="272" t="s">
        <v>87</v>
      </c>
      <c r="B304" s="273"/>
      <c r="C304" s="273"/>
      <c r="D304" s="273"/>
      <c r="E304" s="274"/>
      <c r="F304" s="96">
        <f>SUM(F285:F303)</f>
        <v>0</v>
      </c>
      <c r="G304" s="43">
        <v>0.08</v>
      </c>
      <c r="H304" s="102">
        <f>SUM(H285:H303)</f>
        <v>0</v>
      </c>
      <c r="I304" s="103">
        <f>SUM(I285:I303)</f>
        <v>0</v>
      </c>
      <c r="J304" s="56"/>
      <c r="K304" s="57"/>
    </row>
    <row r="306" ht="36.75">
      <c r="B306" s="93" t="s">
        <v>74</v>
      </c>
    </row>
    <row r="307" ht="15">
      <c r="B307" t="s">
        <v>61</v>
      </c>
    </row>
    <row r="308" ht="15">
      <c r="B308" s="90" t="s">
        <v>62</v>
      </c>
    </row>
    <row r="310" ht="15.75">
      <c r="B310" s="77" t="s">
        <v>318</v>
      </c>
    </row>
    <row r="311" ht="15">
      <c r="A311" s="72" t="s">
        <v>166</v>
      </c>
    </row>
    <row r="312" spans="1:11" ht="45">
      <c r="A312" s="117" t="s">
        <v>75</v>
      </c>
      <c r="B312" s="118" t="s">
        <v>76</v>
      </c>
      <c r="C312" s="118" t="s">
        <v>77</v>
      </c>
      <c r="D312" s="118" t="s">
        <v>78</v>
      </c>
      <c r="E312" s="118" t="s">
        <v>79</v>
      </c>
      <c r="F312" s="118" t="s">
        <v>80</v>
      </c>
      <c r="G312" s="119" t="s">
        <v>81</v>
      </c>
      <c r="H312" s="119" t="s">
        <v>82</v>
      </c>
      <c r="I312" s="118" t="s">
        <v>83</v>
      </c>
      <c r="J312" s="118" t="s">
        <v>84</v>
      </c>
      <c r="K312" s="118" t="s">
        <v>85</v>
      </c>
    </row>
    <row r="313" spans="1:11" ht="22.5">
      <c r="A313" s="104">
        <v>1</v>
      </c>
      <c r="B313" s="199" t="s">
        <v>125</v>
      </c>
      <c r="C313" s="206">
        <v>100</v>
      </c>
      <c r="D313" s="23" t="s">
        <v>100</v>
      </c>
      <c r="E313" s="235">
        <v>0</v>
      </c>
      <c r="F313" s="25">
        <f>E313*C313</f>
        <v>0</v>
      </c>
      <c r="G313" s="26">
        <v>0.08</v>
      </c>
      <c r="H313" s="25">
        <f>I313-F313</f>
        <v>0</v>
      </c>
      <c r="I313" s="25">
        <f>F313*1.08</f>
        <v>0</v>
      </c>
      <c r="J313" s="24"/>
      <c r="K313" s="53"/>
    </row>
    <row r="314" spans="1:11" ht="22.5">
      <c r="A314" s="104">
        <v>2</v>
      </c>
      <c r="B314" s="199" t="s">
        <v>152</v>
      </c>
      <c r="C314" s="206">
        <v>120</v>
      </c>
      <c r="D314" s="23" t="s">
        <v>100</v>
      </c>
      <c r="E314" s="235">
        <v>0</v>
      </c>
      <c r="F314" s="25">
        <f aca="true" t="shared" si="33" ref="F314:F341">E314*C314</f>
        <v>0</v>
      </c>
      <c r="G314" s="26">
        <v>0.08</v>
      </c>
      <c r="H314" s="25">
        <f aca="true" t="shared" si="34" ref="H314:H341">I314-F314</f>
        <v>0</v>
      </c>
      <c r="I314" s="25">
        <f aca="true" t="shared" si="35" ref="I314:I341">F314*1.08</f>
        <v>0</v>
      </c>
      <c r="J314" s="24"/>
      <c r="K314" s="53"/>
    </row>
    <row r="315" spans="1:11" ht="22.5">
      <c r="A315" s="104">
        <v>3</v>
      </c>
      <c r="B315" s="199" t="s">
        <v>153</v>
      </c>
      <c r="C315" s="206">
        <v>60</v>
      </c>
      <c r="D315" s="23" t="s">
        <v>100</v>
      </c>
      <c r="E315" s="235">
        <v>0</v>
      </c>
      <c r="F315" s="25">
        <f t="shared" si="33"/>
        <v>0</v>
      </c>
      <c r="G315" s="26">
        <v>0.08</v>
      </c>
      <c r="H315" s="25">
        <f t="shared" si="34"/>
        <v>0</v>
      </c>
      <c r="I315" s="25">
        <f t="shared" si="35"/>
        <v>0</v>
      </c>
      <c r="J315" s="24"/>
      <c r="K315" s="53"/>
    </row>
    <row r="316" spans="1:11" ht="22.5">
      <c r="A316" s="104">
        <v>4</v>
      </c>
      <c r="B316" s="199" t="s">
        <v>154</v>
      </c>
      <c r="C316" s="206">
        <v>60</v>
      </c>
      <c r="D316" s="23" t="s">
        <v>100</v>
      </c>
      <c r="E316" s="235">
        <v>0</v>
      </c>
      <c r="F316" s="25">
        <f t="shared" si="33"/>
        <v>0</v>
      </c>
      <c r="G316" s="26">
        <v>0.08</v>
      </c>
      <c r="H316" s="25">
        <f t="shared" si="34"/>
        <v>0</v>
      </c>
      <c r="I316" s="25">
        <f t="shared" si="35"/>
        <v>0</v>
      </c>
      <c r="J316" s="24"/>
      <c r="K316" s="53"/>
    </row>
    <row r="317" spans="1:11" ht="22.5">
      <c r="A317" s="104">
        <v>5</v>
      </c>
      <c r="B317" s="199" t="s">
        <v>155</v>
      </c>
      <c r="C317" s="206">
        <v>25</v>
      </c>
      <c r="D317" s="23" t="s">
        <v>100</v>
      </c>
      <c r="E317" s="235">
        <v>0</v>
      </c>
      <c r="F317" s="25">
        <f t="shared" si="33"/>
        <v>0</v>
      </c>
      <c r="G317" s="26">
        <v>0.08</v>
      </c>
      <c r="H317" s="25">
        <f t="shared" si="34"/>
        <v>0</v>
      </c>
      <c r="I317" s="25">
        <f t="shared" si="35"/>
        <v>0</v>
      </c>
      <c r="J317" s="24"/>
      <c r="K317" s="53"/>
    </row>
    <row r="318" spans="1:11" ht="22.5">
      <c r="A318" s="104">
        <v>6</v>
      </c>
      <c r="B318" s="199" t="s">
        <v>156</v>
      </c>
      <c r="C318" s="206">
        <v>10</v>
      </c>
      <c r="D318" s="23" t="s">
        <v>100</v>
      </c>
      <c r="E318" s="235">
        <v>0</v>
      </c>
      <c r="F318" s="25">
        <f t="shared" si="33"/>
        <v>0</v>
      </c>
      <c r="G318" s="26">
        <v>0.08</v>
      </c>
      <c r="H318" s="25">
        <f t="shared" si="34"/>
        <v>0</v>
      </c>
      <c r="I318" s="25">
        <f t="shared" si="35"/>
        <v>0</v>
      </c>
      <c r="J318" s="24"/>
      <c r="K318" s="53"/>
    </row>
    <row r="319" spans="1:11" ht="22.5">
      <c r="A319" s="104">
        <v>7</v>
      </c>
      <c r="B319" s="199" t="s">
        <v>157</v>
      </c>
      <c r="C319" s="206">
        <v>30</v>
      </c>
      <c r="D319" s="23" t="s">
        <v>100</v>
      </c>
      <c r="E319" s="235">
        <v>0</v>
      </c>
      <c r="F319" s="25">
        <f t="shared" si="33"/>
        <v>0</v>
      </c>
      <c r="G319" s="26">
        <v>0.08</v>
      </c>
      <c r="H319" s="25">
        <f t="shared" si="34"/>
        <v>0</v>
      </c>
      <c r="I319" s="25">
        <f t="shared" si="35"/>
        <v>0</v>
      </c>
      <c r="J319" s="24"/>
      <c r="K319" s="53"/>
    </row>
    <row r="320" spans="1:11" ht="22.5">
      <c r="A320" s="104">
        <v>8</v>
      </c>
      <c r="B320" s="199" t="s">
        <v>158</v>
      </c>
      <c r="C320" s="206">
        <v>15</v>
      </c>
      <c r="D320" s="23" t="s">
        <v>100</v>
      </c>
      <c r="E320" s="235">
        <v>0</v>
      </c>
      <c r="F320" s="25">
        <f t="shared" si="33"/>
        <v>0</v>
      </c>
      <c r="G320" s="26">
        <v>0.08</v>
      </c>
      <c r="H320" s="25">
        <f t="shared" si="34"/>
        <v>0</v>
      </c>
      <c r="I320" s="25">
        <f t="shared" si="35"/>
        <v>0</v>
      </c>
      <c r="J320" s="24"/>
      <c r="K320" s="53"/>
    </row>
    <row r="321" spans="1:11" ht="15">
      <c r="A321" s="104">
        <v>9</v>
      </c>
      <c r="B321" s="199" t="s">
        <v>165</v>
      </c>
      <c r="C321" s="206">
        <v>30</v>
      </c>
      <c r="D321" s="23" t="s">
        <v>100</v>
      </c>
      <c r="E321" s="235">
        <v>0</v>
      </c>
      <c r="F321" s="25">
        <f t="shared" si="33"/>
        <v>0</v>
      </c>
      <c r="G321" s="26">
        <v>0.08</v>
      </c>
      <c r="H321" s="25">
        <f t="shared" si="34"/>
        <v>0</v>
      </c>
      <c r="I321" s="25">
        <f t="shared" si="35"/>
        <v>0</v>
      </c>
      <c r="J321" s="24"/>
      <c r="K321" s="53"/>
    </row>
    <row r="322" spans="1:11" ht="15">
      <c r="A322" s="104">
        <v>10</v>
      </c>
      <c r="B322" s="199" t="s">
        <v>167</v>
      </c>
      <c r="C322" s="206">
        <v>60</v>
      </c>
      <c r="D322" s="23" t="s">
        <v>100</v>
      </c>
      <c r="E322" s="235">
        <v>0</v>
      </c>
      <c r="F322" s="25">
        <f t="shared" si="33"/>
        <v>0</v>
      </c>
      <c r="G322" s="26">
        <v>0.08</v>
      </c>
      <c r="H322" s="25">
        <f t="shared" si="34"/>
        <v>0</v>
      </c>
      <c r="I322" s="25">
        <f t="shared" si="35"/>
        <v>0</v>
      </c>
      <c r="J322" s="24"/>
      <c r="K322" s="53"/>
    </row>
    <row r="323" spans="1:11" ht="15">
      <c r="A323" s="104">
        <v>11</v>
      </c>
      <c r="B323" s="199" t="s">
        <v>168</v>
      </c>
      <c r="C323" s="206">
        <v>30</v>
      </c>
      <c r="D323" s="23" t="s">
        <v>100</v>
      </c>
      <c r="E323" s="235">
        <v>0</v>
      </c>
      <c r="F323" s="25">
        <f t="shared" si="33"/>
        <v>0</v>
      </c>
      <c r="G323" s="26">
        <v>0.08</v>
      </c>
      <c r="H323" s="25">
        <f t="shared" si="34"/>
        <v>0</v>
      </c>
      <c r="I323" s="25">
        <f t="shared" si="35"/>
        <v>0</v>
      </c>
      <c r="J323" s="24"/>
      <c r="K323" s="53"/>
    </row>
    <row r="324" spans="1:11" ht="15">
      <c r="A324" s="104">
        <v>12</v>
      </c>
      <c r="B324" s="199" t="s">
        <v>169</v>
      </c>
      <c r="C324" s="206">
        <v>15</v>
      </c>
      <c r="D324" s="23" t="s">
        <v>100</v>
      </c>
      <c r="E324" s="235">
        <v>0</v>
      </c>
      <c r="F324" s="25">
        <f t="shared" si="33"/>
        <v>0</v>
      </c>
      <c r="G324" s="26">
        <v>0.08</v>
      </c>
      <c r="H324" s="25">
        <f t="shared" si="34"/>
        <v>0</v>
      </c>
      <c r="I324" s="25">
        <f t="shared" si="35"/>
        <v>0</v>
      </c>
      <c r="J324" s="24"/>
      <c r="K324" s="53"/>
    </row>
    <row r="325" spans="1:11" ht="15">
      <c r="A325" s="104">
        <v>13</v>
      </c>
      <c r="B325" s="199" t="s">
        <v>170</v>
      </c>
      <c r="C325" s="206">
        <v>10</v>
      </c>
      <c r="D325" s="23" t="s">
        <v>100</v>
      </c>
      <c r="E325" s="235">
        <v>0</v>
      </c>
      <c r="F325" s="25">
        <f t="shared" si="33"/>
        <v>0</v>
      </c>
      <c r="G325" s="26">
        <v>0.08</v>
      </c>
      <c r="H325" s="25">
        <f t="shared" si="34"/>
        <v>0</v>
      </c>
      <c r="I325" s="25">
        <f t="shared" si="35"/>
        <v>0</v>
      </c>
      <c r="J325" s="24"/>
      <c r="K325" s="53"/>
    </row>
    <row r="326" spans="1:11" ht="15">
      <c r="A326" s="104">
        <v>14</v>
      </c>
      <c r="B326" s="199" t="s">
        <v>171</v>
      </c>
      <c r="C326" s="206">
        <v>6</v>
      </c>
      <c r="D326" s="23" t="s">
        <v>100</v>
      </c>
      <c r="E326" s="235">
        <v>0</v>
      </c>
      <c r="F326" s="25">
        <f t="shared" si="33"/>
        <v>0</v>
      </c>
      <c r="G326" s="26">
        <v>0.08</v>
      </c>
      <c r="H326" s="25">
        <f t="shared" si="34"/>
        <v>0</v>
      </c>
      <c r="I326" s="25">
        <f t="shared" si="35"/>
        <v>0</v>
      </c>
      <c r="J326" s="24"/>
      <c r="K326" s="53"/>
    </row>
    <row r="327" spans="1:11" ht="15">
      <c r="A327" s="104">
        <v>15</v>
      </c>
      <c r="B327" s="199" t="s">
        <v>172</v>
      </c>
      <c r="C327" s="206">
        <v>15</v>
      </c>
      <c r="D327" s="23" t="s">
        <v>100</v>
      </c>
      <c r="E327" s="235">
        <v>0</v>
      </c>
      <c r="F327" s="25">
        <f t="shared" si="33"/>
        <v>0</v>
      </c>
      <c r="G327" s="26">
        <v>0.08</v>
      </c>
      <c r="H327" s="25">
        <f t="shared" si="34"/>
        <v>0</v>
      </c>
      <c r="I327" s="25">
        <f t="shared" si="35"/>
        <v>0</v>
      </c>
      <c r="J327" s="24"/>
      <c r="K327" s="53"/>
    </row>
    <row r="328" spans="1:11" ht="15">
      <c r="A328" s="104">
        <v>16</v>
      </c>
      <c r="B328" s="199" t="s">
        <v>173</v>
      </c>
      <c r="C328" s="206">
        <v>2</v>
      </c>
      <c r="D328" s="23" t="s">
        <v>100</v>
      </c>
      <c r="E328" s="235">
        <v>0</v>
      </c>
      <c r="F328" s="25">
        <f t="shared" si="33"/>
        <v>0</v>
      </c>
      <c r="G328" s="26">
        <v>0.08</v>
      </c>
      <c r="H328" s="25">
        <f t="shared" si="34"/>
        <v>0</v>
      </c>
      <c r="I328" s="25">
        <f t="shared" si="35"/>
        <v>0</v>
      </c>
      <c r="J328" s="24"/>
      <c r="K328" s="53"/>
    </row>
    <row r="329" spans="1:11" ht="15">
      <c r="A329" s="104">
        <v>17</v>
      </c>
      <c r="B329" s="199" t="s">
        <v>174</v>
      </c>
      <c r="C329" s="206">
        <v>10</v>
      </c>
      <c r="D329" s="23" t="s">
        <v>100</v>
      </c>
      <c r="E329" s="235">
        <v>0</v>
      </c>
      <c r="F329" s="25">
        <f t="shared" si="33"/>
        <v>0</v>
      </c>
      <c r="G329" s="26">
        <v>0.08</v>
      </c>
      <c r="H329" s="25">
        <f t="shared" si="34"/>
        <v>0</v>
      </c>
      <c r="I329" s="25">
        <f t="shared" si="35"/>
        <v>0</v>
      </c>
      <c r="J329" s="24"/>
      <c r="K329" s="53"/>
    </row>
    <row r="330" spans="1:11" ht="22.5">
      <c r="A330" s="104">
        <v>18</v>
      </c>
      <c r="B330" s="199" t="s">
        <v>175</v>
      </c>
      <c r="C330" s="206">
        <v>10</v>
      </c>
      <c r="D330" s="23" t="s">
        <v>100</v>
      </c>
      <c r="E330" s="235">
        <v>0</v>
      </c>
      <c r="F330" s="25">
        <f t="shared" si="33"/>
        <v>0</v>
      </c>
      <c r="G330" s="26">
        <v>0.08</v>
      </c>
      <c r="H330" s="25">
        <f t="shared" si="34"/>
        <v>0</v>
      </c>
      <c r="I330" s="25">
        <f t="shared" si="35"/>
        <v>0</v>
      </c>
      <c r="J330" s="24"/>
      <c r="K330" s="53"/>
    </row>
    <row r="331" spans="1:11" ht="22.5">
      <c r="A331" s="104">
        <v>19</v>
      </c>
      <c r="B331" s="199" t="s">
        <v>176</v>
      </c>
      <c r="C331" s="206">
        <v>10</v>
      </c>
      <c r="D331" s="23" t="s">
        <v>100</v>
      </c>
      <c r="E331" s="235">
        <v>0</v>
      </c>
      <c r="F331" s="25">
        <f t="shared" si="33"/>
        <v>0</v>
      </c>
      <c r="G331" s="26">
        <v>0.08</v>
      </c>
      <c r="H331" s="25">
        <f t="shared" si="34"/>
        <v>0</v>
      </c>
      <c r="I331" s="25">
        <f t="shared" si="35"/>
        <v>0</v>
      </c>
      <c r="J331" s="24"/>
      <c r="K331" s="53"/>
    </row>
    <row r="332" spans="1:11" ht="15">
      <c r="A332" s="104">
        <v>20</v>
      </c>
      <c r="B332" s="199" t="s">
        <v>177</v>
      </c>
      <c r="C332" s="206">
        <v>6</v>
      </c>
      <c r="D332" s="23" t="s">
        <v>100</v>
      </c>
      <c r="E332" s="235">
        <v>0</v>
      </c>
      <c r="F332" s="25">
        <f t="shared" si="33"/>
        <v>0</v>
      </c>
      <c r="G332" s="26">
        <v>0.08</v>
      </c>
      <c r="H332" s="25">
        <f t="shared" si="34"/>
        <v>0</v>
      </c>
      <c r="I332" s="25">
        <f t="shared" si="35"/>
        <v>0</v>
      </c>
      <c r="J332" s="24"/>
      <c r="K332" s="53"/>
    </row>
    <row r="333" spans="1:11" ht="22.5">
      <c r="A333" s="104">
        <v>21</v>
      </c>
      <c r="B333" s="199" t="s">
        <v>180</v>
      </c>
      <c r="C333" s="206">
        <v>10</v>
      </c>
      <c r="D333" s="23" t="s">
        <v>100</v>
      </c>
      <c r="E333" s="235">
        <v>0</v>
      </c>
      <c r="F333" s="25">
        <f t="shared" si="33"/>
        <v>0</v>
      </c>
      <c r="G333" s="26">
        <v>0.08</v>
      </c>
      <c r="H333" s="25">
        <f t="shared" si="34"/>
        <v>0</v>
      </c>
      <c r="I333" s="25">
        <f t="shared" si="35"/>
        <v>0</v>
      </c>
      <c r="J333" s="24"/>
      <c r="K333" s="53"/>
    </row>
    <row r="334" spans="1:11" ht="22.5">
      <c r="A334" s="104">
        <v>22</v>
      </c>
      <c r="B334" s="199" t="s">
        <v>181</v>
      </c>
      <c r="C334" s="206">
        <v>20</v>
      </c>
      <c r="D334" s="23" t="s">
        <v>100</v>
      </c>
      <c r="E334" s="235">
        <v>0</v>
      </c>
      <c r="F334" s="25">
        <f t="shared" si="33"/>
        <v>0</v>
      </c>
      <c r="G334" s="26">
        <v>0.08</v>
      </c>
      <c r="H334" s="25">
        <f t="shared" si="34"/>
        <v>0</v>
      </c>
      <c r="I334" s="25">
        <f t="shared" si="35"/>
        <v>0</v>
      </c>
      <c r="J334" s="24"/>
      <c r="K334" s="53"/>
    </row>
    <row r="335" spans="1:11" ht="22.5">
      <c r="A335" s="104">
        <v>23</v>
      </c>
      <c r="B335" s="199" t="s">
        <v>178</v>
      </c>
      <c r="C335" s="206">
        <v>6</v>
      </c>
      <c r="D335" s="23" t="s">
        <v>100</v>
      </c>
      <c r="E335" s="235">
        <v>0</v>
      </c>
      <c r="F335" s="25">
        <f t="shared" si="33"/>
        <v>0</v>
      </c>
      <c r="G335" s="26">
        <v>0.08</v>
      </c>
      <c r="H335" s="25">
        <f t="shared" si="34"/>
        <v>0</v>
      </c>
      <c r="I335" s="25">
        <f t="shared" si="35"/>
        <v>0</v>
      </c>
      <c r="J335" s="24"/>
      <c r="K335" s="53"/>
    </row>
    <row r="336" spans="1:11" ht="22.5">
      <c r="A336" s="104">
        <v>24</v>
      </c>
      <c r="B336" s="199" t="s">
        <v>179</v>
      </c>
      <c r="C336" s="206">
        <v>2</v>
      </c>
      <c r="D336" s="23" t="s">
        <v>100</v>
      </c>
      <c r="E336" s="235">
        <v>0</v>
      </c>
      <c r="F336" s="25">
        <f t="shared" si="33"/>
        <v>0</v>
      </c>
      <c r="G336" s="26">
        <v>0.08</v>
      </c>
      <c r="H336" s="25">
        <f t="shared" si="34"/>
        <v>0</v>
      </c>
      <c r="I336" s="25">
        <f t="shared" si="35"/>
        <v>0</v>
      </c>
      <c r="J336" s="24"/>
      <c r="K336" s="53"/>
    </row>
    <row r="337" spans="1:11" ht="22.5">
      <c r="A337" s="104">
        <v>25</v>
      </c>
      <c r="B337" s="199" t="s">
        <v>185</v>
      </c>
      <c r="C337" s="206">
        <v>2</v>
      </c>
      <c r="D337" s="23" t="s">
        <v>100</v>
      </c>
      <c r="E337" s="235">
        <v>0</v>
      </c>
      <c r="F337" s="25">
        <f t="shared" si="33"/>
        <v>0</v>
      </c>
      <c r="G337" s="26">
        <v>0.08</v>
      </c>
      <c r="H337" s="25">
        <f t="shared" si="34"/>
        <v>0</v>
      </c>
      <c r="I337" s="25">
        <f t="shared" si="35"/>
        <v>0</v>
      </c>
      <c r="J337" s="24"/>
      <c r="K337" s="53"/>
    </row>
    <row r="338" spans="1:11" ht="33.75">
      <c r="A338" s="104">
        <v>26</v>
      </c>
      <c r="B338" s="199" t="s">
        <v>186</v>
      </c>
      <c r="C338" s="206">
        <v>2</v>
      </c>
      <c r="D338" s="23" t="s">
        <v>100</v>
      </c>
      <c r="E338" s="235">
        <v>0</v>
      </c>
      <c r="F338" s="25">
        <f t="shared" si="33"/>
        <v>0</v>
      </c>
      <c r="G338" s="26">
        <v>0.08</v>
      </c>
      <c r="H338" s="25">
        <f t="shared" si="34"/>
        <v>0</v>
      </c>
      <c r="I338" s="25">
        <f t="shared" si="35"/>
        <v>0</v>
      </c>
      <c r="J338" s="24"/>
      <c r="K338" s="53"/>
    </row>
    <row r="339" spans="1:11" ht="15">
      <c r="A339" s="104">
        <v>27</v>
      </c>
      <c r="B339" s="199" t="s">
        <v>189</v>
      </c>
      <c r="C339" s="206">
        <v>3</v>
      </c>
      <c r="D339" s="23" t="s">
        <v>100</v>
      </c>
      <c r="E339" s="235">
        <v>0</v>
      </c>
      <c r="F339" s="25">
        <f t="shared" si="33"/>
        <v>0</v>
      </c>
      <c r="G339" s="26">
        <v>0.08</v>
      </c>
      <c r="H339" s="25">
        <f t="shared" si="34"/>
        <v>0</v>
      </c>
      <c r="I339" s="25">
        <f t="shared" si="35"/>
        <v>0</v>
      </c>
      <c r="J339" s="24"/>
      <c r="K339" s="53"/>
    </row>
    <row r="340" spans="1:11" ht="15">
      <c r="A340" s="104">
        <v>28</v>
      </c>
      <c r="B340" s="199" t="s">
        <v>138</v>
      </c>
      <c r="C340" s="206">
        <v>1</v>
      </c>
      <c r="D340" s="23" t="s">
        <v>100</v>
      </c>
      <c r="E340" s="235">
        <v>0</v>
      </c>
      <c r="F340" s="25">
        <f t="shared" si="33"/>
        <v>0</v>
      </c>
      <c r="G340" s="26">
        <v>0.08</v>
      </c>
      <c r="H340" s="25">
        <f t="shared" si="34"/>
        <v>0</v>
      </c>
      <c r="I340" s="25">
        <f t="shared" si="35"/>
        <v>0</v>
      </c>
      <c r="J340" s="24"/>
      <c r="K340" s="53"/>
    </row>
    <row r="341" spans="1:11" ht="14.25" customHeight="1">
      <c r="A341" s="104">
        <v>29</v>
      </c>
      <c r="B341" s="199" t="s">
        <v>139</v>
      </c>
      <c r="C341" s="206">
        <v>3</v>
      </c>
      <c r="D341" s="23" t="s">
        <v>100</v>
      </c>
      <c r="E341" s="235">
        <v>0</v>
      </c>
      <c r="F341" s="25">
        <f t="shared" si="33"/>
        <v>0</v>
      </c>
      <c r="G341" s="26">
        <v>0.08</v>
      </c>
      <c r="H341" s="25">
        <f t="shared" si="34"/>
        <v>0</v>
      </c>
      <c r="I341" s="25">
        <f t="shared" si="35"/>
        <v>0</v>
      </c>
      <c r="J341" s="24"/>
      <c r="K341" s="53"/>
    </row>
    <row r="342" spans="1:11" ht="15">
      <c r="A342" s="267" t="s">
        <v>87</v>
      </c>
      <c r="B342" s="268"/>
      <c r="C342" s="268"/>
      <c r="D342" s="268"/>
      <c r="E342" s="268"/>
      <c r="F342" s="114">
        <f>SUM(F313:F341)</f>
        <v>0</v>
      </c>
      <c r="G342" s="26">
        <v>0.08</v>
      </c>
      <c r="H342" s="115">
        <f>SUM(H313:H341)</f>
        <v>0</v>
      </c>
      <c r="I342" s="114">
        <f>SUM(I313:I341)</f>
        <v>0</v>
      </c>
      <c r="J342" s="24"/>
      <c r="K342" s="116"/>
    </row>
    <row r="343" spans="1:11" ht="15">
      <c r="A343" s="122"/>
      <c r="B343" s="123" t="s">
        <v>50</v>
      </c>
      <c r="C343" s="123"/>
      <c r="D343" s="123"/>
      <c r="E343" s="123"/>
      <c r="F343" s="114"/>
      <c r="G343" s="26"/>
      <c r="H343" s="115"/>
      <c r="I343" s="114"/>
      <c r="J343" s="24"/>
      <c r="K343" s="116"/>
    </row>
    <row r="344" spans="1:11" ht="15">
      <c r="A344" s="120" t="s">
        <v>126</v>
      </c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1:11" ht="45">
      <c r="A345" s="117" t="s">
        <v>75</v>
      </c>
      <c r="B345" s="118" t="s">
        <v>76</v>
      </c>
      <c r="C345" s="118" t="s">
        <v>77</v>
      </c>
      <c r="D345" s="118" t="s">
        <v>78</v>
      </c>
      <c r="E345" s="118" t="s">
        <v>79</v>
      </c>
      <c r="F345" s="118" t="s">
        <v>80</v>
      </c>
      <c r="G345" s="119" t="s">
        <v>81</v>
      </c>
      <c r="H345" s="119" t="s">
        <v>82</v>
      </c>
      <c r="I345" s="118" t="s">
        <v>83</v>
      </c>
      <c r="J345" s="118" t="s">
        <v>84</v>
      </c>
      <c r="K345" s="118" t="s">
        <v>85</v>
      </c>
    </row>
    <row r="346" spans="1:11" ht="22.5">
      <c r="A346" s="104">
        <v>1</v>
      </c>
      <c r="B346" s="199" t="s">
        <v>262</v>
      </c>
      <c r="C346" s="206">
        <v>3</v>
      </c>
      <c r="D346" s="23" t="s">
        <v>100</v>
      </c>
      <c r="E346" s="231">
        <v>0</v>
      </c>
      <c r="F346" s="25">
        <f>E346*C346</f>
        <v>0</v>
      </c>
      <c r="G346" s="26">
        <v>0.08</v>
      </c>
      <c r="H346" s="25">
        <f>I346-F346</f>
        <v>0</v>
      </c>
      <c r="I346" s="25">
        <f>F346*1.08</f>
        <v>0</v>
      </c>
      <c r="J346" s="24"/>
      <c r="K346" s="53"/>
    </row>
    <row r="347" spans="1:11" ht="22.5">
      <c r="A347" s="104">
        <v>2</v>
      </c>
      <c r="B347" s="199" t="s">
        <v>255</v>
      </c>
      <c r="C347" s="206">
        <v>3</v>
      </c>
      <c r="D347" s="23" t="s">
        <v>100</v>
      </c>
      <c r="E347" s="231">
        <v>0</v>
      </c>
      <c r="F347" s="25">
        <f aca="true" t="shared" si="36" ref="F347:F354">E347*C347</f>
        <v>0</v>
      </c>
      <c r="G347" s="26">
        <v>0.08</v>
      </c>
      <c r="H347" s="25">
        <f aca="true" t="shared" si="37" ref="H347:H354">I347-F347</f>
        <v>0</v>
      </c>
      <c r="I347" s="25">
        <f aca="true" t="shared" si="38" ref="I347:I354">F347*1.08</f>
        <v>0</v>
      </c>
      <c r="J347" s="24"/>
      <c r="K347" s="53"/>
    </row>
    <row r="348" spans="1:11" ht="22.5">
      <c r="A348" s="104">
        <v>3</v>
      </c>
      <c r="B348" s="199" t="s">
        <v>256</v>
      </c>
      <c r="C348" s="206">
        <v>5</v>
      </c>
      <c r="D348" s="23" t="s">
        <v>100</v>
      </c>
      <c r="E348" s="231">
        <v>0</v>
      </c>
      <c r="F348" s="25">
        <f t="shared" si="36"/>
        <v>0</v>
      </c>
      <c r="G348" s="26">
        <v>0.08</v>
      </c>
      <c r="H348" s="25">
        <f t="shared" si="37"/>
        <v>0</v>
      </c>
      <c r="I348" s="25">
        <f t="shared" si="38"/>
        <v>0</v>
      </c>
      <c r="J348" s="24"/>
      <c r="K348" s="53"/>
    </row>
    <row r="349" spans="1:11" ht="23.25" customHeight="1">
      <c r="A349" s="104">
        <v>4</v>
      </c>
      <c r="B349" s="199" t="s">
        <v>257</v>
      </c>
      <c r="C349" s="206">
        <v>5</v>
      </c>
      <c r="D349" s="23" t="s">
        <v>100</v>
      </c>
      <c r="E349" s="231">
        <v>0</v>
      </c>
      <c r="F349" s="25">
        <f t="shared" si="36"/>
        <v>0</v>
      </c>
      <c r="G349" s="26">
        <v>0.08</v>
      </c>
      <c r="H349" s="25">
        <f t="shared" si="37"/>
        <v>0</v>
      </c>
      <c r="I349" s="25">
        <f t="shared" si="38"/>
        <v>0</v>
      </c>
      <c r="J349" s="24"/>
      <c r="K349" s="53"/>
    </row>
    <row r="350" spans="1:11" ht="22.5">
      <c r="A350" s="104">
        <v>5</v>
      </c>
      <c r="B350" s="199" t="s">
        <v>271</v>
      </c>
      <c r="C350" s="206">
        <v>10</v>
      </c>
      <c r="D350" s="23" t="s">
        <v>100</v>
      </c>
      <c r="E350" s="231">
        <v>0</v>
      </c>
      <c r="F350" s="25">
        <f t="shared" si="36"/>
        <v>0</v>
      </c>
      <c r="G350" s="26">
        <v>0.08</v>
      </c>
      <c r="H350" s="25">
        <f t="shared" si="37"/>
        <v>0</v>
      </c>
      <c r="I350" s="25">
        <f t="shared" si="38"/>
        <v>0</v>
      </c>
      <c r="J350" s="24"/>
      <c r="K350" s="53"/>
    </row>
    <row r="351" spans="1:11" ht="15">
      <c r="A351" s="104">
        <v>6</v>
      </c>
      <c r="B351" s="199" t="s">
        <v>195</v>
      </c>
      <c r="C351" s="206">
        <v>100</v>
      </c>
      <c r="D351" s="23" t="s">
        <v>100</v>
      </c>
      <c r="E351" s="231">
        <v>0</v>
      </c>
      <c r="F351" s="25">
        <f t="shared" si="36"/>
        <v>0</v>
      </c>
      <c r="G351" s="26">
        <v>0.08</v>
      </c>
      <c r="H351" s="25">
        <f t="shared" si="37"/>
        <v>0</v>
      </c>
      <c r="I351" s="25">
        <f t="shared" si="38"/>
        <v>0</v>
      </c>
      <c r="J351" s="24"/>
      <c r="K351" s="53"/>
    </row>
    <row r="352" spans="1:11" ht="15">
      <c r="A352" s="104">
        <v>7</v>
      </c>
      <c r="B352" s="199" t="s">
        <v>140</v>
      </c>
      <c r="C352" s="206">
        <v>40</v>
      </c>
      <c r="D352" s="23" t="s">
        <v>100</v>
      </c>
      <c r="E352" s="231">
        <v>0</v>
      </c>
      <c r="F352" s="25">
        <f t="shared" si="36"/>
        <v>0</v>
      </c>
      <c r="G352" s="26">
        <v>0.08</v>
      </c>
      <c r="H352" s="25">
        <f t="shared" si="37"/>
        <v>0</v>
      </c>
      <c r="I352" s="25">
        <f t="shared" si="38"/>
        <v>0</v>
      </c>
      <c r="J352" s="24"/>
      <c r="K352" s="53"/>
    </row>
    <row r="353" spans="1:11" ht="22.5">
      <c r="A353" s="104">
        <v>8</v>
      </c>
      <c r="B353" s="199" t="s">
        <v>198</v>
      </c>
      <c r="C353" s="206">
        <v>30</v>
      </c>
      <c r="D353" s="23" t="s">
        <v>100</v>
      </c>
      <c r="E353" s="231">
        <v>0</v>
      </c>
      <c r="F353" s="25">
        <f t="shared" si="36"/>
        <v>0</v>
      </c>
      <c r="G353" s="26">
        <v>0.08</v>
      </c>
      <c r="H353" s="25">
        <f t="shared" si="37"/>
        <v>0</v>
      </c>
      <c r="I353" s="25">
        <f t="shared" si="38"/>
        <v>0</v>
      </c>
      <c r="J353" s="24"/>
      <c r="K353" s="53"/>
    </row>
    <row r="354" spans="1:11" ht="22.5">
      <c r="A354" s="104">
        <v>9</v>
      </c>
      <c r="B354" s="199" t="s">
        <v>199</v>
      </c>
      <c r="C354" s="206">
        <v>30</v>
      </c>
      <c r="D354" s="23" t="s">
        <v>100</v>
      </c>
      <c r="E354" s="231">
        <v>0</v>
      </c>
      <c r="F354" s="25">
        <f t="shared" si="36"/>
        <v>0</v>
      </c>
      <c r="G354" s="26">
        <v>0.08</v>
      </c>
      <c r="H354" s="25">
        <f t="shared" si="37"/>
        <v>0</v>
      </c>
      <c r="I354" s="25">
        <f t="shared" si="38"/>
        <v>0</v>
      </c>
      <c r="J354" s="24"/>
      <c r="K354" s="53"/>
    </row>
    <row r="355" spans="1:11" ht="15">
      <c r="A355" s="267" t="s">
        <v>87</v>
      </c>
      <c r="B355" s="268"/>
      <c r="C355" s="268"/>
      <c r="D355" s="268"/>
      <c r="E355" s="268"/>
      <c r="F355" s="114">
        <f>SUM(F346:F354)</f>
        <v>0</v>
      </c>
      <c r="G355" s="26">
        <v>0.08</v>
      </c>
      <c r="H355" s="115">
        <f>SUM(H346:H354)</f>
        <v>0</v>
      </c>
      <c r="I355" s="114">
        <f>SUM(I346:I354)</f>
        <v>0</v>
      </c>
      <c r="J355" s="24"/>
      <c r="K355" s="116"/>
    </row>
    <row r="357" ht="15">
      <c r="A357" s="72" t="s">
        <v>127</v>
      </c>
    </row>
    <row r="358" spans="1:11" ht="45">
      <c r="A358" s="117" t="s">
        <v>75</v>
      </c>
      <c r="B358" s="118" t="s">
        <v>76</v>
      </c>
      <c r="C358" s="118" t="s">
        <v>77</v>
      </c>
      <c r="D358" s="118" t="s">
        <v>78</v>
      </c>
      <c r="E358" s="118" t="s">
        <v>79</v>
      </c>
      <c r="F358" s="118" t="s">
        <v>80</v>
      </c>
      <c r="G358" s="119" t="s">
        <v>81</v>
      </c>
      <c r="H358" s="119" t="s">
        <v>82</v>
      </c>
      <c r="I358" s="118" t="s">
        <v>83</v>
      </c>
      <c r="J358" s="118" t="s">
        <v>84</v>
      </c>
      <c r="K358" s="118" t="s">
        <v>85</v>
      </c>
    </row>
    <row r="359" spans="1:11" ht="45.75" customHeight="1">
      <c r="A359" s="104">
        <v>1</v>
      </c>
      <c r="B359" s="198" t="s">
        <v>272</v>
      </c>
      <c r="C359" s="238">
        <v>10</v>
      </c>
      <c r="D359" s="23" t="s">
        <v>100</v>
      </c>
      <c r="E359" s="52">
        <v>0</v>
      </c>
      <c r="F359" s="25">
        <f aca="true" t="shared" si="39" ref="F359:F378">E359*C359</f>
        <v>0</v>
      </c>
      <c r="G359" s="26">
        <v>0.08</v>
      </c>
      <c r="H359" s="25">
        <f>I359-F359</f>
        <v>0</v>
      </c>
      <c r="I359" s="25">
        <f>F359*1.08</f>
        <v>0</v>
      </c>
      <c r="J359" s="24"/>
      <c r="K359" s="53"/>
    </row>
    <row r="360" spans="1:11" ht="22.5">
      <c r="A360" s="104" t="s">
        <v>35</v>
      </c>
      <c r="B360" s="199" t="s">
        <v>141</v>
      </c>
      <c r="C360" s="206">
        <v>6</v>
      </c>
      <c r="D360" s="23" t="s">
        <v>100</v>
      </c>
      <c r="E360" s="52">
        <v>0</v>
      </c>
      <c r="F360" s="25">
        <f t="shared" si="39"/>
        <v>0</v>
      </c>
      <c r="G360" s="26">
        <v>0.08</v>
      </c>
      <c r="H360" s="25">
        <f aca="true" t="shared" si="40" ref="H360:H378">I360-F360</f>
        <v>0</v>
      </c>
      <c r="I360" s="25">
        <f aca="true" t="shared" si="41" ref="I360:I378">F360*1.08</f>
        <v>0</v>
      </c>
      <c r="J360" s="24"/>
      <c r="K360" s="53"/>
    </row>
    <row r="361" spans="1:11" ht="15">
      <c r="A361" s="104" t="s">
        <v>118</v>
      </c>
      <c r="B361" s="199" t="s">
        <v>142</v>
      </c>
      <c r="C361" s="206">
        <v>6</v>
      </c>
      <c r="D361" s="23" t="s">
        <v>100</v>
      </c>
      <c r="E361" s="52">
        <v>0</v>
      </c>
      <c r="F361" s="25">
        <f t="shared" si="39"/>
        <v>0</v>
      </c>
      <c r="G361" s="26">
        <v>0.08</v>
      </c>
      <c r="H361" s="25">
        <f t="shared" si="40"/>
        <v>0</v>
      </c>
      <c r="I361" s="25">
        <f t="shared" si="41"/>
        <v>0</v>
      </c>
      <c r="J361" s="24"/>
      <c r="K361" s="53"/>
    </row>
    <row r="362" spans="1:11" ht="15">
      <c r="A362" s="104" t="s">
        <v>38</v>
      </c>
      <c r="B362" s="199" t="s">
        <v>143</v>
      </c>
      <c r="C362" s="206">
        <v>10</v>
      </c>
      <c r="D362" s="23" t="s">
        <v>100</v>
      </c>
      <c r="E362" s="52">
        <v>0</v>
      </c>
      <c r="F362" s="25">
        <f t="shared" si="39"/>
        <v>0</v>
      </c>
      <c r="G362" s="26">
        <v>0.08</v>
      </c>
      <c r="H362" s="25">
        <f t="shared" si="40"/>
        <v>0</v>
      </c>
      <c r="I362" s="25">
        <f t="shared" si="41"/>
        <v>0</v>
      </c>
      <c r="J362" s="24"/>
      <c r="K362" s="53"/>
    </row>
    <row r="363" spans="1:11" ht="12.75" customHeight="1">
      <c r="A363" s="104" t="s">
        <v>133</v>
      </c>
      <c r="B363" s="199" t="s">
        <v>144</v>
      </c>
      <c r="C363" s="206">
        <v>10</v>
      </c>
      <c r="D363" s="23" t="s">
        <v>100</v>
      </c>
      <c r="E363" s="52">
        <v>0</v>
      </c>
      <c r="F363" s="25">
        <f t="shared" si="39"/>
        <v>0</v>
      </c>
      <c r="G363" s="26">
        <v>0.08</v>
      </c>
      <c r="H363" s="25">
        <f t="shared" si="40"/>
        <v>0</v>
      </c>
      <c r="I363" s="25">
        <f t="shared" si="41"/>
        <v>0</v>
      </c>
      <c r="J363" s="24"/>
      <c r="K363" s="53"/>
    </row>
    <row r="364" spans="1:11" ht="12.75" customHeight="1">
      <c r="A364" s="104" t="s">
        <v>134</v>
      </c>
      <c r="B364" s="199" t="s">
        <v>145</v>
      </c>
      <c r="C364" s="206">
        <v>10</v>
      </c>
      <c r="D364" s="23" t="s">
        <v>100</v>
      </c>
      <c r="E364" s="52">
        <v>0</v>
      </c>
      <c r="F364" s="25">
        <f t="shared" si="39"/>
        <v>0</v>
      </c>
      <c r="G364" s="26">
        <v>0.08</v>
      </c>
      <c r="H364" s="25">
        <f t="shared" si="40"/>
        <v>0</v>
      </c>
      <c r="I364" s="25">
        <f t="shared" si="41"/>
        <v>0</v>
      </c>
      <c r="J364" s="24"/>
      <c r="K364" s="53"/>
    </row>
    <row r="365" spans="1:11" ht="45">
      <c r="A365" s="104">
        <v>2</v>
      </c>
      <c r="B365" s="198" t="s">
        <v>273</v>
      </c>
      <c r="C365" s="206">
        <v>6</v>
      </c>
      <c r="D365" s="23" t="s">
        <v>100</v>
      </c>
      <c r="E365" s="52">
        <v>0</v>
      </c>
      <c r="F365" s="25">
        <f t="shared" si="39"/>
        <v>0</v>
      </c>
      <c r="G365" s="26">
        <v>0.08</v>
      </c>
      <c r="H365" s="25">
        <f t="shared" si="40"/>
        <v>0</v>
      </c>
      <c r="I365" s="25">
        <f t="shared" si="41"/>
        <v>0</v>
      </c>
      <c r="J365" s="24"/>
      <c r="K365" s="53"/>
    </row>
    <row r="366" spans="1:11" ht="15">
      <c r="A366" s="104" t="s">
        <v>120</v>
      </c>
      <c r="B366" s="199" t="s">
        <v>128</v>
      </c>
      <c r="C366" s="206">
        <v>6</v>
      </c>
      <c r="D366" s="23" t="s">
        <v>100</v>
      </c>
      <c r="E366" s="52">
        <v>0</v>
      </c>
      <c r="F366" s="25">
        <f t="shared" si="39"/>
        <v>0</v>
      </c>
      <c r="G366" s="26">
        <v>0.08</v>
      </c>
      <c r="H366" s="25">
        <f t="shared" si="40"/>
        <v>0</v>
      </c>
      <c r="I366" s="25">
        <f t="shared" si="41"/>
        <v>0</v>
      </c>
      <c r="J366" s="24"/>
      <c r="K366" s="53"/>
    </row>
    <row r="367" spans="1:11" ht="15">
      <c r="A367" s="104" t="s">
        <v>122</v>
      </c>
      <c r="B367" s="199" t="s">
        <v>129</v>
      </c>
      <c r="C367" s="206">
        <v>6</v>
      </c>
      <c r="D367" s="23" t="s">
        <v>100</v>
      </c>
      <c r="E367" s="52">
        <v>0</v>
      </c>
      <c r="F367" s="25">
        <f t="shared" si="39"/>
        <v>0</v>
      </c>
      <c r="G367" s="26">
        <v>0.08</v>
      </c>
      <c r="H367" s="25">
        <f t="shared" si="40"/>
        <v>0</v>
      </c>
      <c r="I367" s="25">
        <f t="shared" si="41"/>
        <v>0</v>
      </c>
      <c r="J367" s="24"/>
      <c r="K367" s="53"/>
    </row>
    <row r="368" spans="1:11" ht="12.75" customHeight="1">
      <c r="A368" s="104" t="s">
        <v>135</v>
      </c>
      <c r="B368" s="199" t="s">
        <v>130</v>
      </c>
      <c r="C368" s="206">
        <v>6</v>
      </c>
      <c r="D368" s="23" t="s">
        <v>100</v>
      </c>
      <c r="E368" s="52">
        <v>0</v>
      </c>
      <c r="F368" s="25">
        <f t="shared" si="39"/>
        <v>0</v>
      </c>
      <c r="G368" s="26">
        <v>0.08</v>
      </c>
      <c r="H368" s="25">
        <f t="shared" si="40"/>
        <v>0</v>
      </c>
      <c r="I368" s="25">
        <f t="shared" si="41"/>
        <v>0</v>
      </c>
      <c r="J368" s="24"/>
      <c r="K368" s="53"/>
    </row>
    <row r="369" spans="1:11" ht="22.5">
      <c r="A369" s="104">
        <v>3</v>
      </c>
      <c r="B369" s="198" t="s">
        <v>274</v>
      </c>
      <c r="C369" s="206">
        <v>10</v>
      </c>
      <c r="D369" s="23" t="s">
        <v>100</v>
      </c>
      <c r="E369" s="52">
        <v>0</v>
      </c>
      <c r="F369" s="25">
        <f t="shared" si="39"/>
        <v>0</v>
      </c>
      <c r="G369" s="26">
        <v>0.08</v>
      </c>
      <c r="H369" s="25">
        <f t="shared" si="40"/>
        <v>0</v>
      </c>
      <c r="I369" s="25">
        <f t="shared" si="41"/>
        <v>0</v>
      </c>
      <c r="J369" s="24"/>
      <c r="K369" s="53"/>
    </row>
    <row r="370" spans="1:11" ht="15">
      <c r="A370" s="104" t="s">
        <v>28</v>
      </c>
      <c r="B370" s="199" t="s">
        <v>129</v>
      </c>
      <c r="C370" s="206">
        <v>10</v>
      </c>
      <c r="D370" s="23" t="s">
        <v>100</v>
      </c>
      <c r="E370" s="52">
        <v>0</v>
      </c>
      <c r="F370" s="25">
        <f t="shared" si="39"/>
        <v>0</v>
      </c>
      <c r="G370" s="26">
        <v>0.08</v>
      </c>
      <c r="H370" s="25">
        <f t="shared" si="40"/>
        <v>0</v>
      </c>
      <c r="I370" s="25">
        <f t="shared" si="41"/>
        <v>0</v>
      </c>
      <c r="J370" s="24"/>
      <c r="K370" s="53"/>
    </row>
    <row r="371" spans="1:11" ht="15">
      <c r="A371" s="104" t="s">
        <v>136</v>
      </c>
      <c r="B371" s="199" t="s">
        <v>130</v>
      </c>
      <c r="C371" s="206">
        <v>10</v>
      </c>
      <c r="D371" s="23" t="s">
        <v>100</v>
      </c>
      <c r="E371" s="52">
        <v>0</v>
      </c>
      <c r="F371" s="25">
        <f t="shared" si="39"/>
        <v>0</v>
      </c>
      <c r="G371" s="26">
        <v>0.08</v>
      </c>
      <c r="H371" s="25">
        <f t="shared" si="40"/>
        <v>0</v>
      </c>
      <c r="I371" s="25">
        <f t="shared" si="41"/>
        <v>0</v>
      </c>
      <c r="J371" s="24"/>
      <c r="K371" s="53"/>
    </row>
    <row r="372" spans="1:11" ht="22.5">
      <c r="A372" s="104">
        <v>4</v>
      </c>
      <c r="B372" s="198" t="s">
        <v>275</v>
      </c>
      <c r="C372" s="206">
        <v>6</v>
      </c>
      <c r="D372" s="23" t="s">
        <v>100</v>
      </c>
      <c r="E372" s="52">
        <v>0</v>
      </c>
      <c r="F372" s="25">
        <f t="shared" si="39"/>
        <v>0</v>
      </c>
      <c r="G372" s="26">
        <v>0.08</v>
      </c>
      <c r="H372" s="25">
        <f t="shared" si="40"/>
        <v>0</v>
      </c>
      <c r="I372" s="25">
        <f t="shared" si="41"/>
        <v>0</v>
      </c>
      <c r="J372" s="24"/>
      <c r="K372" s="53"/>
    </row>
    <row r="373" spans="1:11" ht="15">
      <c r="A373" s="104" t="s">
        <v>45</v>
      </c>
      <c r="B373" s="199" t="s">
        <v>129</v>
      </c>
      <c r="C373" s="206">
        <v>6</v>
      </c>
      <c r="D373" s="23" t="s">
        <v>100</v>
      </c>
      <c r="E373" s="52">
        <v>0</v>
      </c>
      <c r="F373" s="25">
        <f t="shared" si="39"/>
        <v>0</v>
      </c>
      <c r="G373" s="26">
        <v>0.08</v>
      </c>
      <c r="H373" s="25">
        <f t="shared" si="40"/>
        <v>0</v>
      </c>
      <c r="I373" s="25">
        <f t="shared" si="41"/>
        <v>0</v>
      </c>
      <c r="J373" s="24"/>
      <c r="K373" s="53"/>
    </row>
    <row r="374" spans="1:11" ht="15">
      <c r="A374" s="104">
        <v>5</v>
      </c>
      <c r="B374" s="199" t="s">
        <v>146</v>
      </c>
      <c r="C374" s="206">
        <v>100</v>
      </c>
      <c r="D374" s="23" t="s">
        <v>100</v>
      </c>
      <c r="E374" s="52">
        <v>0</v>
      </c>
      <c r="F374" s="25">
        <f t="shared" si="39"/>
        <v>0</v>
      </c>
      <c r="G374" s="26">
        <v>0.08</v>
      </c>
      <c r="H374" s="25">
        <f t="shared" si="40"/>
        <v>0</v>
      </c>
      <c r="I374" s="25">
        <f t="shared" si="41"/>
        <v>0</v>
      </c>
      <c r="J374" s="24"/>
      <c r="K374" s="53"/>
    </row>
    <row r="375" spans="1:11" ht="22.5">
      <c r="A375" s="104">
        <v>6</v>
      </c>
      <c r="B375" s="198" t="s">
        <v>276</v>
      </c>
      <c r="C375" s="206">
        <v>10</v>
      </c>
      <c r="D375" s="23" t="s">
        <v>100</v>
      </c>
      <c r="E375" s="52">
        <v>0</v>
      </c>
      <c r="F375" s="25">
        <f t="shared" si="39"/>
        <v>0</v>
      </c>
      <c r="G375" s="26">
        <v>0.08</v>
      </c>
      <c r="H375" s="25">
        <f t="shared" si="40"/>
        <v>0</v>
      </c>
      <c r="I375" s="25">
        <f t="shared" si="41"/>
        <v>0</v>
      </c>
      <c r="J375" s="24"/>
      <c r="K375" s="53"/>
    </row>
    <row r="376" spans="1:11" ht="22.5">
      <c r="A376" s="104">
        <v>7</v>
      </c>
      <c r="B376" s="198" t="s">
        <v>277</v>
      </c>
      <c r="C376" s="206">
        <v>3</v>
      </c>
      <c r="D376" s="23" t="s">
        <v>100</v>
      </c>
      <c r="E376" s="52">
        <v>0</v>
      </c>
      <c r="F376" s="25">
        <f t="shared" si="39"/>
        <v>0</v>
      </c>
      <c r="G376" s="26">
        <v>0.08</v>
      </c>
      <c r="H376" s="25">
        <f t="shared" si="40"/>
        <v>0</v>
      </c>
      <c r="I376" s="25">
        <f t="shared" si="41"/>
        <v>0</v>
      </c>
      <c r="J376" s="24"/>
      <c r="K376" s="53"/>
    </row>
    <row r="377" spans="1:11" ht="22.5">
      <c r="A377" s="104" t="s">
        <v>149</v>
      </c>
      <c r="B377" s="199" t="s">
        <v>147</v>
      </c>
      <c r="C377" s="206">
        <v>10</v>
      </c>
      <c r="D377" s="23" t="s">
        <v>100</v>
      </c>
      <c r="E377" s="52">
        <v>0</v>
      </c>
      <c r="F377" s="25">
        <f t="shared" si="39"/>
        <v>0</v>
      </c>
      <c r="G377" s="26">
        <v>0.08</v>
      </c>
      <c r="H377" s="25">
        <f t="shared" si="40"/>
        <v>0</v>
      </c>
      <c r="I377" s="25">
        <f t="shared" si="41"/>
        <v>0</v>
      </c>
      <c r="J377" s="24"/>
      <c r="K377" s="53"/>
    </row>
    <row r="378" spans="1:11" ht="15">
      <c r="A378" s="104" t="s">
        <v>151</v>
      </c>
      <c r="B378" s="199" t="s">
        <v>148</v>
      </c>
      <c r="C378" s="206">
        <v>15</v>
      </c>
      <c r="D378" s="23" t="s">
        <v>100</v>
      </c>
      <c r="E378" s="52">
        <v>0</v>
      </c>
      <c r="F378" s="25">
        <f t="shared" si="39"/>
        <v>0</v>
      </c>
      <c r="G378" s="26">
        <v>0.08</v>
      </c>
      <c r="H378" s="25">
        <f t="shared" si="40"/>
        <v>0</v>
      </c>
      <c r="I378" s="25">
        <f t="shared" si="41"/>
        <v>0</v>
      </c>
      <c r="J378" s="24"/>
      <c r="K378" s="53"/>
    </row>
    <row r="379" spans="1:11" ht="15">
      <c r="A379" s="267" t="s">
        <v>87</v>
      </c>
      <c r="B379" s="268"/>
      <c r="C379" s="268"/>
      <c r="D379" s="268"/>
      <c r="E379" s="268"/>
      <c r="F379" s="114">
        <f>SUM(F359:F378)</f>
        <v>0</v>
      </c>
      <c r="G379" s="26">
        <v>0.08</v>
      </c>
      <c r="H379" s="115">
        <f>SUM(H359:H378)</f>
        <v>0</v>
      </c>
      <c r="I379" s="114">
        <f>SUM(I359:I378)</f>
        <v>0</v>
      </c>
      <c r="J379" s="24"/>
      <c r="K379" s="116"/>
    </row>
    <row r="381" ht="15">
      <c r="B381" t="s">
        <v>61</v>
      </c>
    </row>
    <row r="382" ht="15">
      <c r="B382" s="90" t="s">
        <v>62</v>
      </c>
    </row>
    <row r="383" ht="24.75">
      <c r="B383" s="93" t="s">
        <v>42</v>
      </c>
    </row>
    <row r="386" spans="1:11" ht="18.75">
      <c r="A386" s="124"/>
      <c r="B386" s="158" t="s">
        <v>319</v>
      </c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1:11" ht="15.75" thickBot="1">
      <c r="A387" s="134"/>
      <c r="B387" s="177" t="s">
        <v>325</v>
      </c>
      <c r="C387" s="135"/>
      <c r="D387" s="135"/>
      <c r="E387" s="136"/>
      <c r="F387" s="137"/>
      <c r="G387" s="135"/>
      <c r="H387" s="138"/>
      <c r="I387" s="137"/>
      <c r="J387" s="139"/>
      <c r="K387" s="135"/>
    </row>
    <row r="388" spans="1:11" ht="45.75" thickBot="1">
      <c r="A388" s="181" t="s">
        <v>75</v>
      </c>
      <c r="B388" s="182" t="s">
        <v>76</v>
      </c>
      <c r="C388" s="172" t="s">
        <v>77</v>
      </c>
      <c r="D388" s="172" t="s">
        <v>78</v>
      </c>
      <c r="E388" s="172" t="s">
        <v>79</v>
      </c>
      <c r="F388" s="172" t="s">
        <v>80</v>
      </c>
      <c r="G388" s="173" t="s">
        <v>81</v>
      </c>
      <c r="H388" s="173" t="s">
        <v>82</v>
      </c>
      <c r="I388" s="172" t="s">
        <v>83</v>
      </c>
      <c r="J388" s="172" t="s">
        <v>84</v>
      </c>
      <c r="K388" s="175" t="s">
        <v>85</v>
      </c>
    </row>
    <row r="389" spans="1:11" ht="45.75" thickBot="1">
      <c r="A389" s="215" t="s">
        <v>88</v>
      </c>
      <c r="B389" s="214" t="s">
        <v>214</v>
      </c>
      <c r="C389" s="167">
        <v>10</v>
      </c>
      <c r="D389" s="167" t="s">
        <v>86</v>
      </c>
      <c r="E389" s="230">
        <v>0</v>
      </c>
      <c r="F389" s="168">
        <f>E389*C389</f>
        <v>0</v>
      </c>
      <c r="G389" s="26">
        <v>0.08</v>
      </c>
      <c r="H389" s="168">
        <f>I389-F389</f>
        <v>0</v>
      </c>
      <c r="I389" s="168">
        <f>F389*1.08</f>
        <v>0</v>
      </c>
      <c r="J389" s="170"/>
      <c r="K389" s="167"/>
    </row>
    <row r="390" spans="1:11" ht="79.5" thickBot="1">
      <c r="A390" s="215" t="s">
        <v>89</v>
      </c>
      <c r="B390" s="140" t="s">
        <v>215</v>
      </c>
      <c r="C390" s="127">
        <v>10</v>
      </c>
      <c r="D390" s="127" t="s">
        <v>86</v>
      </c>
      <c r="E390" s="230">
        <v>0</v>
      </c>
      <c r="F390" s="168">
        <f>E390*C390</f>
        <v>0</v>
      </c>
      <c r="G390" s="26">
        <v>0.08</v>
      </c>
      <c r="H390" s="168">
        <f>I390-F390</f>
        <v>0</v>
      </c>
      <c r="I390" s="168">
        <f>F390*1.08</f>
        <v>0</v>
      </c>
      <c r="J390" s="165"/>
      <c r="K390" s="127"/>
    </row>
    <row r="391" spans="1:11" ht="15.75" thickBot="1">
      <c r="A391" s="215" t="s">
        <v>90</v>
      </c>
      <c r="B391" s="140" t="s">
        <v>216</v>
      </c>
      <c r="C391" s="127">
        <v>80</v>
      </c>
      <c r="D391" s="127" t="s">
        <v>86</v>
      </c>
      <c r="E391" s="230">
        <v>0</v>
      </c>
      <c r="F391" s="168">
        <f>E391*C391</f>
        <v>0</v>
      </c>
      <c r="G391" s="26">
        <v>0.08</v>
      </c>
      <c r="H391" s="168">
        <f>I391-F391</f>
        <v>0</v>
      </c>
      <c r="I391" s="168">
        <f>F391*1.08</f>
        <v>0</v>
      </c>
      <c r="J391" s="141"/>
      <c r="K391" s="127"/>
    </row>
    <row r="392" spans="1:11" ht="15.75" thickBot="1">
      <c r="A392" s="215" t="s">
        <v>91</v>
      </c>
      <c r="B392" s="140" t="s">
        <v>217</v>
      </c>
      <c r="C392" s="127">
        <v>5</v>
      </c>
      <c r="D392" s="127" t="s">
        <v>86</v>
      </c>
      <c r="E392" s="230">
        <v>0</v>
      </c>
      <c r="F392" s="168">
        <f>E392*C392</f>
        <v>0</v>
      </c>
      <c r="G392" s="26">
        <v>0.08</v>
      </c>
      <c r="H392" s="168">
        <f>I392-F392</f>
        <v>0</v>
      </c>
      <c r="I392" s="168">
        <f>F392*1.08</f>
        <v>0</v>
      </c>
      <c r="J392" s="141"/>
      <c r="K392" s="127"/>
    </row>
    <row r="393" spans="1:11" ht="15.75" thickBot="1">
      <c r="A393" s="216" t="s">
        <v>92</v>
      </c>
      <c r="B393" s="142" t="s">
        <v>218</v>
      </c>
      <c r="C393" s="130">
        <v>20</v>
      </c>
      <c r="D393" s="130" t="s">
        <v>86</v>
      </c>
      <c r="E393" s="230">
        <v>0</v>
      </c>
      <c r="F393" s="168">
        <f>E393*C393</f>
        <v>0</v>
      </c>
      <c r="G393" s="26">
        <v>0.08</v>
      </c>
      <c r="H393" s="168">
        <f>I393-F393</f>
        <v>0</v>
      </c>
      <c r="I393" s="168">
        <f>F393*1.08</f>
        <v>0</v>
      </c>
      <c r="J393" s="143"/>
      <c r="K393" s="130"/>
    </row>
    <row r="394" spans="1:11" ht="15.75" thickBot="1">
      <c r="A394" s="264" t="s">
        <v>87</v>
      </c>
      <c r="B394" s="265"/>
      <c r="C394" s="265"/>
      <c r="D394" s="265"/>
      <c r="E394" s="266"/>
      <c r="F394" s="178">
        <f>SUM(F389:F393)</f>
        <v>0</v>
      </c>
      <c r="G394" s="239">
        <v>0.08</v>
      </c>
      <c r="H394" s="179">
        <f>SUM(H389:H393)</f>
        <v>0</v>
      </c>
      <c r="I394" s="180">
        <f>SUM(I389:I393)</f>
        <v>0</v>
      </c>
      <c r="J394" s="133"/>
      <c r="K394" s="133"/>
    </row>
    <row r="395" spans="1:11" ht="15">
      <c r="A395" s="144"/>
      <c r="B395" s="145"/>
      <c r="C395" s="135"/>
      <c r="D395" s="135"/>
      <c r="E395" s="136"/>
      <c r="F395" s="137"/>
      <c r="G395" s="135"/>
      <c r="H395" s="138"/>
      <c r="I395" s="137"/>
      <c r="J395" s="146"/>
      <c r="K395" s="135"/>
    </row>
    <row r="396" spans="1:11" ht="15.75" thickBot="1">
      <c r="A396" s="125"/>
      <c r="B396" s="160" t="s">
        <v>326</v>
      </c>
      <c r="C396" s="126"/>
      <c r="D396" s="126"/>
      <c r="E396" s="125"/>
      <c r="F396" s="125"/>
      <c r="G396" s="125"/>
      <c r="H396" s="125"/>
      <c r="I396" s="125"/>
      <c r="J396" s="124"/>
      <c r="K396" s="124"/>
    </row>
    <row r="397" spans="1:11" ht="45.75" thickBot="1">
      <c r="A397" s="171" t="s">
        <v>75</v>
      </c>
      <c r="B397" s="172" t="s">
        <v>76</v>
      </c>
      <c r="C397" s="172" t="s">
        <v>77</v>
      </c>
      <c r="D397" s="172" t="s">
        <v>78</v>
      </c>
      <c r="E397" s="172" t="s">
        <v>79</v>
      </c>
      <c r="F397" s="232" t="s">
        <v>80</v>
      </c>
      <c r="G397" s="173" t="s">
        <v>81</v>
      </c>
      <c r="H397" s="173" t="s">
        <v>82</v>
      </c>
      <c r="I397" s="174" t="s">
        <v>83</v>
      </c>
      <c r="J397" s="172" t="s">
        <v>84</v>
      </c>
      <c r="K397" s="175" t="s">
        <v>85</v>
      </c>
    </row>
    <row r="398" spans="1:11" ht="112.5">
      <c r="A398" s="217" t="s">
        <v>88</v>
      </c>
      <c r="B398" s="170" t="s">
        <v>219</v>
      </c>
      <c r="C398" s="167">
        <v>30</v>
      </c>
      <c r="D398" s="167" t="s">
        <v>86</v>
      </c>
      <c r="E398" s="231">
        <v>0</v>
      </c>
      <c r="F398" s="231">
        <f aca="true" t="shared" si="42" ref="F398:F403">E398*C398</f>
        <v>0</v>
      </c>
      <c r="G398" s="26">
        <v>0.08</v>
      </c>
      <c r="H398" s="168">
        <f aca="true" t="shared" si="43" ref="H398:H403">I398-F398</f>
        <v>0</v>
      </c>
      <c r="I398" s="168">
        <f aca="true" t="shared" si="44" ref="I398:I403">F398*1.08</f>
        <v>0</v>
      </c>
      <c r="J398" s="170"/>
      <c r="K398" s="167"/>
    </row>
    <row r="399" spans="1:11" ht="90">
      <c r="A399" s="218" t="s">
        <v>89</v>
      </c>
      <c r="B399" s="165" t="s">
        <v>220</v>
      </c>
      <c r="C399" s="127">
        <v>20</v>
      </c>
      <c r="D399" s="127" t="s">
        <v>86</v>
      </c>
      <c r="E399" s="231">
        <v>0</v>
      </c>
      <c r="F399" s="231">
        <f t="shared" si="42"/>
        <v>0</v>
      </c>
      <c r="G399" s="26">
        <v>0.08</v>
      </c>
      <c r="H399" s="168">
        <f t="shared" si="43"/>
        <v>0</v>
      </c>
      <c r="I399" s="168">
        <f t="shared" si="44"/>
        <v>0</v>
      </c>
      <c r="J399" s="165"/>
      <c r="K399" s="127"/>
    </row>
    <row r="400" spans="1:11" ht="15">
      <c r="A400" s="218" t="s">
        <v>90</v>
      </c>
      <c r="B400" s="147" t="s">
        <v>221</v>
      </c>
      <c r="C400" s="127">
        <v>100</v>
      </c>
      <c r="D400" s="127" t="s">
        <v>86</v>
      </c>
      <c r="E400" s="231">
        <v>0</v>
      </c>
      <c r="F400" s="231">
        <f t="shared" si="42"/>
        <v>0</v>
      </c>
      <c r="G400" s="26">
        <v>0.08</v>
      </c>
      <c r="H400" s="168">
        <f t="shared" si="43"/>
        <v>0</v>
      </c>
      <c r="I400" s="168">
        <f t="shared" si="44"/>
        <v>0</v>
      </c>
      <c r="J400" s="141"/>
      <c r="K400" s="127"/>
    </row>
    <row r="401" spans="1:11" ht="15">
      <c r="A401" s="218" t="s">
        <v>91</v>
      </c>
      <c r="B401" s="147" t="s">
        <v>222</v>
      </c>
      <c r="C401" s="127">
        <v>100</v>
      </c>
      <c r="D401" s="127" t="s">
        <v>86</v>
      </c>
      <c r="E401" s="231">
        <v>0</v>
      </c>
      <c r="F401" s="231">
        <f t="shared" si="42"/>
        <v>0</v>
      </c>
      <c r="G401" s="26">
        <v>0.08</v>
      </c>
      <c r="H401" s="168">
        <f t="shared" si="43"/>
        <v>0</v>
      </c>
      <c r="I401" s="168">
        <f t="shared" si="44"/>
        <v>0</v>
      </c>
      <c r="J401" s="141"/>
      <c r="K401" s="127"/>
    </row>
    <row r="402" spans="1:11" ht="15">
      <c r="A402" s="218" t="s">
        <v>92</v>
      </c>
      <c r="B402" s="147" t="s">
        <v>223</v>
      </c>
      <c r="C402" s="127">
        <v>50</v>
      </c>
      <c r="D402" s="127" t="s">
        <v>86</v>
      </c>
      <c r="E402" s="231">
        <v>0</v>
      </c>
      <c r="F402" s="231">
        <f t="shared" si="42"/>
        <v>0</v>
      </c>
      <c r="G402" s="26">
        <v>0.08</v>
      </c>
      <c r="H402" s="168">
        <f t="shared" si="43"/>
        <v>0</v>
      </c>
      <c r="I402" s="168">
        <f t="shared" si="44"/>
        <v>0</v>
      </c>
      <c r="J402" s="141"/>
      <c r="K402" s="127"/>
    </row>
    <row r="403" spans="1:11" ht="12" customHeight="1" thickBot="1">
      <c r="A403" s="219" t="s">
        <v>93</v>
      </c>
      <c r="B403" s="148" t="s">
        <v>224</v>
      </c>
      <c r="C403" s="130">
        <v>20</v>
      </c>
      <c r="D403" s="130" t="s">
        <v>86</v>
      </c>
      <c r="E403" s="231">
        <v>0</v>
      </c>
      <c r="F403" s="231">
        <f t="shared" si="42"/>
        <v>0</v>
      </c>
      <c r="G403" s="26">
        <v>0.08</v>
      </c>
      <c r="H403" s="168">
        <f t="shared" si="43"/>
        <v>0</v>
      </c>
      <c r="I403" s="168">
        <f t="shared" si="44"/>
        <v>0</v>
      </c>
      <c r="J403" s="157"/>
      <c r="K403" s="157"/>
    </row>
    <row r="404" spans="1:11" ht="15.75" thickBot="1">
      <c r="A404" s="264" t="s">
        <v>87</v>
      </c>
      <c r="B404" s="265"/>
      <c r="C404" s="265"/>
      <c r="D404" s="265"/>
      <c r="E404" s="266"/>
      <c r="F404" s="161">
        <f>SUM(F398:F403)</f>
        <v>0</v>
      </c>
      <c r="G404" s="26">
        <v>0.08</v>
      </c>
      <c r="H404" s="163">
        <f>SUM(H398:H403)</f>
        <v>0</v>
      </c>
      <c r="I404" s="164">
        <f>SUM(I398:I403)</f>
        <v>0</v>
      </c>
      <c r="J404" s="124"/>
      <c r="K404" s="124"/>
    </row>
    <row r="405" spans="1:11" ht="15">
      <c r="A405" s="149"/>
      <c r="B405" s="150"/>
      <c r="C405" s="150"/>
      <c r="D405" s="150"/>
      <c r="E405" s="150"/>
      <c r="F405" s="151"/>
      <c r="G405" s="152"/>
      <c r="H405" s="151"/>
      <c r="I405" s="151"/>
      <c r="J405" s="153"/>
      <c r="K405" s="124"/>
    </row>
    <row r="406" spans="1:11" ht="15.75" thickBot="1">
      <c r="A406" s="125"/>
      <c r="B406" s="160" t="s">
        <v>327</v>
      </c>
      <c r="C406" s="126"/>
      <c r="D406" s="126"/>
      <c r="E406" s="125"/>
      <c r="F406" s="125"/>
      <c r="G406" s="125"/>
      <c r="H406" s="125"/>
      <c r="I406" s="125"/>
      <c r="J406" s="125"/>
      <c r="K406" s="125"/>
    </row>
    <row r="407" spans="1:11" ht="45.75" thickBot="1">
      <c r="A407" s="171" t="s">
        <v>75</v>
      </c>
      <c r="B407" s="172" t="s">
        <v>76</v>
      </c>
      <c r="C407" s="172" t="s">
        <v>77</v>
      </c>
      <c r="D407" s="172" t="s">
        <v>78</v>
      </c>
      <c r="E407" s="172" t="s">
        <v>79</v>
      </c>
      <c r="F407" s="172" t="s">
        <v>80</v>
      </c>
      <c r="G407" s="173" t="s">
        <v>81</v>
      </c>
      <c r="H407" s="173" t="s">
        <v>82</v>
      </c>
      <c r="I407" s="172" t="s">
        <v>83</v>
      </c>
      <c r="J407" s="172" t="s">
        <v>84</v>
      </c>
      <c r="K407" s="172" t="s">
        <v>85</v>
      </c>
    </row>
    <row r="408" spans="1:11" ht="90.75" thickBot="1">
      <c r="A408" s="166" t="s">
        <v>88</v>
      </c>
      <c r="B408" s="220" t="s">
        <v>225</v>
      </c>
      <c r="C408" s="167">
        <v>30</v>
      </c>
      <c r="D408" s="167" t="s">
        <v>86</v>
      </c>
      <c r="E408" s="230">
        <v>0</v>
      </c>
      <c r="F408" s="230">
        <v>0</v>
      </c>
      <c r="G408" s="169"/>
      <c r="H408" s="168">
        <f>I408-F408</f>
        <v>0</v>
      </c>
      <c r="I408" s="168">
        <f>F408*1.08</f>
        <v>0</v>
      </c>
      <c r="J408" s="183"/>
      <c r="K408" s="167"/>
    </row>
    <row r="409" spans="1:11" ht="15.75" thickBot="1">
      <c r="A409" s="166" t="s">
        <v>89</v>
      </c>
      <c r="B409" s="154" t="s">
        <v>226</v>
      </c>
      <c r="C409" s="127">
        <v>150</v>
      </c>
      <c r="D409" s="127" t="s">
        <v>86</v>
      </c>
      <c r="E409" s="231">
        <v>0</v>
      </c>
      <c r="F409" s="230">
        <v>0</v>
      </c>
      <c r="G409" s="128"/>
      <c r="H409" s="168">
        <f>I409-F409</f>
        <v>0</v>
      </c>
      <c r="I409" s="168">
        <f>F409*1.08</f>
        <v>0</v>
      </c>
      <c r="J409" s="129"/>
      <c r="K409" s="127"/>
    </row>
    <row r="410" spans="1:11" ht="15.75" thickBot="1">
      <c r="A410" s="176" t="s">
        <v>90</v>
      </c>
      <c r="B410" s="155" t="s">
        <v>227</v>
      </c>
      <c r="C410" s="130">
        <v>30</v>
      </c>
      <c r="D410" s="130" t="s">
        <v>86</v>
      </c>
      <c r="E410" s="233">
        <v>0</v>
      </c>
      <c r="F410" s="230">
        <v>0</v>
      </c>
      <c r="G410" s="131"/>
      <c r="H410" s="168">
        <f>I410-F410</f>
        <v>0</v>
      </c>
      <c r="I410" s="168">
        <f>F410*1.08</f>
        <v>0</v>
      </c>
      <c r="J410" s="132"/>
      <c r="K410" s="130"/>
    </row>
    <row r="411" spans="1:11" ht="15.75" thickBot="1">
      <c r="A411" s="264" t="s">
        <v>87</v>
      </c>
      <c r="B411" s="265"/>
      <c r="C411" s="265"/>
      <c r="D411" s="265"/>
      <c r="E411" s="266"/>
      <c r="F411" s="161">
        <f>SUM(F408:F410)</f>
        <v>0</v>
      </c>
      <c r="G411" s="162"/>
      <c r="H411" s="163">
        <f>SUM(H408:H410)</f>
        <v>0</v>
      </c>
      <c r="I411" s="164">
        <f>SUM(I408:I410)</f>
        <v>0</v>
      </c>
      <c r="J411" s="133"/>
      <c r="K411" s="133"/>
    </row>
    <row r="412" spans="1:11" ht="15">
      <c r="A412" s="149"/>
      <c r="B412" s="150"/>
      <c r="C412" s="150"/>
      <c r="D412" s="150"/>
      <c r="E412" s="150"/>
      <c r="F412" s="151"/>
      <c r="G412" s="152"/>
      <c r="H412" s="151"/>
      <c r="I412" s="151"/>
      <c r="J412" s="133"/>
      <c r="K412" s="133"/>
    </row>
    <row r="413" spans="1:11" ht="15">
      <c r="A413" s="149"/>
      <c r="B413" s="150"/>
      <c r="C413" s="150"/>
      <c r="D413" s="150"/>
      <c r="E413" s="150"/>
      <c r="F413" s="151"/>
      <c r="G413" s="152"/>
      <c r="H413" s="151"/>
      <c r="I413" s="151"/>
      <c r="J413" s="133"/>
      <c r="K413" s="133"/>
    </row>
    <row r="414" spans="1:11" ht="15">
      <c r="A414" s="149"/>
      <c r="B414" s="150"/>
      <c r="C414" s="150"/>
      <c r="D414" s="150"/>
      <c r="E414" s="150"/>
      <c r="F414" s="151"/>
      <c r="G414" s="152"/>
      <c r="H414" s="151"/>
      <c r="I414" s="151"/>
      <c r="J414" s="133"/>
      <c r="K414" s="133"/>
    </row>
    <row r="415" spans="1:11" ht="15">
      <c r="A415" s="149"/>
      <c r="B415" s="150"/>
      <c r="C415" s="150"/>
      <c r="D415" s="150"/>
      <c r="E415" s="150"/>
      <c r="F415" s="151"/>
      <c r="G415" s="152"/>
      <c r="H415" s="151"/>
      <c r="I415" s="151"/>
      <c r="J415" s="133"/>
      <c r="K415" s="133"/>
    </row>
    <row r="416" spans="1:11" ht="15">
      <c r="A416" s="149"/>
      <c r="B416" s="150"/>
      <c r="C416" s="150"/>
      <c r="D416" s="150"/>
      <c r="E416" s="150"/>
      <c r="F416" s="151"/>
      <c r="G416" s="152"/>
      <c r="H416" s="151"/>
      <c r="I416" s="151"/>
      <c r="J416" s="133"/>
      <c r="K416" s="133"/>
    </row>
    <row r="417" spans="1:11" ht="15">
      <c r="A417" s="149"/>
      <c r="B417" s="150"/>
      <c r="C417" s="150"/>
      <c r="D417" s="150"/>
      <c r="E417" s="150"/>
      <c r="F417" s="151"/>
      <c r="G417" s="152"/>
      <c r="H417" s="151"/>
      <c r="I417" s="151"/>
      <c r="J417" s="133"/>
      <c r="K417" s="133"/>
    </row>
    <row r="418" spans="1:11" ht="15">
      <c r="A418" s="149"/>
      <c r="B418" s="150"/>
      <c r="C418" s="150"/>
      <c r="D418" s="150"/>
      <c r="E418" s="150"/>
      <c r="F418" s="151"/>
      <c r="G418" s="152"/>
      <c r="H418" s="151"/>
      <c r="I418" s="151"/>
      <c r="J418" s="133"/>
      <c r="K418" s="133"/>
    </row>
    <row r="419" spans="1:11" ht="15">
      <c r="A419" s="149"/>
      <c r="B419" s="150"/>
      <c r="C419" s="150"/>
      <c r="D419" s="150"/>
      <c r="E419" s="150"/>
      <c r="F419" s="151"/>
      <c r="G419" s="152"/>
      <c r="H419" s="151"/>
      <c r="I419" s="151"/>
      <c r="J419" s="133"/>
      <c r="K419" s="133"/>
    </row>
    <row r="420" spans="1:11" ht="15">
      <c r="A420" s="149"/>
      <c r="B420" s="150"/>
      <c r="C420" s="150"/>
      <c r="D420" s="150"/>
      <c r="E420" s="150"/>
      <c r="F420" s="151"/>
      <c r="G420" s="152"/>
      <c r="H420" s="151"/>
      <c r="I420" s="151"/>
      <c r="J420" s="133"/>
      <c r="K420" s="133"/>
    </row>
    <row r="421" spans="1:11" ht="15">
      <c r="A421" s="149"/>
      <c r="B421" s="150"/>
      <c r="C421" s="150"/>
      <c r="D421" s="150"/>
      <c r="E421" s="150"/>
      <c r="F421" s="151"/>
      <c r="G421" s="152"/>
      <c r="H421" s="151"/>
      <c r="I421" s="151"/>
      <c r="J421" s="133"/>
      <c r="K421" s="133"/>
    </row>
    <row r="422" spans="1:11" ht="15">
      <c r="A422" s="149"/>
      <c r="B422" s="150"/>
      <c r="C422" s="150"/>
      <c r="D422" s="150"/>
      <c r="E422" s="150"/>
      <c r="F422" s="151"/>
      <c r="G422" s="152"/>
      <c r="H422" s="151"/>
      <c r="I422" s="151"/>
      <c r="J422" s="133"/>
      <c r="K422" s="133"/>
    </row>
    <row r="423" spans="1:11" ht="15">
      <c r="A423" s="149"/>
      <c r="B423" s="150"/>
      <c r="C423" s="150"/>
      <c r="D423" s="150"/>
      <c r="E423" s="150"/>
      <c r="F423" s="151"/>
      <c r="G423" s="152"/>
      <c r="H423" s="151"/>
      <c r="I423" s="151"/>
      <c r="J423" s="133"/>
      <c r="K423" s="133"/>
    </row>
    <row r="424" spans="1:11" ht="15">
      <c r="A424" s="149"/>
      <c r="B424" s="150"/>
      <c r="C424" s="150"/>
      <c r="D424" s="150"/>
      <c r="E424" s="150"/>
      <c r="F424" s="151"/>
      <c r="G424" s="152"/>
      <c r="H424" s="151"/>
      <c r="I424" s="151"/>
      <c r="J424" s="153"/>
      <c r="K424" s="124"/>
    </row>
    <row r="425" spans="1:11" ht="15.75" thickBot="1">
      <c r="A425" s="125"/>
      <c r="B425" s="160" t="s">
        <v>328</v>
      </c>
      <c r="C425" s="126"/>
      <c r="D425" s="126"/>
      <c r="E425" s="125"/>
      <c r="F425" s="125"/>
      <c r="G425" s="125"/>
      <c r="H425" s="125"/>
      <c r="I425" s="125"/>
      <c r="J425" s="125"/>
      <c r="K425" s="125"/>
    </row>
    <row r="426" spans="1:11" ht="45.75" thickBot="1">
      <c r="A426" s="171" t="s">
        <v>75</v>
      </c>
      <c r="B426" s="172" t="s">
        <v>76</v>
      </c>
      <c r="C426" s="172" t="s">
        <v>77</v>
      </c>
      <c r="D426" s="172" t="s">
        <v>78</v>
      </c>
      <c r="E426" s="172" t="s">
        <v>79</v>
      </c>
      <c r="F426" s="232" t="s">
        <v>80</v>
      </c>
      <c r="G426" s="173" t="s">
        <v>81</v>
      </c>
      <c r="H426" s="173" t="s">
        <v>82</v>
      </c>
      <c r="I426" s="172" t="s">
        <v>83</v>
      </c>
      <c r="J426" s="172" t="s">
        <v>84</v>
      </c>
      <c r="K426" s="175" t="s">
        <v>85</v>
      </c>
    </row>
    <row r="427" spans="1:11" ht="112.5">
      <c r="A427" s="217" t="s">
        <v>88</v>
      </c>
      <c r="B427" s="221" t="s">
        <v>228</v>
      </c>
      <c r="C427" s="167">
        <v>5</v>
      </c>
      <c r="D427" s="167" t="s">
        <v>86</v>
      </c>
      <c r="E427" s="231">
        <v>0</v>
      </c>
      <c r="F427" s="231">
        <f>E427*C427</f>
        <v>0</v>
      </c>
      <c r="G427" s="26">
        <v>0.08</v>
      </c>
      <c r="H427" s="168">
        <f>I427-F427</f>
        <v>0</v>
      </c>
      <c r="I427" s="168">
        <f>F427*1.08</f>
        <v>0</v>
      </c>
      <c r="J427" s="183"/>
      <c r="K427" s="167"/>
    </row>
    <row r="428" spans="1:11" ht="146.25">
      <c r="A428" s="217" t="s">
        <v>89</v>
      </c>
      <c r="B428" s="222" t="s">
        <v>278</v>
      </c>
      <c r="C428" s="127">
        <v>5</v>
      </c>
      <c r="D428" s="127" t="s">
        <v>86</v>
      </c>
      <c r="E428" s="231">
        <v>0</v>
      </c>
      <c r="F428" s="231">
        <f aca="true" t="shared" si="45" ref="F428:F434">E428*C428</f>
        <v>0</v>
      </c>
      <c r="G428" s="26">
        <v>0.08</v>
      </c>
      <c r="H428" s="168">
        <f aca="true" t="shared" si="46" ref="H428:H434">I428-F428</f>
        <v>0</v>
      </c>
      <c r="I428" s="168">
        <f aca="true" t="shared" si="47" ref="I428:I434">F428*1.08</f>
        <v>0</v>
      </c>
      <c r="J428" s="129"/>
      <c r="K428" s="127"/>
    </row>
    <row r="429" spans="1:11" ht="146.25">
      <c r="A429" s="217" t="s">
        <v>90</v>
      </c>
      <c r="B429" s="140" t="s">
        <v>229</v>
      </c>
      <c r="C429" s="127">
        <v>5</v>
      </c>
      <c r="D429" s="127" t="s">
        <v>86</v>
      </c>
      <c r="E429" s="231">
        <v>0</v>
      </c>
      <c r="F429" s="231">
        <f t="shared" si="45"/>
        <v>0</v>
      </c>
      <c r="G429" s="26">
        <v>0.08</v>
      </c>
      <c r="H429" s="168">
        <f t="shared" si="46"/>
        <v>0</v>
      </c>
      <c r="I429" s="168">
        <f t="shared" si="47"/>
        <v>0</v>
      </c>
      <c r="J429" s="129"/>
      <c r="K429" s="127"/>
    </row>
    <row r="430" spans="1:11" ht="135">
      <c r="A430" s="217" t="s">
        <v>91</v>
      </c>
      <c r="B430" s="140" t="s">
        <v>230</v>
      </c>
      <c r="C430" s="127">
        <v>5</v>
      </c>
      <c r="D430" s="127" t="s">
        <v>86</v>
      </c>
      <c r="E430" s="231">
        <v>0</v>
      </c>
      <c r="F430" s="231">
        <f t="shared" si="45"/>
        <v>0</v>
      </c>
      <c r="G430" s="26">
        <v>0.08</v>
      </c>
      <c r="H430" s="168">
        <f t="shared" si="46"/>
        <v>0</v>
      </c>
      <c r="I430" s="168">
        <f t="shared" si="47"/>
        <v>0</v>
      </c>
      <c r="J430" s="129"/>
      <c r="K430" s="127"/>
    </row>
    <row r="431" spans="1:11" ht="15">
      <c r="A431" s="217" t="s">
        <v>92</v>
      </c>
      <c r="B431" s="147" t="s">
        <v>231</v>
      </c>
      <c r="C431" s="127">
        <v>200</v>
      </c>
      <c r="D431" s="127" t="s">
        <v>86</v>
      </c>
      <c r="E431" s="231">
        <v>0</v>
      </c>
      <c r="F431" s="231">
        <f t="shared" si="45"/>
        <v>0</v>
      </c>
      <c r="G431" s="26">
        <v>0.08</v>
      </c>
      <c r="H431" s="168">
        <f t="shared" si="46"/>
        <v>0</v>
      </c>
      <c r="I431" s="168">
        <f t="shared" si="47"/>
        <v>0</v>
      </c>
      <c r="J431" s="129"/>
      <c r="K431" s="127"/>
    </row>
    <row r="432" spans="1:11" ht="15">
      <c r="A432" s="217" t="s">
        <v>93</v>
      </c>
      <c r="B432" s="147" t="s">
        <v>232</v>
      </c>
      <c r="C432" s="127">
        <v>50</v>
      </c>
      <c r="D432" s="127" t="s">
        <v>86</v>
      </c>
      <c r="E432" s="231">
        <v>0</v>
      </c>
      <c r="F432" s="231">
        <f t="shared" si="45"/>
        <v>0</v>
      </c>
      <c r="G432" s="26">
        <v>0.08</v>
      </c>
      <c r="H432" s="168">
        <f t="shared" si="46"/>
        <v>0</v>
      </c>
      <c r="I432" s="168">
        <f t="shared" si="47"/>
        <v>0</v>
      </c>
      <c r="J432" s="129"/>
      <c r="K432" s="127"/>
    </row>
    <row r="433" spans="1:11" ht="22.5">
      <c r="A433" s="217" t="s">
        <v>94</v>
      </c>
      <c r="B433" s="147" t="s">
        <v>233</v>
      </c>
      <c r="C433" s="127">
        <v>20</v>
      </c>
      <c r="D433" s="127" t="s">
        <v>86</v>
      </c>
      <c r="E433" s="231">
        <v>0</v>
      </c>
      <c r="F433" s="231">
        <f t="shared" si="45"/>
        <v>0</v>
      </c>
      <c r="G433" s="26">
        <v>0.08</v>
      </c>
      <c r="H433" s="168">
        <f t="shared" si="46"/>
        <v>0</v>
      </c>
      <c r="I433" s="168">
        <f t="shared" si="47"/>
        <v>0</v>
      </c>
      <c r="J433" s="129"/>
      <c r="K433" s="127"/>
    </row>
    <row r="434" spans="1:11" ht="15.75" thickBot="1">
      <c r="A434" s="219" t="s">
        <v>95</v>
      </c>
      <c r="B434" s="148" t="s">
        <v>234</v>
      </c>
      <c r="C434" s="130">
        <v>5</v>
      </c>
      <c r="D434" s="130" t="s">
        <v>86</v>
      </c>
      <c r="E434" s="231">
        <v>0</v>
      </c>
      <c r="F434" s="231">
        <f t="shared" si="45"/>
        <v>0</v>
      </c>
      <c r="G434" s="26">
        <v>0.08</v>
      </c>
      <c r="H434" s="168">
        <f t="shared" si="46"/>
        <v>0</v>
      </c>
      <c r="I434" s="168">
        <f t="shared" si="47"/>
        <v>0</v>
      </c>
      <c r="J434" s="132"/>
      <c r="K434" s="130"/>
    </row>
    <row r="435" spans="1:11" ht="15.75" thickBot="1">
      <c r="A435" s="264" t="s">
        <v>87</v>
      </c>
      <c r="B435" s="265"/>
      <c r="C435" s="265"/>
      <c r="D435" s="265"/>
      <c r="E435" s="266"/>
      <c r="F435" s="178">
        <f>SUM(F427:F434)</f>
        <v>0</v>
      </c>
      <c r="G435" s="162"/>
      <c r="H435" s="179">
        <f>SUM(H427:H434)</f>
        <v>0</v>
      </c>
      <c r="I435" s="180">
        <f>SUM(I427:I434)</f>
        <v>0</v>
      </c>
      <c r="J435" s="133"/>
      <c r="K435" s="133"/>
    </row>
    <row r="437" spans="1:11" ht="15.75" thickBot="1">
      <c r="A437" s="125"/>
      <c r="B437" s="159" t="s">
        <v>329</v>
      </c>
      <c r="C437" s="126"/>
      <c r="D437" s="126"/>
      <c r="E437" s="125"/>
      <c r="F437" s="125"/>
      <c r="G437" s="125"/>
      <c r="H437" s="125"/>
      <c r="I437" s="125"/>
      <c r="J437" s="124"/>
      <c r="K437" s="124"/>
    </row>
    <row r="438" spans="1:11" ht="45.75" thickBot="1">
      <c r="A438" s="171" t="s">
        <v>75</v>
      </c>
      <c r="B438" s="172" t="s">
        <v>76</v>
      </c>
      <c r="C438" s="172" t="s">
        <v>77</v>
      </c>
      <c r="D438" s="172" t="s">
        <v>78</v>
      </c>
      <c r="E438" s="172" t="s">
        <v>79</v>
      </c>
      <c r="F438" s="232" t="s">
        <v>80</v>
      </c>
      <c r="G438" s="173" t="s">
        <v>81</v>
      </c>
      <c r="H438" s="173" t="s">
        <v>82</v>
      </c>
      <c r="I438" s="172" t="s">
        <v>83</v>
      </c>
      <c r="J438" s="172" t="s">
        <v>84</v>
      </c>
      <c r="K438" s="172" t="s">
        <v>85</v>
      </c>
    </row>
    <row r="439" spans="1:11" ht="15">
      <c r="A439" s="192">
        <v>1</v>
      </c>
      <c r="B439" s="223" t="s">
        <v>235</v>
      </c>
      <c r="C439" s="127">
        <v>4</v>
      </c>
      <c r="D439" s="127" t="s">
        <v>86</v>
      </c>
      <c r="E439" s="231">
        <v>0</v>
      </c>
      <c r="F439" s="231">
        <v>0</v>
      </c>
      <c r="G439" s="26">
        <v>0.08</v>
      </c>
      <c r="H439" s="168">
        <f>I439-F439</f>
        <v>0</v>
      </c>
      <c r="I439" s="168">
        <f>F439*1.08</f>
        <v>0</v>
      </c>
      <c r="J439" s="165"/>
      <c r="K439" s="127"/>
    </row>
    <row r="440" spans="1:11" ht="15">
      <c r="A440" s="192">
        <v>2</v>
      </c>
      <c r="B440" s="223" t="s">
        <v>236</v>
      </c>
      <c r="C440" s="127">
        <v>1</v>
      </c>
      <c r="D440" s="127" t="s">
        <v>86</v>
      </c>
      <c r="E440" s="231">
        <v>0</v>
      </c>
      <c r="F440" s="231">
        <v>0</v>
      </c>
      <c r="G440" s="26">
        <v>0.08</v>
      </c>
      <c r="H440" s="168">
        <f>I440-F440</f>
        <v>0</v>
      </c>
      <c r="I440" s="168">
        <f>F440*1.08</f>
        <v>0</v>
      </c>
      <c r="J440" s="141"/>
      <c r="K440" s="127"/>
    </row>
    <row r="441" spans="1:11" ht="15">
      <c r="A441" s="192">
        <v>3</v>
      </c>
      <c r="B441" s="223" t="s">
        <v>237</v>
      </c>
      <c r="C441" s="127">
        <v>1</v>
      </c>
      <c r="D441" s="127" t="s">
        <v>86</v>
      </c>
      <c r="E441" s="231">
        <v>0</v>
      </c>
      <c r="F441" s="231">
        <v>0</v>
      </c>
      <c r="G441" s="26">
        <v>0.08</v>
      </c>
      <c r="H441" s="168">
        <f>I441-F441</f>
        <v>0</v>
      </c>
      <c r="I441" s="168">
        <f>F441*1.08</f>
        <v>0</v>
      </c>
      <c r="J441" s="156"/>
      <c r="K441" s="156"/>
    </row>
    <row r="442" spans="1:11" ht="15">
      <c r="A442" s="192">
        <v>4</v>
      </c>
      <c r="B442" s="224" t="s">
        <v>238</v>
      </c>
      <c r="C442" s="127">
        <v>1</v>
      </c>
      <c r="D442" s="127" t="s">
        <v>86</v>
      </c>
      <c r="E442" s="231">
        <v>0</v>
      </c>
      <c r="F442" s="231">
        <v>0</v>
      </c>
      <c r="G442" s="26">
        <v>0.08</v>
      </c>
      <c r="H442" s="168">
        <f>I442-F442</f>
        <v>0</v>
      </c>
      <c r="I442" s="168">
        <f>F442*1.08</f>
        <v>0</v>
      </c>
      <c r="J442" s="156"/>
      <c r="K442" s="156"/>
    </row>
    <row r="443" spans="1:11" ht="15.75" thickBot="1">
      <c r="A443" s="216">
        <v>5</v>
      </c>
      <c r="B443" s="225" t="s">
        <v>239</v>
      </c>
      <c r="C443" s="130">
        <v>1</v>
      </c>
      <c r="D443" s="130" t="s">
        <v>86</v>
      </c>
      <c r="E443" s="231">
        <v>0</v>
      </c>
      <c r="F443" s="231">
        <v>0</v>
      </c>
      <c r="G443" s="26">
        <v>0.08</v>
      </c>
      <c r="H443" s="168">
        <f>I443-F443</f>
        <v>0</v>
      </c>
      <c r="I443" s="168">
        <f>F443*1.08</f>
        <v>0</v>
      </c>
      <c r="J443" s="157"/>
      <c r="K443" s="157"/>
    </row>
    <row r="444" spans="1:11" ht="15.75" thickBot="1">
      <c r="A444" s="264"/>
      <c r="B444" s="265"/>
      <c r="C444" s="265"/>
      <c r="D444" s="265"/>
      <c r="E444" s="266"/>
      <c r="F444" s="161">
        <f>SUM(F439:F443)</f>
        <v>0</v>
      </c>
      <c r="G444" s="26">
        <v>0.08</v>
      </c>
      <c r="H444" s="163">
        <f>SUM(H439:H443)</f>
        <v>0</v>
      </c>
      <c r="I444" s="164">
        <f>SUM(I439:I443)</f>
        <v>0</v>
      </c>
      <c r="J444" s="124"/>
      <c r="K444" s="124"/>
    </row>
    <row r="445" spans="1:11" ht="15">
      <c r="A445" s="149"/>
      <c r="B445" s="150"/>
      <c r="C445" s="150"/>
      <c r="D445" s="150"/>
      <c r="E445" s="150"/>
      <c r="F445" s="151"/>
      <c r="G445" s="257"/>
      <c r="H445" s="151"/>
      <c r="I445" s="151"/>
      <c r="J445" s="185"/>
      <c r="K445" s="185"/>
    </row>
    <row r="446" spans="1:11" ht="15">
      <c r="A446" s="149"/>
      <c r="B446" s="150"/>
      <c r="C446" s="150"/>
      <c r="D446" s="150"/>
      <c r="E446" s="150"/>
      <c r="F446" s="151"/>
      <c r="G446" s="257"/>
      <c r="H446" s="151"/>
      <c r="I446" s="151"/>
      <c r="J446" s="185"/>
      <c r="K446" s="185"/>
    </row>
    <row r="447" spans="1:11" ht="15">
      <c r="A447" s="149"/>
      <c r="B447" s="150"/>
      <c r="C447" s="150"/>
      <c r="D447" s="150"/>
      <c r="E447" s="150"/>
      <c r="F447" s="151"/>
      <c r="G447" s="257"/>
      <c r="H447" s="151"/>
      <c r="I447" s="151"/>
      <c r="J447" s="185"/>
      <c r="K447" s="185"/>
    </row>
    <row r="448" spans="1:11" ht="15">
      <c r="A448" s="149"/>
      <c r="B448" s="150"/>
      <c r="C448" s="150"/>
      <c r="D448" s="150"/>
      <c r="E448" s="150"/>
      <c r="F448" s="151"/>
      <c r="G448" s="257"/>
      <c r="H448" s="151"/>
      <c r="I448" s="151"/>
      <c r="J448" s="185"/>
      <c r="K448" s="185"/>
    </row>
    <row r="449" spans="1:11" ht="15">
      <c r="A449" s="149"/>
      <c r="B449" s="150"/>
      <c r="C449" s="150"/>
      <c r="D449" s="150"/>
      <c r="E449" s="150"/>
      <c r="F449" s="151"/>
      <c r="G449" s="257"/>
      <c r="H449" s="151"/>
      <c r="I449" s="151"/>
      <c r="J449" s="185"/>
      <c r="K449" s="185"/>
    </row>
    <row r="450" spans="1:11" ht="15">
      <c r="A450" s="149"/>
      <c r="B450" s="150"/>
      <c r="C450" s="150"/>
      <c r="D450" s="150"/>
      <c r="E450" s="150"/>
      <c r="F450" s="151"/>
      <c r="G450" s="257"/>
      <c r="H450" s="151"/>
      <c r="I450" s="151"/>
      <c r="J450" s="185"/>
      <c r="K450" s="185"/>
    </row>
    <row r="451" spans="1:11" ht="15">
      <c r="A451" s="149"/>
      <c r="B451" s="150"/>
      <c r="C451" s="150"/>
      <c r="D451" s="150"/>
      <c r="E451" s="150"/>
      <c r="F451" s="151"/>
      <c r="G451" s="257"/>
      <c r="H451" s="151"/>
      <c r="I451" s="151"/>
      <c r="J451" s="185"/>
      <c r="K451" s="185"/>
    </row>
    <row r="452" spans="1:11" ht="15">
      <c r="A452" s="149"/>
      <c r="B452" s="150"/>
      <c r="C452" s="150"/>
      <c r="D452" s="150"/>
      <c r="E452" s="150"/>
      <c r="F452" s="151"/>
      <c r="G452" s="257"/>
      <c r="H452" s="151"/>
      <c r="I452" s="151"/>
      <c r="J452" s="185"/>
      <c r="K452" s="185"/>
    </row>
    <row r="453" spans="1:11" ht="15">
      <c r="A453" s="149"/>
      <c r="B453" s="150"/>
      <c r="C453" s="150"/>
      <c r="D453" s="150"/>
      <c r="E453" s="150"/>
      <c r="F453" s="151"/>
      <c r="G453" s="257"/>
      <c r="H453" s="151"/>
      <c r="I453" s="151"/>
      <c r="J453" s="185"/>
      <c r="K453" s="185"/>
    </row>
    <row r="454" spans="1:11" ht="15">
      <c r="A454" s="149"/>
      <c r="B454" s="150"/>
      <c r="C454" s="150"/>
      <c r="D454" s="150"/>
      <c r="E454" s="150"/>
      <c r="F454" s="151"/>
      <c r="G454" s="257"/>
      <c r="H454" s="151"/>
      <c r="I454" s="151"/>
      <c r="J454" s="185"/>
      <c r="K454" s="185"/>
    </row>
    <row r="456" ht="15">
      <c r="J456" s="184"/>
    </row>
    <row r="457" ht="15" customHeight="1">
      <c r="B457" s="158" t="s">
        <v>320</v>
      </c>
    </row>
    <row r="458" spans="1:10" ht="15">
      <c r="A458" s="186"/>
      <c r="B458" s="188" t="s">
        <v>321</v>
      </c>
      <c r="C458" s="186"/>
      <c r="D458" s="186"/>
      <c r="E458" s="186"/>
      <c r="F458" s="186"/>
      <c r="G458" s="186"/>
      <c r="H458" s="186"/>
      <c r="I458" s="186"/>
      <c r="J458" s="186"/>
    </row>
    <row r="459" spans="1:10" ht="15">
      <c r="A459" s="186"/>
      <c r="B459" s="190" t="s">
        <v>242</v>
      </c>
      <c r="C459" s="186"/>
      <c r="D459" s="186"/>
      <c r="E459" s="186"/>
      <c r="F459" s="187"/>
      <c r="G459" s="187"/>
      <c r="H459" s="189"/>
      <c r="I459" s="189"/>
      <c r="J459" s="186"/>
    </row>
    <row r="460" ht="15.75" thickBot="1"/>
    <row r="461" spans="1:11" ht="45.75" thickBot="1">
      <c r="A461" s="171" t="s">
        <v>75</v>
      </c>
      <c r="B461" s="172" t="s">
        <v>76</v>
      </c>
      <c r="C461" s="172" t="s">
        <v>77</v>
      </c>
      <c r="D461" s="172" t="s">
        <v>78</v>
      </c>
      <c r="E461" s="172" t="s">
        <v>79</v>
      </c>
      <c r="F461" s="172" t="s">
        <v>80</v>
      </c>
      <c r="G461" s="173" t="s">
        <v>81</v>
      </c>
      <c r="H461" s="173" t="s">
        <v>82</v>
      </c>
      <c r="I461" s="172" t="s">
        <v>83</v>
      </c>
      <c r="J461" s="172" t="s">
        <v>84</v>
      </c>
      <c r="K461" s="172" t="s">
        <v>85</v>
      </c>
    </row>
    <row r="462" spans="1:11" ht="67.5">
      <c r="A462" s="192" t="s">
        <v>88</v>
      </c>
      <c r="B462" s="202" t="s">
        <v>284</v>
      </c>
      <c r="C462" s="243">
        <v>40</v>
      </c>
      <c r="D462" s="167"/>
      <c r="E462" s="231">
        <v>0</v>
      </c>
      <c r="F462" s="168">
        <f>E462*C462</f>
        <v>0</v>
      </c>
      <c r="G462" s="169"/>
      <c r="H462" s="168">
        <f>I462-F462</f>
        <v>0</v>
      </c>
      <c r="I462" s="168">
        <f>F462*1.08</f>
        <v>0</v>
      </c>
      <c r="J462" s="170"/>
      <c r="K462" s="167"/>
    </row>
    <row r="463" spans="1:11" ht="15">
      <c r="A463" s="192" t="s">
        <v>89</v>
      </c>
      <c r="B463" s="244" t="s">
        <v>285</v>
      </c>
      <c r="C463" s="243">
        <v>40</v>
      </c>
      <c r="D463" s="167"/>
      <c r="E463" s="231">
        <v>0</v>
      </c>
      <c r="F463" s="168">
        <f aca="true" t="shared" si="48" ref="F463:F473">E463*C463</f>
        <v>0</v>
      </c>
      <c r="G463" s="169"/>
      <c r="H463" s="168">
        <f aca="true" t="shared" si="49" ref="H463:H473">I463-F463</f>
        <v>0</v>
      </c>
      <c r="I463" s="168">
        <f aca="true" t="shared" si="50" ref="I463:I473">F463*1.08</f>
        <v>0</v>
      </c>
      <c r="J463" s="170"/>
      <c r="K463" s="167"/>
    </row>
    <row r="464" spans="1:11" ht="15">
      <c r="A464" s="192" t="s">
        <v>90</v>
      </c>
      <c r="B464" s="244" t="s">
        <v>286</v>
      </c>
      <c r="C464" s="243">
        <v>40</v>
      </c>
      <c r="D464" s="191"/>
      <c r="E464" s="231">
        <v>0</v>
      </c>
      <c r="F464" s="168">
        <f t="shared" si="48"/>
        <v>0</v>
      </c>
      <c r="G464" s="169"/>
      <c r="H464" s="168">
        <f t="shared" si="49"/>
        <v>0</v>
      </c>
      <c r="I464" s="168">
        <f t="shared" si="50"/>
        <v>0</v>
      </c>
      <c r="J464" s="170"/>
      <c r="K464" s="167"/>
    </row>
    <row r="465" spans="1:11" ht="15">
      <c r="A465" s="192" t="s">
        <v>91</v>
      </c>
      <c r="B465" s="244" t="s">
        <v>287</v>
      </c>
      <c r="C465" s="243">
        <v>40</v>
      </c>
      <c r="D465" s="127"/>
      <c r="E465" s="231">
        <v>0</v>
      </c>
      <c r="F465" s="168">
        <f t="shared" si="48"/>
        <v>0</v>
      </c>
      <c r="G465" s="169"/>
      <c r="H465" s="168">
        <f t="shared" si="49"/>
        <v>0</v>
      </c>
      <c r="I465" s="168">
        <f t="shared" si="50"/>
        <v>0</v>
      </c>
      <c r="J465" s="170"/>
      <c r="K465" s="167"/>
    </row>
    <row r="466" spans="1:11" ht="15">
      <c r="A466" s="192" t="s">
        <v>92</v>
      </c>
      <c r="B466" s="244" t="s">
        <v>288</v>
      </c>
      <c r="C466" s="243">
        <v>40</v>
      </c>
      <c r="D466" s="127"/>
      <c r="E466" s="231">
        <v>0</v>
      </c>
      <c r="F466" s="168">
        <f t="shared" si="48"/>
        <v>0</v>
      </c>
      <c r="G466" s="169"/>
      <c r="H466" s="168">
        <f t="shared" si="49"/>
        <v>0</v>
      </c>
      <c r="I466" s="168">
        <f t="shared" si="50"/>
        <v>0</v>
      </c>
      <c r="J466" s="170"/>
      <c r="K466" s="167"/>
    </row>
    <row r="467" spans="1:11" ht="45">
      <c r="A467" s="192" t="s">
        <v>93</v>
      </c>
      <c r="B467" s="245" t="s">
        <v>279</v>
      </c>
      <c r="C467" s="246">
        <v>30</v>
      </c>
      <c r="D467" s="167"/>
      <c r="E467" s="231">
        <v>0</v>
      </c>
      <c r="F467" s="168">
        <f t="shared" si="48"/>
        <v>0</v>
      </c>
      <c r="G467" s="169"/>
      <c r="H467" s="168">
        <f t="shared" si="49"/>
        <v>0</v>
      </c>
      <c r="I467" s="168">
        <f t="shared" si="50"/>
        <v>0</v>
      </c>
      <c r="J467" s="170"/>
      <c r="K467" s="167"/>
    </row>
    <row r="468" spans="1:11" ht="22.5">
      <c r="A468" s="192" t="s">
        <v>94</v>
      </c>
      <c r="B468" s="27" t="s">
        <v>280</v>
      </c>
      <c r="C468" s="247">
        <v>30</v>
      </c>
      <c r="D468" s="167"/>
      <c r="E468" s="231">
        <v>0</v>
      </c>
      <c r="F468" s="168">
        <f t="shared" si="48"/>
        <v>0</v>
      </c>
      <c r="G468" s="169"/>
      <c r="H468" s="168">
        <f t="shared" si="49"/>
        <v>0</v>
      </c>
      <c r="I468" s="168">
        <f t="shared" si="50"/>
        <v>0</v>
      </c>
      <c r="J468" s="170"/>
      <c r="K468" s="167"/>
    </row>
    <row r="469" spans="1:11" ht="22.5">
      <c r="A469" s="192" t="s">
        <v>95</v>
      </c>
      <c r="B469" s="27" t="s">
        <v>240</v>
      </c>
      <c r="C469" s="247">
        <v>30</v>
      </c>
      <c r="D469" s="167"/>
      <c r="E469" s="231">
        <v>0</v>
      </c>
      <c r="F469" s="168">
        <f t="shared" si="48"/>
        <v>0</v>
      </c>
      <c r="G469" s="169"/>
      <c r="H469" s="168">
        <f t="shared" si="49"/>
        <v>0</v>
      </c>
      <c r="I469" s="168">
        <f t="shared" si="50"/>
        <v>0</v>
      </c>
      <c r="J469" s="170"/>
      <c r="K469" s="167"/>
    </row>
    <row r="470" spans="1:11" ht="22.5">
      <c r="A470" s="192" t="s">
        <v>96</v>
      </c>
      <c r="B470" s="27" t="s">
        <v>281</v>
      </c>
      <c r="C470" s="247">
        <v>10</v>
      </c>
      <c r="D470" s="167"/>
      <c r="E470" s="231">
        <v>0</v>
      </c>
      <c r="F470" s="168">
        <f t="shared" si="48"/>
        <v>0</v>
      </c>
      <c r="G470" s="169"/>
      <c r="H470" s="168">
        <f t="shared" si="49"/>
        <v>0</v>
      </c>
      <c r="I470" s="168">
        <f t="shared" si="50"/>
        <v>0</v>
      </c>
      <c r="J470" s="170"/>
      <c r="K470" s="167"/>
    </row>
    <row r="471" spans="1:11" ht="22.5">
      <c r="A471" s="241">
        <v>10</v>
      </c>
      <c r="B471" s="27" t="s">
        <v>282</v>
      </c>
      <c r="C471" s="247">
        <v>10</v>
      </c>
      <c r="D471" s="167"/>
      <c r="E471" s="231">
        <v>0</v>
      </c>
      <c r="F471" s="168">
        <f t="shared" si="48"/>
        <v>0</v>
      </c>
      <c r="G471" s="169"/>
      <c r="H471" s="168">
        <f t="shared" si="49"/>
        <v>0</v>
      </c>
      <c r="I471" s="168">
        <f t="shared" si="50"/>
        <v>0</v>
      </c>
      <c r="J471" s="170"/>
      <c r="K471" s="167"/>
    </row>
    <row r="472" spans="1:11" ht="34.5" thickBot="1">
      <c r="A472" s="242">
        <v>11</v>
      </c>
      <c r="B472" s="27" t="s">
        <v>283</v>
      </c>
      <c r="C472" s="247">
        <v>30</v>
      </c>
      <c r="D472" s="167"/>
      <c r="E472" s="231">
        <v>0</v>
      </c>
      <c r="F472" s="168">
        <f t="shared" si="48"/>
        <v>0</v>
      </c>
      <c r="G472" s="169"/>
      <c r="H472" s="168">
        <f t="shared" si="49"/>
        <v>0</v>
      </c>
      <c r="I472" s="168">
        <f t="shared" si="50"/>
        <v>0</v>
      </c>
      <c r="J472" s="170"/>
      <c r="K472" s="167"/>
    </row>
    <row r="473" spans="1:11" ht="27" customHeight="1" thickBot="1">
      <c r="A473" s="240">
        <v>12</v>
      </c>
      <c r="B473" s="248" t="s">
        <v>241</v>
      </c>
      <c r="C473" s="249">
        <v>10</v>
      </c>
      <c r="D473" s="167"/>
      <c r="E473" s="231">
        <v>0</v>
      </c>
      <c r="F473" s="168">
        <f t="shared" si="48"/>
        <v>0</v>
      </c>
      <c r="G473" s="169"/>
      <c r="H473" s="168">
        <f t="shared" si="49"/>
        <v>0</v>
      </c>
      <c r="I473" s="168">
        <f t="shared" si="50"/>
        <v>0</v>
      </c>
      <c r="J473" s="170"/>
      <c r="K473" s="167"/>
    </row>
    <row r="474" spans="1:11" ht="15.75" thickBot="1">
      <c r="A474" s="264" t="s">
        <v>87</v>
      </c>
      <c r="B474" s="265"/>
      <c r="C474" s="265"/>
      <c r="D474" s="265"/>
      <c r="E474" s="266"/>
      <c r="F474" s="161">
        <f>SUM(F462:F473)</f>
        <v>0</v>
      </c>
      <c r="G474" s="162"/>
      <c r="H474" s="163">
        <f>SUM(H462:H473)</f>
        <v>0</v>
      </c>
      <c r="I474" s="164">
        <f>SUM(I462:I473)</f>
        <v>0</v>
      </c>
      <c r="J474" s="185"/>
      <c r="K474" s="185"/>
    </row>
    <row r="476" spans="1:7" ht="15">
      <c r="A476" s="190" t="s">
        <v>242</v>
      </c>
      <c r="B476" s="186"/>
      <c r="C476" s="186"/>
      <c r="D476" s="186"/>
      <c r="E476" s="187"/>
      <c r="F476" s="187"/>
      <c r="G476" s="189"/>
    </row>
    <row r="478" ht="15">
      <c r="F478" s="3"/>
    </row>
  </sheetData>
  <sheetProtection/>
  <mergeCells count="24">
    <mergeCell ref="A147:E147"/>
    <mergeCell ref="A120:E120"/>
    <mergeCell ref="A168:E168"/>
    <mergeCell ref="A255:E255"/>
    <mergeCell ref="A474:E474"/>
    <mergeCell ref="A1:C1"/>
    <mergeCell ref="A16:E16"/>
    <mergeCell ref="A44:E44"/>
    <mergeCell ref="A52:E52"/>
    <mergeCell ref="A66:E66"/>
    <mergeCell ref="A394:E394"/>
    <mergeCell ref="A404:E404"/>
    <mergeCell ref="A279:E279"/>
    <mergeCell ref="A304:E304"/>
    <mergeCell ref="A87:E87"/>
    <mergeCell ref="A206:E206"/>
    <mergeCell ref="A444:E444"/>
    <mergeCell ref="A435:E435"/>
    <mergeCell ref="A134:E134"/>
    <mergeCell ref="A379:E379"/>
    <mergeCell ref="A342:E342"/>
    <mergeCell ref="A355:E355"/>
    <mergeCell ref="A411:E411"/>
    <mergeCell ref="A110:E110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>
    <oddHeader>&amp;L&amp;9sprawa numer P/13/02/2014/ORT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2014-02-24T08:16:52Z</cp:lastPrinted>
  <dcterms:created xsi:type="dcterms:W3CDTF">2012-01-20T10:00:29Z</dcterms:created>
  <dcterms:modified xsi:type="dcterms:W3CDTF">2014-03-07T11:44:14Z</dcterms:modified>
  <cp:category/>
  <cp:version/>
  <cp:contentType/>
  <cp:contentStatus/>
</cp:coreProperties>
</file>