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320" windowWidth="19320" windowHeight="44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'Arkusz1'!$A$91:$B$99</definedName>
  </definedNames>
  <calcPr fullCalcOnLoad="1"/>
</workbook>
</file>

<file path=xl/sharedStrings.xml><?xml version="1.0" encoding="utf-8"?>
<sst xmlns="http://schemas.openxmlformats.org/spreadsheetml/2006/main" count="679" uniqueCount="170">
  <si>
    <t>Nr katalogowy  /Nazwa jak na fakturze</t>
  </si>
  <si>
    <t>Ilość</t>
  </si>
  <si>
    <t>Razem</t>
  </si>
  <si>
    <t>Kwota wadium w PLN</t>
  </si>
  <si>
    <t>Tasma IVS do leczenia nietrzymania moczu. Materiał - polipropylen monofilamentowy. Atreumatyczne brzegi zakończone pętelkami, grubość taśmy 0,5mm (+/- 0,01mm), porowatość 86% (+/- 1%), gramatura 70 g/m2 (+/-5 g/m2), długość 50cm (+/-1cm), szerokość 1,3 cm (+/-0,05cm)</t>
  </si>
  <si>
    <t>opak</t>
  </si>
  <si>
    <t>Nr pakietu</t>
  </si>
  <si>
    <t>Kwoty wadium</t>
  </si>
  <si>
    <t>Wartość w €</t>
  </si>
  <si>
    <t>Lp.</t>
  </si>
  <si>
    <t>opis towaru</t>
  </si>
  <si>
    <t>jm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</si>
  <si>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</si>
  <si>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</si>
  <si>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</si>
  <si>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</si>
  <si>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</si>
  <si>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</si>
  <si>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</si>
  <si>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RAZEM</t>
  </si>
  <si>
    <t>Zał. nr 5 do SIWZ - opis wymagań minimalnych z ilością przewidywanego zużycia w okresie jednego roku</t>
  </si>
  <si>
    <t>szt.</t>
  </si>
  <si>
    <t>op.</t>
  </si>
  <si>
    <t>op</t>
  </si>
  <si>
    <t>cena jednostkowa netto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</si>
  <si>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</si>
  <si>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Próbki</t>
  </si>
  <si>
    <t>Próbki w szt.</t>
  </si>
  <si>
    <t>Dot. pakietów, do których nie są wymagane próbki przy składaniu ofert</t>
  </si>
  <si>
    <t>Podsumowanie</t>
  </si>
  <si>
    <t>Pakiet 1 - Zestaw do bandingu żylaków</t>
  </si>
  <si>
    <t xml:space="preserve">Zestaw do bandingu żylaków przełyku typu six shuter - mozliwość założenia czterech- szęściu gumek bez wyjmowania aparatu nie wymagający wprowadzania dodatkowych elementów podczas zabiegu. </t>
  </si>
  <si>
    <t>Pętle elektrochirurgiczne kolonoskopowe wielorazowe z plecionego drutu o średnicy 0,4 mm, kształt duży heksagonalny  o średnicy 22 mm bez osłonki, długość narzędzia 230 cm, minimalna średnica kanału roboczego
 2,8 mm</t>
  </si>
  <si>
    <t>Osłonka z czarnego tworzywa, wielorazowa do pętli elektrochirurgicznych, kolonoskopowych SD-5U i SD-6U, długośćnarzędzia 230 cm, minimalna średnica kanału roboczego 2,8 mm, pakowane pojedyńczo, kompatybilne rękojeścią typ SD do pętli elektrochirurgicznych serii SD, noża igłowego KD-31C-1 oraz szczypczyków do goracej biopsji serii FD które Zamawiający posiada</t>
  </si>
  <si>
    <t>Klipsy jednorazowego użytku kompatybilne z klipsownicą HX11 OUR firmy OLYMPUS, którą Zamawiający posiada, kąt rozwarcia klipsów w zakresie 90-135 stopni, długość ramion klipsa od 7,5 mm do 10 mm, pakowane po 40 szt</t>
  </si>
  <si>
    <t>Pakiet 2 - Pętle elektrochirurgiczne</t>
  </si>
  <si>
    <t>Pakiet 3 - Klipsy jednorazowe</t>
  </si>
  <si>
    <t>3 - po 1 opakowaniu z każdego rozmiaru</t>
  </si>
  <si>
    <t>w ilości umożliwiającej ocenę spełniania warunków</t>
  </si>
  <si>
    <t>X</t>
  </si>
  <si>
    <t>Pakiet 5- Opatrunki</t>
  </si>
  <si>
    <t>Jałowe tupfery kule  17N z 20x20cm a’30szt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7,sterylizowany w parze wodnej.</t>
  </si>
  <si>
    <t>Jałowe KG 17N 24W z RTG, rozm. 10x20cm pakowane pojedyńczo, opakowanie typ miękki blister</t>
  </si>
  <si>
    <t>Jałowa opaska elastyczna  15cmx5m pakowane pojedynczo, w torebkę papierowo-foliową, oznakowany kierunek otwierania zgodnie z normą PN-EN 868-5. Na zewnatrz opakowania etykieta z dwiema naklejkami umożliwiajacymi wklejenie do dokumentacji z nr LOT lub serii, datą ważności, identyfikacją producenta</t>
  </si>
  <si>
    <t>Jałowe tupfery kule  17N z RTG 20x20cm a’10szt zapakowane w opakowanie typu miękki blister</t>
  </si>
  <si>
    <t>Jałowe tupfery kule  17N z 20x20cm a’3szt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</si>
  <si>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tupfery kule  17N z 20x20cm a’20szt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</si>
  <si>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tupfery fasolki 17N z RTG 9,5x9,5cm a’10szt,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</si>
  <si>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a’10szt, minimalna waga pojedyńczego kompresu 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</si>
  <si>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a’30szt, przwiązane nicią  (3x10).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</si>
  <si>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a’20szt, przwiązane nicią  (2x10).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</si>
  <si>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a’50szt, przwiązane nicią  (5x10).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</si>
  <si>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serwety gazowe 17N 4W z RTG +tasiemka ,Roz.45x70cm a’1szt . 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kl 2a Reg 7</t>
  </si>
  <si>
    <t>Jałowy podkład podgipsowy,syntetyczny ,Roz.10cm a’1szt</t>
  </si>
  <si>
    <t>Jałowy podkład podgipsowy,syntetyczny ,Roz.15cm a’1szt</t>
  </si>
  <si>
    <t>Wszystkie kompresy muszą mieć podwijane brzegi</t>
  </si>
  <si>
    <t>Gaza bielona metodą bezchlorową</t>
  </si>
  <si>
    <t>Dokument potwierdzający walidacje procesu sterylizacji wyrobów stanowiących przedmiot oferty zgodnie z normą PN-EN ISO 17665-1:2008 (sterylizcja parą wodną w nadciśnieniu) w formie końcowego raportu z walidacji lub raport ponownej kwalifikacji procesu sterylizacji (operacyjny i procesowy</t>
  </si>
  <si>
    <t>Wymagania dodatkowe do pakietu nr 5</t>
  </si>
  <si>
    <t>1 szt</t>
  </si>
  <si>
    <t>Niejałowy podkład podgipsowy,naturalny ,Roz.15cm a’1szt</t>
  </si>
  <si>
    <t>Opaska dziana niesterylna 4x15</t>
  </si>
  <si>
    <t>Opaska elastyczna 5x15</t>
  </si>
  <si>
    <t>Pakiet 6- Siatki chirurgiczne</t>
  </si>
  <si>
    <t>Siatka chirurgiczna monofilamentowa, polipropylenowa, gęstość porów 0,3mmx0,5mm  ciężar pow. 80G/m2 - rozmiar 15cm x 15cm</t>
  </si>
  <si>
    <t>Siatka chirurgiczna monofilamentowa, polipropylenowa, gęstość porów 0,5mmx0,5mm  ciężar pow. 80g/m2 - rozmiar 8cm x 12cm</t>
  </si>
  <si>
    <t>Siatka chirurgiczna monofilamentowa, polipropylenowa, gęstość porów 1,16mmx2,6mm  ciężar pow. 36g/m2 - rozmiar 8cm x 12cm</t>
  </si>
  <si>
    <t>Siatka chirurgiczna monofilamentowa, poloprolenowa, gęstość porów 1,16mmx2,6mm  ciężar pow. 36g/m2 - rozmiar 15cm x 15cm</t>
  </si>
  <si>
    <t>Pakiet 7 - Staplery okrężne</t>
  </si>
  <si>
    <t>Pakiet 8 - Zestawy do szynowania moczowodów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</si>
  <si>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</si>
  <si>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Pakiet 9 - Taśma IVS</t>
  </si>
  <si>
    <t>Pakiet 10 - Nożyczki do episjotomii</t>
  </si>
  <si>
    <t xml:space="preserve">Nożyczki do episiotomi Braun-Stadler 14,5 cm, sterylne jednorazowe narzędzia chirurgiczne wykonane ze stali. Symbol graficzny "do jednorazowego użycia" zgodnie z normą EN 980 umieszczony w sposób trwały na obu stronach narzędzia. Wyr ób zgodny z Dyrektywą UE 93/42/EWG. Wyrób medyczny klasa I reguła 6 
</t>
  </si>
  <si>
    <t>Igła 22G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</si>
  <si>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</si>
  <si>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</si>
  <si>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18G dł. 88- 90 mm do znieczulenia podpajęczynkówkowego typ standard, ze szlifem Quinkiego, przezroczysty uchwyt lock, uchwyt mandrynu w kolorze odpowiadającym kodowi rozmiarów</t>
  </si>
  <si>
    <t>Igła 19G dł. 88- 90 mm do znieczulenia podpajęczynkówkowego typ standard, ze szlifem Quinkiego, przezroczysty uchwyt lock, uchwyt mandrynu w kolorze odpowiadającym kodowi rozmiarów</t>
  </si>
  <si>
    <t>Igła 26G dł. 88- 90mm do znieczulenia podpajęczynókowego typu Pencil Point z bocznym otworem, przezroczysty uchwyt lock, uchwyt mandrynu w kolorze odpowiadającemu kodowi rozmiarów.</t>
  </si>
  <si>
    <t>Pakiet 11 - Igły do znieczuleń</t>
  </si>
  <si>
    <t>Zestaw do znieczulenia zewnątrzoponowego ciągłego z cewnikiem, strzykawką niskooporową i filtrem.Igła Tuohy Strzykawka niskooporowa 10 ml.Cewnik – wykonany z poliamidu, kontrastujący w RTG, 100 cm. Filtr – 0,2mm – wytrzymałość na ciśnienie do 7 bar, mocowanie filtra do skóry pacjenta</t>
  </si>
  <si>
    <t>Zestaw do znieczulenia zewnątrzoponowego ciągłego  i podpajęczynówkowego G 27 x 5’’Igła Touhy  i igła ze szlifem Quinckego. Igła  z dolnym otworem na igłę podpajęczą. Strzykawka niskooporowa 10 ml Cewnik – wykonany z poliamidu, kontrastujący w RTG,dł. 100 cm.Filtr – 0,2 mm– wytrzymałość na ciśnienie do 7 bar.</t>
  </si>
  <si>
    <t>Pakiet 12 - Zestawy do znieczuleń</t>
  </si>
  <si>
    <t xml:space="preserve">Infuzyjny system pomiaru ośrodkowego ciśnienia żylnego - skala pomiarowa + zestaw drenów 80-100cm </t>
  </si>
  <si>
    <t>Łącznik karbowany ze złączem rurki 22M/15 zagiętym pod kątem 90 stopni, port odsysania z koreczkiem dł. 15cm</t>
  </si>
  <si>
    <t>Pakiet 13 - Akcesoria anestezjologiczne</t>
  </si>
  <si>
    <t>Kranik trójdrożny a'50 szt</t>
  </si>
  <si>
    <t>Obuwie ochronne foliowe</t>
  </si>
  <si>
    <t>Pensety jednorazowe</t>
  </si>
  <si>
    <t>Zatyczka do cewników schodkowa a'100 szt</t>
  </si>
  <si>
    <t>Pakiet 14- Drobny sprzęt medyczny</t>
  </si>
  <si>
    <t>Maska tlenowa pediatryczna z drenem</t>
  </si>
  <si>
    <t>Maska tlenowa z nebulizatorem</t>
  </si>
  <si>
    <t>Maska z osłoną na oczy</t>
  </si>
  <si>
    <t>Maska aerozolowa dla dorosłych bez drenu</t>
  </si>
  <si>
    <t>Maska krtaniowa jednorazowa, rozmiar 4 i 5, wykonana z PCV</t>
  </si>
  <si>
    <t>Maska tlenowa dla dorosłych, jednorazowa bez zaworu</t>
  </si>
  <si>
    <t>maska tlenowa z drenem  i z workiem</t>
  </si>
  <si>
    <t>Maska tlenowa z drenem 213 cm</t>
  </si>
  <si>
    <t>Pakiet 15- Zestawy Redon</t>
  </si>
  <si>
    <t>Butelka REDON do długotrwałego odsysania ran 200ml, jednorazowa, sterylna</t>
  </si>
  <si>
    <t xml:space="preserve">Zamknięty układ ssący do bezpośredniej autotransfuzji pooperacyjnej, w skład którego wchodzą:                                            -podwójna końcówka uciskowa dla drenów Redona o średnicy zwiększającej schodkowo od CH6 do Ch18 z możliwością podawania w iniekcji antykoagulantów;                      -butelka Redona z przeciw zwrotną zastawką o pojemności 250 ml (początkowe ssanie 120mbar)               </t>
  </si>
  <si>
    <t xml:space="preserve">Elektroda neutralna jednorazowa dzielona </t>
  </si>
  <si>
    <t>Elektroda neutralna jednorazowa niedzielona</t>
  </si>
  <si>
    <t>Kabel monopolarnyVIO, ICC, ACC do intrumentów laparoskopowych do cięcia i koagulacji</t>
  </si>
  <si>
    <t>Uchwyt elektrod monopolarnych z 2 przyciskami, VIO, ICC, ACC STANDARD, z kablem przyłączeniowym dł. 4m</t>
  </si>
  <si>
    <t xml:space="preserve">Elektroda nożowa, prosta 3,4 x 24 mm wielorazowa </t>
  </si>
  <si>
    <t xml:space="preserve">Elektroda nożowa, prosta 0,4 x 10 mm, dł. 100 mm, do głębokich jam ciała 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</si>
  <si>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</si>
  <si>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</si>
  <si>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 xml:space="preserve">Narzędzie do zamykania naczyń BiClamp do laparotomii 200 mm C
</t>
  </si>
  <si>
    <t>Narzędzie BiClamp 270 mm C</t>
  </si>
  <si>
    <t>Pakiet 16 - Akcesoria do diatermi chirurgicznej VIO</t>
  </si>
  <si>
    <t>par</t>
  </si>
  <si>
    <t>1 para</t>
  </si>
  <si>
    <t>Rękawice chirurgiczne sterylne neoprenowe. Rozm. wg zapotrzebowań zamawiającego</t>
  </si>
  <si>
    <t>Komplet rur jednorazowego użytku do CPAP-u Infant Flow + podgrzewacz wody MR 290</t>
  </si>
  <si>
    <t>Łącznik respiratora do podlaczenia ukladu Infant Flow nCPAP j.u.</t>
  </si>
  <si>
    <t>Maseczka nosowa do aparatu Infant Flow - L</t>
  </si>
  <si>
    <t>Maseczka nosowa do aparatu Infant Flow - M</t>
  </si>
  <si>
    <t>Maseczka nosowa do aparatu Infant Flow - S</t>
  </si>
  <si>
    <t>Okularki do fototerapii noworodka, jednorazowego użytku - wykonane z flizeliny karbowanej, obwód gówy 26-33cm</t>
  </si>
  <si>
    <t>Zestaw do transfuzji wymiennej krwi u noworodka - sterylny, jednorazowy</t>
  </si>
  <si>
    <t>Sonda z zatyczką do karmienia noworodków i wcześniaków 6CH</t>
  </si>
  <si>
    <t>Sonda z zatyczką do karmienia noworodków i wcześniaków 8CH</t>
  </si>
  <si>
    <t>kpl</t>
  </si>
  <si>
    <t>Jednorazowy układ oddechowy do respiratora "Fabian" jednorazowego użytku + jednorazowa komora nawilżacza  MR 290 - lub o równorzędnych parametrach</t>
  </si>
  <si>
    <t xml:space="preserve">Przewód tlenowy z maseczką do podawania tlenu dla noworodka </t>
  </si>
  <si>
    <t>Pakiet 17- Akcesoria neonatologiczne</t>
  </si>
  <si>
    <t>Pakiet 4 - Rękawice nitrylowe</t>
  </si>
  <si>
    <t>Pakiet 18- Strzykawki ŻANETY</t>
  </si>
  <si>
    <t>Żanety do płukania przewodu słuchowego. Sterylne, niepirogenne, poj. 100 ml</t>
  </si>
  <si>
    <t>Rękawice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zróżnicowany na lewą i prawą dłoń
AQL: 1,5  Deklaracja zgodności CE lub równoważne, zgodne z normą PN-EN 455.1-2, EN-374-3, ASTM F1671 potwierdzone 4 badaniami z jednostki niezależnej od producenta, a'200szt, roz. S, M, L. Informacje o odporności na poszczególne substancje chemiczbne opisane na opakowaniu. Rozmiar kodowany kolorystycznie na opakowaniu. Rozmiar opakowania 12 x 13 x 15,5cm (+/- 3mm) pasujący do uchwytu naściennego typ SafeDon</t>
  </si>
  <si>
    <t>Cewnik moczowodowy z zaokrąglonym końcem otwartym, prosty, dł. 70cm, średnica 4Ch, mandryn</t>
  </si>
  <si>
    <t>Jednorazowy stapler okrężny, z łamanym kowadełkiem po wykonaniu zespolenia, o średnicy 25, 28, 31 mm i wysokością zszywki przed zamknięciem 4,8mm. Stapler posiada dwie dźwignie spustowe. Zamawiający określi rozmiar staplera przy składaniu zamówienia cząstkowego</t>
  </si>
  <si>
    <t xml:space="preserve">Ładunki ze zintegrowanym kowadełkiem do wielorazowego staplera zamykającego typu TA Premium 55, będącego na wyposażeniu Zamawiającego, o wysokości zszywki przed zamknięciem 3,5 mm lub 4,8 mm w zależności od bieżących zapotrzebowań Zamawiającego </t>
  </si>
  <si>
    <t>Narzędzie laparoskopowe do mocowania siatki przepuklinowej metodą laparoskopową - średnica 5 mm z 30 tytanowymi wkrętami spiralnymi</t>
  </si>
  <si>
    <t>Narzędzie do mocowania siatki przepuklinowej krótkie z 15 tytanowymi wkrętami spiralnymi</t>
  </si>
  <si>
    <t>Pakiet 19- Pomiar ciśnienia krwi</t>
  </si>
  <si>
    <t>Przetwornik do inwazyjnego pomiaru ciśnienia. Do monitora DASH 3000 jaki posiada Zamawiający</t>
  </si>
  <si>
    <t>Zestaw do pobierania próbek krwii w układzie zamknietym z przetwornikiem do pomiaru IBP (inwazyjnego ciśnienia krwii)</t>
  </si>
  <si>
    <t>Zestaw do biopsji aspiracyjnej macicy Gineaspir. W zestawie znajdują się: pipeta zakończona łyżeczką o średnicy 3mm z możliwością łyżeczkowania jany macicy, strzykawka 10ml z zabezpieczeniem cofania tłoka strzykawki, pojemnik na materiał histopatologiczny</t>
  </si>
  <si>
    <t>2.</t>
  </si>
  <si>
    <t>Zestaw do biopsji aspiracyjnej macicy Gineaspir. W zestawie znajdują się: pipeta zakończona łyżeczką o średnicy 4mm z możliwością łyżeczkowania jany macicy, strzykawka 20ml z zabezpieczeniem cofania tłoka strzykawki, pojemnik na materiał histopatologiczny</t>
  </si>
  <si>
    <t>Pakiet 20- Zestaw do biopsji aspiracyjnej macicy</t>
  </si>
  <si>
    <t>Igły do akupunktury 0,25x25mm, jednorazowe, sterylne bez prowadnic, opak =100szt</t>
  </si>
  <si>
    <t>Igły do akupunktury 0,25x40mm, jednorazowe, sterylne bez prowadnic, opak =100szt</t>
  </si>
  <si>
    <t>Pakiet 21- igły do akupunktury</t>
  </si>
  <si>
    <t>Pakiet 22- Sondy sengstakena</t>
  </si>
  <si>
    <t>Sonda Sengstakena CH 18, CH 21 sterylna</t>
  </si>
  <si>
    <t>Pakiet 23- System do nawilżania</t>
  </si>
  <si>
    <t>Zamkniety system do nawilżania z głowicą RESPI FLO</t>
  </si>
  <si>
    <t>Butla (słój) do ssaka Victoria II, który posiada Zamawiający, pojemność 2 litr</t>
  </si>
  <si>
    <t>Igła 25G lub 26G dł 120- 130mm do znieczulenia podpajęczynókowego typu Pencil Point z bocznym otworem, przezroczysty uchwyt lock, uchwyt mandrynu w kolorze odpowiadającemu kodowi rozmiarów.</t>
  </si>
  <si>
    <t>Pakiet 25- Cewniki dopępowinowe</t>
  </si>
  <si>
    <t>Cewnik dopępowinowy, Ch 4, Ch 5, Ch 6, długość w zakresie 30-40 cm</t>
  </si>
  <si>
    <t>3.</t>
  </si>
  <si>
    <t>4.</t>
  </si>
  <si>
    <t>Rurka intubacyjna dooskrzelowa, dwuświatłowa, prawe oskrzele</t>
  </si>
  <si>
    <t>5.</t>
  </si>
  <si>
    <t>Rurka intubacyjna dooskrzelowa, dwuświatłowa, lewe oskrzele</t>
  </si>
  <si>
    <t>Rurka LTS, nr 5</t>
  </si>
  <si>
    <t>Pakiet 24- Akcesoria medyczne</t>
  </si>
  <si>
    <t>Resuscytator silikonowy AMBU, dla dorosłych</t>
  </si>
  <si>
    <t>Pakiet 26- Cewnik Trzustkowy</t>
  </si>
  <si>
    <t>Cewnik trzustkowy  wielorazowy z krótką zwężaną końcowką średnicy 2,5 f przyjmujący  prowadnice 0,025 posiadający znacznik fluoroskopowy na koncu minimalna długośc roboczą 1950 mm minimalna srednica kanału 2,2</t>
  </si>
  <si>
    <t>Pakiet 27- Trójnik ECPW</t>
  </si>
  <si>
    <t>Trójnik - łącznik do ECPW</t>
  </si>
  <si>
    <t>Pakiet 17a- Akcesoria neonatologiczne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</si>
</sst>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2" fillId="33" borderId="11" xfId="42" applyNumberFormat="1" applyFont="1" applyFill="1" applyBorder="1" applyAlignment="1" applyProtection="1">
      <alignment horizontal="center" wrapText="1"/>
      <protection/>
    </xf>
    <xf numFmtId="4" fontId="1" fillId="0" borderId="0" xfId="42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52" applyFont="1" applyFill="1" applyBorder="1" applyAlignment="1">
      <alignment wrapText="1"/>
      <protection/>
    </xf>
    <xf numFmtId="0" fontId="1" fillId="0" borderId="0" xfId="52" applyFont="1" applyFill="1" applyBorder="1" applyAlignment="1">
      <alignment wrapText="1"/>
      <protection/>
    </xf>
    <xf numFmtId="0" fontId="2" fillId="33" borderId="11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0" fontId="8" fillId="0" borderId="11" xfId="52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42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9" fontId="2" fillId="33" borderId="17" xfId="0" applyNumberFormat="1" applyFont="1" applyFill="1" applyBorder="1" applyAlignment="1">
      <alignment horizontal="center" vertical="center"/>
    </xf>
    <xf numFmtId="4" fontId="2" fillId="33" borderId="16" xfId="42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4" fontId="0" fillId="0" borderId="0" xfId="62" applyNumberFormat="1" applyFont="1" applyFill="1" applyBorder="1" applyAlignment="1" applyProtection="1">
      <alignment/>
      <protection/>
    </xf>
    <xf numFmtId="4" fontId="0" fillId="0" borderId="0" xfId="6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3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62" applyNumberFormat="1" applyFont="1" applyFill="1" applyBorder="1" applyAlignment="1" applyProtection="1">
      <alignment/>
      <protection/>
    </xf>
    <xf numFmtId="4" fontId="2" fillId="0" borderId="0" xfId="6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center"/>
    </xf>
    <xf numFmtId="0" fontId="9" fillId="0" borderId="0" xfId="52" applyFont="1" applyFill="1" applyBorder="1" applyAlignment="1">
      <alignment horizontal="center" vertical="center" wrapText="1"/>
      <protection/>
    </xf>
    <xf numFmtId="4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9" fontId="0" fillId="0" borderId="11" xfId="56" applyFont="1" applyFill="1" applyBorder="1" applyAlignment="1">
      <alignment horizontal="center" vertical="center"/>
    </xf>
    <xf numFmtId="4" fontId="0" fillId="0" borderId="11" xfId="62" applyNumberFormat="1" applyFont="1" applyFill="1" applyBorder="1" applyAlignment="1" applyProtection="1">
      <alignment horizontal="center" vertical="center"/>
      <protection/>
    </xf>
    <xf numFmtId="4" fontId="0" fillId="0" borderId="11" xfId="62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/>
      <protection/>
    </xf>
    <xf numFmtId="4" fontId="4" fillId="0" borderId="11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0" fillId="0" borderId="11" xfId="52" applyFont="1" applyFill="1" applyBorder="1" applyAlignment="1">
      <alignment horizontal="left" vertical="center" wrapText="1"/>
      <protection/>
    </xf>
    <xf numFmtId="4" fontId="2" fillId="0" borderId="0" xfId="42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9" fontId="1" fillId="0" borderId="0" xfId="56" applyFont="1" applyFill="1" applyBorder="1" applyAlignment="1">
      <alignment horizontal="center" vertical="center"/>
    </xf>
    <xf numFmtId="4" fontId="1" fillId="0" borderId="0" xfId="62" applyNumberFormat="1" applyFont="1" applyFill="1" applyBorder="1" applyAlignment="1" applyProtection="1">
      <alignment horizontal="center" vertical="center"/>
      <protection/>
    </xf>
    <xf numFmtId="4" fontId="1" fillId="0" borderId="0" xfId="62" applyNumberFormat="1" applyFont="1" applyFill="1" applyBorder="1" applyAlignment="1">
      <alignment horizontal="center" vertical="center"/>
    </xf>
    <xf numFmtId="4" fontId="2" fillId="0" borderId="0" xfId="62" applyNumberFormat="1" applyFont="1" applyFill="1" applyBorder="1" applyAlignment="1" applyProtection="1">
      <alignment horizontal="center" vertical="center"/>
      <protection/>
    </xf>
    <xf numFmtId="4" fontId="2" fillId="0" borderId="0" xfId="62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wrapText="1"/>
      <protection/>
    </xf>
    <xf numFmtId="1" fontId="2" fillId="33" borderId="1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42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56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2" xfId="52" applyFont="1" applyFill="1" applyBorder="1" applyAlignment="1">
      <alignment vertical="top" wrapText="1"/>
      <protection/>
    </xf>
    <xf numFmtId="0" fontId="53" fillId="0" borderId="0" xfId="0" applyFont="1" applyAlignment="1">
      <alignment/>
    </xf>
    <xf numFmtId="0" fontId="54" fillId="0" borderId="0" xfId="52" applyFont="1" applyFill="1" applyBorder="1" applyAlignment="1">
      <alignment wrapText="1"/>
      <protection/>
    </xf>
    <xf numFmtId="0" fontId="54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52" applyFont="1" applyFill="1" applyBorder="1" applyAlignment="1">
      <alignment vertical="center" wrapText="1"/>
      <protection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vertical="center" wrapText="1"/>
      <protection/>
    </xf>
    <xf numFmtId="0" fontId="0" fillId="0" borderId="14" xfId="52" applyFont="1" applyFill="1" applyBorder="1" applyAlignment="1">
      <alignment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52" applyFont="1" applyFill="1" applyBorder="1" applyAlignment="1">
      <alignment vertical="center" wrapText="1"/>
      <protection/>
    </xf>
    <xf numFmtId="0" fontId="0" fillId="0" borderId="22" xfId="52" applyFont="1" applyFill="1" applyBorder="1" applyAlignment="1">
      <alignment wrapText="1"/>
      <protection/>
    </xf>
    <xf numFmtId="0" fontId="1" fillId="0" borderId="0" xfId="52" applyFont="1" applyFill="1" applyBorder="1" applyAlignment="1">
      <alignment wrapText="1"/>
      <protection/>
    </xf>
    <xf numFmtId="1" fontId="2" fillId="0" borderId="0" xfId="52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3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wrapText="1"/>
      <protection/>
    </xf>
    <xf numFmtId="1" fontId="0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9" fontId="0" fillId="0" borderId="23" xfId="56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center" vertical="center" wrapText="1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 vertical="center"/>
      <protection/>
    </xf>
    <xf numFmtId="4" fontId="4" fillId="0" borderId="11" xfId="62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9" fontId="0" fillId="0" borderId="0" xfId="56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 horizontal="center" vertical="center"/>
      <protection/>
    </xf>
    <xf numFmtId="4" fontId="4" fillId="0" borderId="11" xfId="6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/>
    </xf>
    <xf numFmtId="4" fontId="0" fillId="0" borderId="11" xfId="62" applyNumberFormat="1" applyFont="1" applyFill="1" applyBorder="1" applyAlignment="1" applyProtection="1">
      <alignment horizontal="right" vertical="center"/>
      <protection/>
    </xf>
    <xf numFmtId="4" fontId="0" fillId="0" borderId="11" xfId="62" applyNumberFormat="1" applyFont="1" applyFill="1" applyBorder="1" applyAlignment="1">
      <alignment horizontal="right" vertical="center"/>
    </xf>
    <xf numFmtId="4" fontId="4" fillId="0" borderId="11" xfId="62" applyNumberFormat="1" applyFont="1" applyFill="1" applyBorder="1" applyAlignment="1" applyProtection="1">
      <alignment horizontal="right" vertical="center"/>
      <protection/>
    </xf>
    <xf numFmtId="4" fontId="4" fillId="0" borderId="11" xfId="62" applyNumberFormat="1" applyFont="1" applyFill="1" applyBorder="1" applyAlignment="1">
      <alignment horizontal="right" vertical="center"/>
    </xf>
    <xf numFmtId="4" fontId="4" fillId="0" borderId="15" xfId="62" applyNumberFormat="1" applyFont="1" applyFill="1" applyBorder="1" applyAlignment="1" applyProtection="1">
      <alignment horizontal="right" vertical="center"/>
      <protection/>
    </xf>
    <xf numFmtId="4" fontId="4" fillId="0" borderId="15" xfId="6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4" fontId="0" fillId="0" borderId="11" xfId="42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9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4" fontId="4" fillId="0" borderId="11" xfId="42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>
      <alignment vertical="center"/>
    </xf>
    <xf numFmtId="4" fontId="0" fillId="0" borderId="11" xfId="42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42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62" applyNumberFormat="1" applyFont="1" applyFill="1" applyBorder="1" applyAlignment="1" applyProtection="1">
      <alignment horizontal="center" vertical="center"/>
      <protection/>
    </xf>
    <xf numFmtId="4" fontId="0" fillId="0" borderId="0" xfId="62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/>
    </xf>
    <xf numFmtId="4" fontId="4" fillId="33" borderId="11" xfId="42" applyNumberFormat="1" applyFont="1" applyFill="1" applyBorder="1" applyAlignment="1" applyProtection="1">
      <alignment horizontal="center" wrapText="1"/>
      <protection/>
    </xf>
    <xf numFmtId="4" fontId="4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9" fontId="0" fillId="0" borderId="11" xfId="56" applyFont="1" applyFill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1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wrapText="1"/>
      <protection locked="0"/>
    </xf>
    <xf numFmtId="4" fontId="0" fillId="0" borderId="19" xfId="62" applyNumberFormat="1" applyFont="1" applyFill="1" applyBorder="1" applyAlignment="1" applyProtection="1">
      <alignment horizontal="center" vertical="center"/>
      <protection/>
    </xf>
    <xf numFmtId="4" fontId="0" fillId="0" borderId="19" xfId="62" applyNumberFormat="1" applyFont="1" applyFill="1" applyBorder="1" applyAlignment="1">
      <alignment horizontal="center" vertical="center"/>
    </xf>
    <xf numFmtId="1" fontId="0" fillId="0" borderId="0" xfId="56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4" fillId="0" borderId="0" xfId="62" applyNumberFormat="1" applyFont="1" applyFill="1" applyBorder="1" applyAlignment="1" applyProtection="1">
      <alignment horizontal="center" vertical="center"/>
      <protection/>
    </xf>
    <xf numFmtId="4" fontId="4" fillId="0" borderId="0" xfId="62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42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9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9" fontId="0" fillId="0" borderId="25" xfId="56" applyFont="1" applyFill="1" applyBorder="1" applyAlignment="1">
      <alignment vertical="center"/>
    </xf>
    <xf numFmtId="4" fontId="4" fillId="0" borderId="21" xfId="62" applyNumberFormat="1" applyFont="1" applyFill="1" applyBorder="1" applyAlignment="1" applyProtection="1">
      <alignment horizontal="center" vertical="center" wrapText="1"/>
      <protection/>
    </xf>
    <xf numFmtId="4" fontId="4" fillId="0" borderId="11" xfId="62" applyNumberFormat="1" applyFont="1" applyFill="1" applyBorder="1" applyAlignment="1">
      <alignment vertical="center"/>
    </xf>
    <xf numFmtId="9" fontId="0" fillId="0" borderId="19" xfId="56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1" xfId="42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 cewniki" xfId="52"/>
    <cellStyle name="Normalny_Srarachowice 15 10 09 r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7"/>
  <sheetViews>
    <sheetView tabSelected="1" zoomScaleSheetLayoutView="100" zoomScalePageLayoutView="0" workbookViewId="0" topLeftCell="A162">
      <selection activeCell="H173" sqref="H173"/>
    </sheetView>
  </sheetViews>
  <sheetFormatPr defaultColWidth="9.140625" defaultRowHeight="12.75"/>
  <cols>
    <col min="1" max="1" width="2.8515625" style="27" customWidth="1"/>
    <col min="2" max="2" width="51.8515625" style="27" customWidth="1"/>
    <col min="3" max="3" width="31.00390625" style="27" customWidth="1"/>
    <col min="4" max="4" width="11.28125" style="27" customWidth="1"/>
    <col min="5" max="5" width="6.7109375" style="119" customWidth="1"/>
    <col min="6" max="6" width="10.00390625" style="28" customWidth="1"/>
    <col min="7" max="7" width="11.28125" style="27" customWidth="1"/>
    <col min="8" max="8" width="11.140625" style="28" customWidth="1"/>
    <col min="9" max="9" width="17.8515625" style="28" customWidth="1"/>
    <col min="10" max="10" width="15.57421875" style="28" customWidth="1"/>
    <col min="11" max="11" width="9.421875" style="29" bestFit="1" customWidth="1"/>
    <col min="12" max="16384" width="9.140625" style="27" customWidth="1"/>
  </cols>
  <sheetData>
    <row r="2" ht="15">
      <c r="B2" s="97"/>
    </row>
    <row r="3" ht="12.75">
      <c r="A3" s="14" t="s">
        <v>20</v>
      </c>
    </row>
    <row r="4" ht="12.75">
      <c r="A4" s="14"/>
    </row>
    <row r="5" spans="1:11" s="1" customFormat="1" ht="12.75">
      <c r="A5" s="3"/>
      <c r="B5" s="176" t="s">
        <v>30</v>
      </c>
      <c r="C5" s="31"/>
      <c r="D5" s="31"/>
      <c r="E5" s="84"/>
      <c r="F5" s="15"/>
      <c r="G5" s="6"/>
      <c r="H5" s="18"/>
      <c r="I5" s="20"/>
      <c r="J5" s="18"/>
      <c r="K5" s="22"/>
    </row>
    <row r="6" spans="1:11" s="1" customFormat="1" ht="35.25" customHeight="1">
      <c r="A6" s="8" t="s">
        <v>9</v>
      </c>
      <c r="B6" s="16" t="s">
        <v>10</v>
      </c>
      <c r="C6" s="51" t="s">
        <v>0</v>
      </c>
      <c r="D6" s="8" t="s">
        <v>11</v>
      </c>
      <c r="E6" s="131" t="s">
        <v>1</v>
      </c>
      <c r="F6" s="42" t="s">
        <v>24</v>
      </c>
      <c r="G6" s="9" t="s">
        <v>13</v>
      </c>
      <c r="H6" s="19" t="s">
        <v>14</v>
      </c>
      <c r="I6" s="21" t="s">
        <v>15</v>
      </c>
      <c r="J6" s="21" t="s">
        <v>16</v>
      </c>
      <c r="K6" s="34" t="s">
        <v>26</v>
      </c>
    </row>
    <row r="7" spans="1:11" s="1" customFormat="1" ht="61.5" customHeight="1">
      <c r="A7" s="35" t="s">
        <v>17</v>
      </c>
      <c r="B7" s="155" t="s">
        <v>31</v>
      </c>
      <c r="C7" s="36"/>
      <c r="D7" s="268" t="s">
        <v>18</v>
      </c>
      <c r="E7" s="180">
        <v>20</v>
      </c>
      <c r="F7" s="195"/>
      <c r="G7" s="228">
        <v>0.08</v>
      </c>
      <c r="H7" s="229">
        <f>E7*F7</f>
        <v>0</v>
      </c>
      <c r="I7" s="230">
        <f>H7*G7</f>
        <v>0</v>
      </c>
      <c r="J7" s="230">
        <f>H7+I7</f>
        <v>0</v>
      </c>
      <c r="K7" s="165" t="s">
        <v>39</v>
      </c>
    </row>
    <row r="8" spans="1:11" s="1" customFormat="1" ht="12.75">
      <c r="A8" s="3"/>
      <c r="B8" s="37"/>
      <c r="C8" s="38"/>
      <c r="D8" s="240"/>
      <c r="E8" s="194"/>
      <c r="F8" s="269" t="s">
        <v>19</v>
      </c>
      <c r="G8" s="269"/>
      <c r="H8" s="270">
        <f>SUM(H7:H7)</f>
        <v>0</v>
      </c>
      <c r="I8" s="134">
        <f>SUM(I7:I7)</f>
        <v>0</v>
      </c>
      <c r="J8" s="134">
        <f>SUM(J7:J7)</f>
        <v>0</v>
      </c>
      <c r="K8" s="26"/>
    </row>
    <row r="9" spans="1:11" s="1" customFormat="1" ht="12.75">
      <c r="A9" s="3"/>
      <c r="B9" s="177" t="s">
        <v>35</v>
      </c>
      <c r="C9" s="3"/>
      <c r="D9" s="3"/>
      <c r="E9" s="120"/>
      <c r="F9" s="15"/>
      <c r="G9" s="6"/>
      <c r="H9" s="18"/>
      <c r="I9" s="20"/>
      <c r="J9" s="18"/>
      <c r="K9" s="22"/>
    </row>
    <row r="10" spans="1:11" s="1" customFormat="1" ht="31.5" customHeight="1">
      <c r="A10" s="8" t="s">
        <v>9</v>
      </c>
      <c r="B10" s="16" t="s">
        <v>10</v>
      </c>
      <c r="C10" s="51" t="s">
        <v>0</v>
      </c>
      <c r="D10" s="8" t="s">
        <v>11</v>
      </c>
      <c r="E10" s="131" t="s">
        <v>1</v>
      </c>
      <c r="F10" s="42" t="s">
        <v>24</v>
      </c>
      <c r="G10" s="9" t="s">
        <v>13</v>
      </c>
      <c r="H10" s="19" t="s">
        <v>14</v>
      </c>
      <c r="I10" s="21" t="s">
        <v>15</v>
      </c>
      <c r="J10" s="21" t="s">
        <v>16</v>
      </c>
      <c r="K10" s="34" t="s">
        <v>26</v>
      </c>
    </row>
    <row r="11" spans="1:11" s="1" customFormat="1" ht="63.75">
      <c r="A11" s="113">
        <v>1</v>
      </c>
      <c r="B11" s="117" t="s">
        <v>32</v>
      </c>
      <c r="C11" s="39"/>
      <c r="D11" s="227" t="s">
        <v>18</v>
      </c>
      <c r="E11" s="271">
        <v>5</v>
      </c>
      <c r="F11" s="306"/>
      <c r="G11" s="228">
        <v>0.08</v>
      </c>
      <c r="H11" s="229">
        <f>E11*F11</f>
        <v>0</v>
      </c>
      <c r="I11" s="230">
        <f>H11*G11</f>
        <v>0</v>
      </c>
      <c r="J11" s="230">
        <f>H11+I11</f>
        <v>0</v>
      </c>
      <c r="K11" s="165" t="s">
        <v>39</v>
      </c>
    </row>
    <row r="12" spans="1:11" s="1" customFormat="1" ht="89.25">
      <c r="A12" s="113">
        <v>2</v>
      </c>
      <c r="B12" s="117" t="s">
        <v>33</v>
      </c>
      <c r="C12" s="39"/>
      <c r="D12" s="227" t="s">
        <v>18</v>
      </c>
      <c r="E12" s="271">
        <v>5</v>
      </c>
      <c r="F12" s="306"/>
      <c r="G12" s="228">
        <v>0.08</v>
      </c>
      <c r="H12" s="229">
        <f>E12*F12</f>
        <v>0</v>
      </c>
      <c r="I12" s="230">
        <f>H12*G12</f>
        <v>0</v>
      </c>
      <c r="J12" s="230">
        <f>H12+I12</f>
        <v>0</v>
      </c>
      <c r="K12" s="165" t="s">
        <v>39</v>
      </c>
    </row>
    <row r="13" spans="6:11" ht="12.75">
      <c r="F13" s="195" t="s">
        <v>19</v>
      </c>
      <c r="G13" s="241"/>
      <c r="H13" s="270">
        <f>SUM(H11:H12)</f>
        <v>0</v>
      </c>
      <c r="I13" s="134">
        <f>SUM(I11:I12)</f>
        <v>0</v>
      </c>
      <c r="J13" s="134">
        <f>SUM(J11:J12)</f>
        <v>0</v>
      </c>
      <c r="K13" s="47"/>
    </row>
    <row r="14" spans="6:11" ht="12.75">
      <c r="F14" s="10"/>
      <c r="G14" s="10"/>
      <c r="H14" s="115"/>
      <c r="I14" s="116"/>
      <c r="J14" s="116"/>
      <c r="K14" s="48"/>
    </row>
    <row r="15" spans="1:11" ht="12.75">
      <c r="A15" s="3"/>
      <c r="B15" s="177" t="s">
        <v>36</v>
      </c>
      <c r="C15" s="40"/>
      <c r="D15" s="40"/>
      <c r="E15" s="121"/>
      <c r="F15" s="15"/>
      <c r="G15" s="6"/>
      <c r="H15" s="18"/>
      <c r="I15" s="20"/>
      <c r="J15" s="18"/>
      <c r="K15" s="38"/>
    </row>
    <row r="16" spans="1:11" ht="33.75">
      <c r="A16" s="32" t="s">
        <v>9</v>
      </c>
      <c r="B16" s="41" t="s">
        <v>10</v>
      </c>
      <c r="C16" s="51" t="s">
        <v>0</v>
      </c>
      <c r="D16" s="8" t="s">
        <v>11</v>
      </c>
      <c r="E16" s="131" t="s">
        <v>1</v>
      </c>
      <c r="F16" s="42" t="s">
        <v>24</v>
      </c>
      <c r="G16" s="33" t="s">
        <v>13</v>
      </c>
      <c r="H16" s="43" t="s">
        <v>14</v>
      </c>
      <c r="I16" s="42" t="s">
        <v>15</v>
      </c>
      <c r="J16" s="42" t="s">
        <v>16</v>
      </c>
      <c r="K16" s="34" t="s">
        <v>26</v>
      </c>
    </row>
    <row r="17" spans="1:11" ht="72">
      <c r="A17" s="113">
        <v>34</v>
      </c>
      <c r="B17" s="114" t="s">
        <v>34</v>
      </c>
      <c r="C17" s="130"/>
      <c r="D17" s="227" t="s">
        <v>23</v>
      </c>
      <c r="E17" s="180">
        <v>2</v>
      </c>
      <c r="F17" s="272"/>
      <c r="G17" s="228">
        <v>0.08</v>
      </c>
      <c r="H17" s="229">
        <f>E17*F17</f>
        <v>0</v>
      </c>
      <c r="I17" s="230">
        <f>H17*G17</f>
        <v>0</v>
      </c>
      <c r="J17" s="230">
        <f>H17+I17</f>
        <v>0</v>
      </c>
      <c r="K17" s="26" t="s">
        <v>38</v>
      </c>
    </row>
    <row r="18" spans="6:11" ht="12.75">
      <c r="F18" s="195" t="s">
        <v>19</v>
      </c>
      <c r="G18" s="241"/>
      <c r="H18" s="270">
        <f>SUM(H17:H17)</f>
        <v>0</v>
      </c>
      <c r="I18" s="134">
        <f>SUM(I17:I17)</f>
        <v>0</v>
      </c>
      <c r="J18" s="134">
        <f>SUM(J17:J17)</f>
        <v>0</v>
      </c>
      <c r="K18" s="48"/>
    </row>
    <row r="19" spans="6:11" ht="12.75">
      <c r="F19" s="10"/>
      <c r="G19" s="10"/>
      <c r="H19" s="115"/>
      <c r="I19" s="116"/>
      <c r="J19" s="116"/>
      <c r="K19" s="48"/>
    </row>
    <row r="20" ht="12.75">
      <c r="B20" s="156"/>
    </row>
    <row r="21" spans="1:11" s="1" customFormat="1" ht="12.75">
      <c r="A21" s="3"/>
      <c r="B21" s="176" t="s">
        <v>130</v>
      </c>
      <c r="C21" s="38"/>
      <c r="D21" s="38"/>
      <c r="E21" s="84"/>
      <c r="F21" s="15"/>
      <c r="G21" s="6"/>
      <c r="H21" s="18"/>
      <c r="I21" s="20"/>
      <c r="J21" s="18"/>
      <c r="K21" s="22"/>
    </row>
    <row r="22" spans="1:11" s="7" customFormat="1" ht="33.75">
      <c r="A22" s="8" t="s">
        <v>9</v>
      </c>
      <c r="B22" s="8" t="s">
        <v>10</v>
      </c>
      <c r="C22" s="51" t="s">
        <v>0</v>
      </c>
      <c r="D22" s="8" t="s">
        <v>11</v>
      </c>
      <c r="E22" s="131" t="s">
        <v>1</v>
      </c>
      <c r="F22" s="42" t="s">
        <v>24</v>
      </c>
      <c r="G22" s="9" t="s">
        <v>13</v>
      </c>
      <c r="H22" s="19" t="s">
        <v>14</v>
      </c>
      <c r="I22" s="21" t="s">
        <v>15</v>
      </c>
      <c r="J22" s="21" t="s">
        <v>16</v>
      </c>
      <c r="K22" s="34" t="s">
        <v>26</v>
      </c>
    </row>
    <row r="23" spans="1:15" s="1" customFormat="1" ht="191.25">
      <c r="A23" s="72" t="s">
        <v>17</v>
      </c>
      <c r="B23" s="166" t="s">
        <v>133</v>
      </c>
      <c r="C23" s="17"/>
      <c r="D23" s="196" t="s">
        <v>5</v>
      </c>
      <c r="E23" s="180">
        <v>1600</v>
      </c>
      <c r="F23" s="273"/>
      <c r="G23" s="237">
        <v>8</v>
      </c>
      <c r="H23" s="238">
        <f>F23*E23</f>
        <v>0</v>
      </c>
      <c r="I23" s="239">
        <f>H23*0.08</f>
        <v>0</v>
      </c>
      <c r="J23" s="239">
        <f>H23*1.08</f>
        <v>0</v>
      </c>
      <c r="K23" s="174" t="s">
        <v>37</v>
      </c>
      <c r="O23" s="112"/>
    </row>
    <row r="24" spans="1:15" s="1" customFormat="1" ht="25.5">
      <c r="A24" s="35">
        <v>2</v>
      </c>
      <c r="B24" s="166" t="s">
        <v>116</v>
      </c>
      <c r="C24" s="17"/>
      <c r="D24" s="196" t="s">
        <v>114</v>
      </c>
      <c r="E24" s="180">
        <v>200</v>
      </c>
      <c r="F24" s="273"/>
      <c r="G24" s="237">
        <v>8</v>
      </c>
      <c r="H24" s="238">
        <f>F24*E24</f>
        <v>0</v>
      </c>
      <c r="I24" s="239">
        <f>H24*0.08</f>
        <v>0</v>
      </c>
      <c r="J24" s="239">
        <f>H24*1.08</f>
        <v>0</v>
      </c>
      <c r="K24" s="174" t="s">
        <v>115</v>
      </c>
      <c r="O24" s="112"/>
    </row>
    <row r="25" spans="1:11" s="1" customFormat="1" ht="12.75">
      <c r="A25" s="3"/>
      <c r="B25" s="157"/>
      <c r="C25" s="38"/>
      <c r="D25" s="240"/>
      <c r="E25" s="194"/>
      <c r="F25" s="241" t="s">
        <v>19</v>
      </c>
      <c r="G25" s="241"/>
      <c r="H25" s="242">
        <f>SUM(H23:H24)</f>
        <v>0</v>
      </c>
      <c r="I25" s="134">
        <f>SUM(I23:I24)</f>
        <v>0</v>
      </c>
      <c r="J25" s="134">
        <f>SUM(J23:J24)</f>
        <v>0</v>
      </c>
      <c r="K25" s="166"/>
    </row>
    <row r="26" spans="1:11" s="7" customFormat="1" ht="12.75">
      <c r="A26" s="3"/>
      <c r="B26" s="158"/>
      <c r="C26" s="4"/>
      <c r="D26" s="4"/>
      <c r="E26" s="120"/>
      <c r="F26" s="15"/>
      <c r="G26" s="5"/>
      <c r="H26" s="18"/>
      <c r="I26" s="20"/>
      <c r="J26" s="18"/>
      <c r="K26" s="23"/>
    </row>
    <row r="27" ht="12.75">
      <c r="B27" s="156"/>
    </row>
    <row r="28" spans="1:11" s="64" customFormat="1" ht="12.75">
      <c r="A28" s="57"/>
      <c r="B28" s="175" t="s">
        <v>40</v>
      </c>
      <c r="C28" s="103"/>
      <c r="D28" s="58"/>
      <c r="E28" s="132"/>
      <c r="F28" s="59"/>
      <c r="G28" s="60"/>
      <c r="H28" s="61"/>
      <c r="I28" s="62"/>
      <c r="J28" s="62"/>
      <c r="K28" s="63"/>
    </row>
    <row r="29" spans="1:11" s="58" customFormat="1" ht="33.75">
      <c r="A29" s="65" t="s">
        <v>9</v>
      </c>
      <c r="B29" s="65" t="s">
        <v>10</v>
      </c>
      <c r="C29" s="51" t="s">
        <v>0</v>
      </c>
      <c r="D29" s="8" t="s">
        <v>11</v>
      </c>
      <c r="E29" s="131" t="s">
        <v>1</v>
      </c>
      <c r="F29" s="42" t="s">
        <v>24</v>
      </c>
      <c r="G29" s="66" t="s">
        <v>13</v>
      </c>
      <c r="H29" s="43" t="s">
        <v>14</v>
      </c>
      <c r="I29" s="42" t="s">
        <v>15</v>
      </c>
      <c r="J29" s="42" t="s">
        <v>16</v>
      </c>
      <c r="K29" s="34" t="s">
        <v>27</v>
      </c>
    </row>
    <row r="30" spans="1:11" s="13" customFormat="1" ht="89.25">
      <c r="A30" s="11">
        <v>1</v>
      </c>
      <c r="B30" s="167" t="s">
        <v>41</v>
      </c>
      <c r="C30" s="67"/>
      <c r="D30" s="196" t="s">
        <v>22</v>
      </c>
      <c r="E30" s="180">
        <v>1000</v>
      </c>
      <c r="F30" s="287"/>
      <c r="G30" s="228">
        <v>0.08</v>
      </c>
      <c r="H30" s="238">
        <f aca="true" t="shared" si="0" ref="H30:H46">F30*E30</f>
        <v>0</v>
      </c>
      <c r="I30" s="239">
        <f aca="true" t="shared" si="1" ref="I30:I46">H30*0.08</f>
        <v>0</v>
      </c>
      <c r="J30" s="239">
        <f aca="true" t="shared" si="2" ref="J30:J46">H30*1.08</f>
        <v>0</v>
      </c>
      <c r="K30" s="137" t="s">
        <v>59</v>
      </c>
    </row>
    <row r="31" spans="1:11" s="13" customFormat="1" ht="25.5">
      <c r="A31" s="11">
        <v>2</v>
      </c>
      <c r="B31" s="166" t="s">
        <v>42</v>
      </c>
      <c r="C31" s="68"/>
      <c r="D31" s="198" t="s">
        <v>22</v>
      </c>
      <c r="E31" s="274">
        <v>500</v>
      </c>
      <c r="F31" s="287"/>
      <c r="G31" s="233">
        <v>0.08</v>
      </c>
      <c r="H31" s="238">
        <f t="shared" si="0"/>
        <v>0</v>
      </c>
      <c r="I31" s="239">
        <f t="shared" si="1"/>
        <v>0</v>
      </c>
      <c r="J31" s="239">
        <f t="shared" si="2"/>
        <v>0</v>
      </c>
      <c r="K31" s="137" t="s">
        <v>59</v>
      </c>
    </row>
    <row r="32" spans="1:11" s="13" customFormat="1" ht="76.5">
      <c r="A32" s="11">
        <v>3</v>
      </c>
      <c r="B32" s="168" t="s">
        <v>43</v>
      </c>
      <c r="C32" s="68"/>
      <c r="D32" s="198" t="s">
        <v>22</v>
      </c>
      <c r="E32" s="275">
        <v>600</v>
      </c>
      <c r="F32" s="287"/>
      <c r="G32" s="276">
        <v>0.08</v>
      </c>
      <c r="H32" s="238">
        <f t="shared" si="0"/>
        <v>0</v>
      </c>
      <c r="I32" s="239">
        <f t="shared" si="1"/>
        <v>0</v>
      </c>
      <c r="J32" s="239">
        <f t="shared" si="2"/>
        <v>0</v>
      </c>
      <c r="K32" s="137" t="s">
        <v>59</v>
      </c>
    </row>
    <row r="33" spans="1:11" s="13" customFormat="1" ht="25.5">
      <c r="A33" s="11">
        <v>4</v>
      </c>
      <c r="B33" s="169" t="s">
        <v>44</v>
      </c>
      <c r="C33" s="68"/>
      <c r="D33" s="198" t="s">
        <v>22</v>
      </c>
      <c r="E33" s="275">
        <v>1500</v>
      </c>
      <c r="F33" s="287"/>
      <c r="G33" s="276">
        <v>0.08</v>
      </c>
      <c r="H33" s="238">
        <f t="shared" si="0"/>
        <v>0</v>
      </c>
      <c r="I33" s="239">
        <f t="shared" si="1"/>
        <v>0</v>
      </c>
      <c r="J33" s="239">
        <f t="shared" si="2"/>
        <v>0</v>
      </c>
      <c r="K33" s="137" t="s">
        <v>59</v>
      </c>
    </row>
    <row r="34" spans="1:11" s="13" customFormat="1" ht="89.25">
      <c r="A34" s="11">
        <v>5</v>
      </c>
      <c r="B34" s="168" t="s">
        <v>45</v>
      </c>
      <c r="C34" s="68"/>
      <c r="D34" s="198" t="s">
        <v>22</v>
      </c>
      <c r="E34" s="275">
        <v>1000</v>
      </c>
      <c r="F34" s="287"/>
      <c r="G34" s="276">
        <v>0.08</v>
      </c>
      <c r="H34" s="238">
        <f t="shared" si="0"/>
        <v>0</v>
      </c>
      <c r="I34" s="239">
        <f t="shared" si="1"/>
        <v>0</v>
      </c>
      <c r="J34" s="239">
        <f t="shared" si="2"/>
        <v>0</v>
      </c>
      <c r="K34" s="137" t="s">
        <v>59</v>
      </c>
    </row>
    <row r="35" spans="1:11" s="13" customFormat="1" ht="89.25">
      <c r="A35" s="11">
        <v>6</v>
      </c>
      <c r="B35" s="168" t="s">
        <v>46</v>
      </c>
      <c r="C35" s="68"/>
      <c r="D35" s="198" t="s">
        <v>22</v>
      </c>
      <c r="E35" s="275">
        <v>1000</v>
      </c>
      <c r="F35" s="287"/>
      <c r="G35" s="276">
        <v>0.08</v>
      </c>
      <c r="H35" s="238">
        <f t="shared" si="0"/>
        <v>0</v>
      </c>
      <c r="I35" s="239">
        <f t="shared" si="1"/>
        <v>0</v>
      </c>
      <c r="J35" s="239">
        <f t="shared" si="2"/>
        <v>0</v>
      </c>
      <c r="K35" s="137" t="s">
        <v>59</v>
      </c>
    </row>
    <row r="36" spans="1:11" s="13" customFormat="1" ht="92.25" customHeight="1">
      <c r="A36" s="11">
        <v>7</v>
      </c>
      <c r="B36" s="170" t="s">
        <v>47</v>
      </c>
      <c r="C36" s="70"/>
      <c r="D36" s="277" t="s">
        <v>23</v>
      </c>
      <c r="E36" s="278">
        <v>1000</v>
      </c>
      <c r="F36" s="288"/>
      <c r="G36" s="276">
        <v>0.08</v>
      </c>
      <c r="H36" s="238">
        <f t="shared" si="0"/>
        <v>0</v>
      </c>
      <c r="I36" s="239">
        <f t="shared" si="1"/>
        <v>0</v>
      </c>
      <c r="J36" s="239">
        <f t="shared" si="2"/>
        <v>0</v>
      </c>
      <c r="K36" s="137" t="s">
        <v>59</v>
      </c>
    </row>
    <row r="37" spans="1:11" s="13" customFormat="1" ht="102">
      <c r="A37" s="11">
        <v>8</v>
      </c>
      <c r="B37" s="170" t="s">
        <v>48</v>
      </c>
      <c r="C37" s="70"/>
      <c r="D37" s="277" t="s">
        <v>23</v>
      </c>
      <c r="E37" s="278">
        <v>3000</v>
      </c>
      <c r="F37" s="288"/>
      <c r="G37" s="276">
        <v>0.08</v>
      </c>
      <c r="H37" s="238">
        <f t="shared" si="0"/>
        <v>0</v>
      </c>
      <c r="I37" s="239">
        <f t="shared" si="1"/>
        <v>0</v>
      </c>
      <c r="J37" s="239">
        <f t="shared" si="2"/>
        <v>0</v>
      </c>
      <c r="K37" s="137" t="s">
        <v>59</v>
      </c>
    </row>
    <row r="38" spans="1:11" s="13" customFormat="1" ht="114.75">
      <c r="A38" s="11">
        <v>9</v>
      </c>
      <c r="B38" s="171" t="s">
        <v>50</v>
      </c>
      <c r="C38" s="67"/>
      <c r="D38" s="198" t="s">
        <v>23</v>
      </c>
      <c r="E38" s="278">
        <v>2000</v>
      </c>
      <c r="F38" s="288"/>
      <c r="G38" s="276">
        <v>0.08</v>
      </c>
      <c r="H38" s="238">
        <f t="shared" si="0"/>
        <v>0</v>
      </c>
      <c r="I38" s="239">
        <f t="shared" si="1"/>
        <v>0</v>
      </c>
      <c r="J38" s="239">
        <f t="shared" si="2"/>
        <v>0</v>
      </c>
      <c r="K38" s="137" t="s">
        <v>59</v>
      </c>
    </row>
    <row r="39" spans="1:11" s="13" customFormat="1" ht="114.75">
      <c r="A39" s="11">
        <v>10</v>
      </c>
      <c r="B39" s="171" t="s">
        <v>49</v>
      </c>
      <c r="C39" s="68"/>
      <c r="D39" s="277" t="s">
        <v>23</v>
      </c>
      <c r="E39" s="278">
        <v>1800</v>
      </c>
      <c r="F39" s="288"/>
      <c r="G39" s="276">
        <v>0.08</v>
      </c>
      <c r="H39" s="238">
        <f t="shared" si="0"/>
        <v>0</v>
      </c>
      <c r="I39" s="239">
        <f t="shared" si="1"/>
        <v>0</v>
      </c>
      <c r="J39" s="239">
        <f t="shared" si="2"/>
        <v>0</v>
      </c>
      <c r="K39" s="137" t="s">
        <v>59</v>
      </c>
    </row>
    <row r="40" spans="1:12" s="13" customFormat="1" ht="114.75">
      <c r="A40" s="11">
        <v>11</v>
      </c>
      <c r="B40" s="171" t="s">
        <v>51</v>
      </c>
      <c r="C40" s="68"/>
      <c r="D40" s="277" t="s">
        <v>23</v>
      </c>
      <c r="E40" s="278">
        <v>1500</v>
      </c>
      <c r="F40" s="289"/>
      <c r="G40" s="276">
        <v>0.08</v>
      </c>
      <c r="H40" s="238">
        <f t="shared" si="0"/>
        <v>0</v>
      </c>
      <c r="I40" s="239">
        <f t="shared" si="1"/>
        <v>0</v>
      </c>
      <c r="J40" s="239">
        <f t="shared" si="2"/>
        <v>0</v>
      </c>
      <c r="K40" s="137" t="s">
        <v>59</v>
      </c>
      <c r="L40" s="71"/>
    </row>
    <row r="41" spans="1:11" s="13" customFormat="1" ht="89.25">
      <c r="A41" s="11">
        <v>12</v>
      </c>
      <c r="B41" s="168" t="s">
        <v>52</v>
      </c>
      <c r="C41" s="68"/>
      <c r="D41" s="277" t="s">
        <v>18</v>
      </c>
      <c r="E41" s="279">
        <v>1500</v>
      </c>
      <c r="F41" s="287"/>
      <c r="G41" s="276">
        <v>0.08</v>
      </c>
      <c r="H41" s="238">
        <f t="shared" si="0"/>
        <v>0</v>
      </c>
      <c r="I41" s="239">
        <f t="shared" si="1"/>
        <v>0</v>
      </c>
      <c r="J41" s="239">
        <f t="shared" si="2"/>
        <v>0</v>
      </c>
      <c r="K41" s="137" t="s">
        <v>59</v>
      </c>
    </row>
    <row r="42" spans="1:11" s="13" customFormat="1" ht="40.5" customHeight="1">
      <c r="A42" s="11">
        <v>13</v>
      </c>
      <c r="B42" s="168" t="s">
        <v>53</v>
      </c>
      <c r="C42" s="69"/>
      <c r="D42" s="280" t="s">
        <v>18</v>
      </c>
      <c r="E42" s="281">
        <v>600</v>
      </c>
      <c r="F42" s="290"/>
      <c r="G42" s="276">
        <v>0.08</v>
      </c>
      <c r="H42" s="238">
        <f t="shared" si="0"/>
        <v>0</v>
      </c>
      <c r="I42" s="239">
        <f t="shared" si="1"/>
        <v>0</v>
      </c>
      <c r="J42" s="239">
        <f t="shared" si="2"/>
        <v>0</v>
      </c>
      <c r="K42" s="137" t="s">
        <v>59</v>
      </c>
    </row>
    <row r="43" spans="1:11" s="13" customFormat="1" ht="40.5" customHeight="1">
      <c r="A43" s="100">
        <v>14</v>
      </c>
      <c r="B43" s="178" t="s">
        <v>54</v>
      </c>
      <c r="C43" s="179"/>
      <c r="D43" s="282" t="s">
        <v>18</v>
      </c>
      <c r="E43" s="283">
        <v>600</v>
      </c>
      <c r="F43" s="291"/>
      <c r="G43" s="284">
        <v>0.08</v>
      </c>
      <c r="H43" s="238">
        <f t="shared" si="0"/>
        <v>0</v>
      </c>
      <c r="I43" s="239">
        <f t="shared" si="1"/>
        <v>0</v>
      </c>
      <c r="J43" s="239">
        <f t="shared" si="2"/>
        <v>0</v>
      </c>
      <c r="K43" s="137" t="s">
        <v>59</v>
      </c>
    </row>
    <row r="44" spans="1:11" s="13" customFormat="1" ht="40.5" customHeight="1">
      <c r="A44" s="11">
        <v>15</v>
      </c>
      <c r="B44" s="174" t="s">
        <v>60</v>
      </c>
      <c r="C44" s="70"/>
      <c r="D44" s="196" t="s">
        <v>18</v>
      </c>
      <c r="E44" s="180">
        <v>100</v>
      </c>
      <c r="F44" s="287"/>
      <c r="G44" s="284">
        <v>0.08</v>
      </c>
      <c r="H44" s="238">
        <f t="shared" si="0"/>
        <v>0</v>
      </c>
      <c r="I44" s="239">
        <f t="shared" si="1"/>
        <v>0</v>
      </c>
      <c r="J44" s="239">
        <f t="shared" si="2"/>
        <v>0</v>
      </c>
      <c r="K44" s="137" t="s">
        <v>59</v>
      </c>
    </row>
    <row r="45" spans="1:11" s="13" customFormat="1" ht="40.5" customHeight="1">
      <c r="A45" s="11">
        <v>16</v>
      </c>
      <c r="B45" s="174" t="s">
        <v>61</v>
      </c>
      <c r="C45" s="70"/>
      <c r="D45" s="196" t="s">
        <v>18</v>
      </c>
      <c r="E45" s="180">
        <v>300</v>
      </c>
      <c r="F45" s="287"/>
      <c r="G45" s="284">
        <v>0.08</v>
      </c>
      <c r="H45" s="238">
        <f t="shared" si="0"/>
        <v>0</v>
      </c>
      <c r="I45" s="239">
        <f t="shared" si="1"/>
        <v>0</v>
      </c>
      <c r="J45" s="239">
        <f t="shared" si="2"/>
        <v>0</v>
      </c>
      <c r="K45" s="137" t="s">
        <v>59</v>
      </c>
    </row>
    <row r="46" spans="1:11" s="13" customFormat="1" ht="40.5" customHeight="1">
      <c r="A46" s="11">
        <v>17</v>
      </c>
      <c r="B46" s="174" t="s">
        <v>62</v>
      </c>
      <c r="C46" s="70"/>
      <c r="D46" s="196" t="s">
        <v>18</v>
      </c>
      <c r="E46" s="180">
        <v>100</v>
      </c>
      <c r="F46" s="287"/>
      <c r="G46" s="284">
        <v>0.08</v>
      </c>
      <c r="H46" s="238">
        <f t="shared" si="0"/>
        <v>0</v>
      </c>
      <c r="I46" s="239">
        <f t="shared" si="1"/>
        <v>0</v>
      </c>
      <c r="J46" s="239">
        <f t="shared" si="2"/>
        <v>0</v>
      </c>
      <c r="K46" s="137" t="s">
        <v>59</v>
      </c>
    </row>
    <row r="47" spans="1:11" s="13" customFormat="1" ht="12.75">
      <c r="A47" s="25"/>
      <c r="B47" s="159"/>
      <c r="C47" s="98"/>
      <c r="D47" s="285"/>
      <c r="E47" s="206"/>
      <c r="F47" s="286" t="s">
        <v>2</v>
      </c>
      <c r="G47" s="235"/>
      <c r="H47" s="236">
        <f>SUM(H30:H46)</f>
        <v>0</v>
      </c>
      <c r="I47" s="108">
        <f>SUM(I30:I46)</f>
        <v>0</v>
      </c>
      <c r="J47" s="108">
        <f>SUM(J30:J46)</f>
        <v>0</v>
      </c>
      <c r="K47" s="137"/>
    </row>
    <row r="48" spans="1:11" s="13" customFormat="1" ht="12.75">
      <c r="A48" s="25"/>
      <c r="B48" s="172" t="s">
        <v>58</v>
      </c>
      <c r="C48" s="98"/>
      <c r="D48" s="40"/>
      <c r="E48" s="123"/>
      <c r="F48" s="151"/>
      <c r="G48" s="152"/>
      <c r="H48" s="153"/>
      <c r="I48" s="154"/>
      <c r="J48" s="154"/>
      <c r="K48" s="24"/>
    </row>
    <row r="49" spans="1:11" s="13" customFormat="1" ht="12.75">
      <c r="A49" s="173">
        <v>1</v>
      </c>
      <c r="B49" s="174" t="s">
        <v>55</v>
      </c>
      <c r="C49" s="98"/>
      <c r="D49" s="40"/>
      <c r="E49" s="123"/>
      <c r="F49" s="151"/>
      <c r="G49" s="152"/>
      <c r="H49" s="153"/>
      <c r="I49" s="154"/>
      <c r="J49" s="154"/>
      <c r="K49" s="24"/>
    </row>
    <row r="50" spans="1:11" s="13" customFormat="1" ht="12.75">
      <c r="A50" s="173">
        <v>2</v>
      </c>
      <c r="B50" s="174" t="s">
        <v>56</v>
      </c>
      <c r="C50" s="98"/>
      <c r="D50" s="40"/>
      <c r="E50" s="123"/>
      <c r="F50" s="78"/>
      <c r="G50" s="60"/>
      <c r="H50" s="99"/>
      <c r="I50" s="53"/>
      <c r="J50" s="53"/>
      <c r="K50" s="24"/>
    </row>
    <row r="51" spans="1:11" s="13" customFormat="1" ht="76.5">
      <c r="A51" s="173">
        <v>3</v>
      </c>
      <c r="B51" s="174" t="s">
        <v>57</v>
      </c>
      <c r="C51" s="98"/>
      <c r="D51" s="40"/>
      <c r="E51" s="123"/>
      <c r="F51" s="78"/>
      <c r="G51" s="60"/>
      <c r="H51" s="99"/>
      <c r="I51" s="53"/>
      <c r="J51" s="53"/>
      <c r="K51" s="24"/>
    </row>
    <row r="52" spans="1:11" s="13" customFormat="1" ht="12">
      <c r="A52" s="25"/>
      <c r="B52" s="159"/>
      <c r="C52" s="98"/>
      <c r="D52" s="40"/>
      <c r="E52" s="123"/>
      <c r="F52" s="78"/>
      <c r="G52" s="60"/>
      <c r="H52" s="99"/>
      <c r="I52" s="53"/>
      <c r="J52" s="53"/>
      <c r="K52" s="24"/>
    </row>
    <row r="53" spans="1:11" s="13" customFormat="1" ht="12">
      <c r="A53" s="25"/>
      <c r="B53" s="159"/>
      <c r="C53" s="98"/>
      <c r="D53" s="40"/>
      <c r="E53" s="123"/>
      <c r="F53" s="78"/>
      <c r="G53" s="60"/>
      <c r="H53" s="99"/>
      <c r="I53" s="53"/>
      <c r="J53" s="53"/>
      <c r="K53" s="24"/>
    </row>
    <row r="54" spans="1:11" s="13" customFormat="1" ht="12">
      <c r="A54" s="25"/>
      <c r="B54" s="159"/>
      <c r="C54" s="98"/>
      <c r="D54" s="40"/>
      <c r="E54" s="123"/>
      <c r="F54" s="78"/>
      <c r="G54" s="60"/>
      <c r="H54" s="99"/>
      <c r="I54" s="53"/>
      <c r="J54" s="53"/>
      <c r="K54" s="24"/>
    </row>
    <row r="55" spans="1:11" s="13" customFormat="1" ht="12.75">
      <c r="A55" s="57"/>
      <c r="B55" s="175" t="s">
        <v>63</v>
      </c>
      <c r="C55" s="103"/>
      <c r="D55" s="58"/>
      <c r="E55" s="132"/>
      <c r="F55" s="59"/>
      <c r="G55" s="60"/>
      <c r="H55" s="61"/>
      <c r="I55" s="62"/>
      <c r="J55" s="62"/>
      <c r="K55" s="63"/>
    </row>
    <row r="56" spans="1:11" s="13" customFormat="1" ht="33.75">
      <c r="A56" s="65" t="s">
        <v>9</v>
      </c>
      <c r="B56" s="65" t="s">
        <v>10</v>
      </c>
      <c r="C56" s="51" t="s">
        <v>0</v>
      </c>
      <c r="D56" s="8" t="s">
        <v>11</v>
      </c>
      <c r="E56" s="131" t="s">
        <v>1</v>
      </c>
      <c r="F56" s="42" t="s">
        <v>24</v>
      </c>
      <c r="G56" s="66" t="s">
        <v>13</v>
      </c>
      <c r="H56" s="43" t="s">
        <v>14</v>
      </c>
      <c r="I56" s="42" t="s">
        <v>15</v>
      </c>
      <c r="J56" s="42" t="s">
        <v>16</v>
      </c>
      <c r="K56" s="34" t="s">
        <v>27</v>
      </c>
    </row>
    <row r="57" spans="1:11" s="13" customFormat="1" ht="38.25">
      <c r="A57" s="173">
        <v>1</v>
      </c>
      <c r="B57" s="167" t="s">
        <v>64</v>
      </c>
      <c r="C57" s="70"/>
      <c r="D57" s="227" t="s">
        <v>21</v>
      </c>
      <c r="E57" s="180">
        <v>15</v>
      </c>
      <c r="F57" s="287"/>
      <c r="G57" s="228">
        <v>0.08</v>
      </c>
      <c r="H57" s="238">
        <f>F57*E57</f>
        <v>0</v>
      </c>
      <c r="I57" s="239">
        <f>H57*0.08</f>
        <v>0</v>
      </c>
      <c r="J57" s="239">
        <f>H57*1.08</f>
        <v>0</v>
      </c>
      <c r="K57" s="165" t="s">
        <v>39</v>
      </c>
    </row>
    <row r="58" spans="1:11" s="13" customFormat="1" ht="38.25">
      <c r="A58" s="173">
        <v>2</v>
      </c>
      <c r="B58" s="167" t="s">
        <v>65</v>
      </c>
      <c r="C58" s="70"/>
      <c r="D58" s="227" t="s">
        <v>21</v>
      </c>
      <c r="E58" s="180">
        <v>120</v>
      </c>
      <c r="F58" s="287"/>
      <c r="G58" s="228">
        <v>0.08</v>
      </c>
      <c r="H58" s="238">
        <f>F58*E58</f>
        <v>0</v>
      </c>
      <c r="I58" s="239">
        <f>H58*0.08</f>
        <v>0</v>
      </c>
      <c r="J58" s="239">
        <f>H58*1.08</f>
        <v>0</v>
      </c>
      <c r="K58" s="165" t="s">
        <v>39</v>
      </c>
    </row>
    <row r="59" spans="1:11" s="13" customFormat="1" ht="38.25">
      <c r="A59" s="173">
        <v>3</v>
      </c>
      <c r="B59" s="167" t="s">
        <v>66</v>
      </c>
      <c r="C59" s="73"/>
      <c r="D59" s="231" t="s">
        <v>21</v>
      </c>
      <c r="E59" s="181">
        <v>80</v>
      </c>
      <c r="F59" s="290"/>
      <c r="G59" s="232">
        <v>0.08</v>
      </c>
      <c r="H59" s="238">
        <f>F59*E59</f>
        <v>0</v>
      </c>
      <c r="I59" s="239">
        <f>H59*0.08</f>
        <v>0</v>
      </c>
      <c r="J59" s="239">
        <f>H59*1.08</f>
        <v>0</v>
      </c>
      <c r="K59" s="165" t="s">
        <v>39</v>
      </c>
    </row>
    <row r="60" spans="1:11" s="13" customFormat="1" ht="38.25">
      <c r="A60" s="173">
        <v>4</v>
      </c>
      <c r="B60" s="167" t="s">
        <v>67</v>
      </c>
      <c r="C60" s="70"/>
      <c r="D60" s="227" t="s">
        <v>21</v>
      </c>
      <c r="E60" s="182">
        <v>10</v>
      </c>
      <c r="F60" s="288"/>
      <c r="G60" s="233">
        <v>0.08</v>
      </c>
      <c r="H60" s="238">
        <f>F60*E60</f>
        <v>0</v>
      </c>
      <c r="I60" s="239">
        <f>H60*0.08</f>
        <v>0</v>
      </c>
      <c r="J60" s="239">
        <f>H60*1.08</f>
        <v>0</v>
      </c>
      <c r="K60" s="165" t="s">
        <v>39</v>
      </c>
    </row>
    <row r="61" spans="1:11" s="13" customFormat="1" ht="12.75">
      <c r="A61" s="25"/>
      <c r="B61" s="160"/>
      <c r="C61" s="101"/>
      <c r="D61" s="205"/>
      <c r="E61" s="234"/>
      <c r="F61" s="195" t="s">
        <v>2</v>
      </c>
      <c r="G61" s="235"/>
      <c r="H61" s="236">
        <f>SUM(H57:H60)</f>
        <v>0</v>
      </c>
      <c r="I61" s="108">
        <f>SUM(I57:I60)</f>
        <v>0</v>
      </c>
      <c r="J61" s="108">
        <f>SUM(J57:J60)</f>
        <v>0</v>
      </c>
      <c r="K61" s="137"/>
    </row>
    <row r="62" spans="1:11" s="13" customFormat="1" ht="12">
      <c r="A62" s="25"/>
      <c r="B62" s="160"/>
      <c r="C62" s="101"/>
      <c r="D62" s="55"/>
      <c r="E62" s="123"/>
      <c r="F62" s="151"/>
      <c r="G62" s="152"/>
      <c r="H62" s="153"/>
      <c r="I62" s="154"/>
      <c r="J62" s="154"/>
      <c r="K62" s="24"/>
    </row>
    <row r="63" spans="1:11" s="13" customFormat="1" ht="12">
      <c r="A63" s="25"/>
      <c r="B63" s="160"/>
      <c r="C63" s="101"/>
      <c r="D63" s="55"/>
      <c r="E63" s="123"/>
      <c r="F63" s="78"/>
      <c r="G63" s="60"/>
      <c r="H63" s="99"/>
      <c r="I63" s="53"/>
      <c r="J63" s="53"/>
      <c r="K63" s="24"/>
    </row>
    <row r="64" spans="1:11" s="13" customFormat="1" ht="12">
      <c r="A64" s="25"/>
      <c r="B64" s="160"/>
      <c r="C64" s="101"/>
      <c r="D64" s="55"/>
      <c r="E64" s="123"/>
      <c r="F64" s="78"/>
      <c r="G64" s="60"/>
      <c r="H64" s="99"/>
      <c r="I64" s="53"/>
      <c r="J64" s="53"/>
      <c r="K64" s="24"/>
    </row>
    <row r="65" spans="1:11" s="13" customFormat="1" ht="12">
      <c r="A65" s="25"/>
      <c r="B65" s="160"/>
      <c r="C65" s="101"/>
      <c r="D65" s="55"/>
      <c r="E65" s="123"/>
      <c r="F65" s="78"/>
      <c r="G65" s="60"/>
      <c r="H65" s="99"/>
      <c r="I65" s="53"/>
      <c r="J65" s="53"/>
      <c r="K65" s="24"/>
    </row>
    <row r="66" spans="1:11" s="13" customFormat="1" ht="12.75">
      <c r="A66" s="57"/>
      <c r="B66" s="175" t="s">
        <v>68</v>
      </c>
      <c r="C66" s="103"/>
      <c r="D66" s="58"/>
      <c r="E66" s="132"/>
      <c r="F66" s="59"/>
      <c r="G66" s="60"/>
      <c r="H66" s="61"/>
      <c r="I66" s="62"/>
      <c r="J66" s="62"/>
      <c r="K66" s="63"/>
    </row>
    <row r="67" spans="1:11" s="13" customFormat="1" ht="33.75">
      <c r="A67" s="65" t="s">
        <v>9</v>
      </c>
      <c r="B67" s="65" t="s">
        <v>10</v>
      </c>
      <c r="C67" s="51" t="s">
        <v>0</v>
      </c>
      <c r="D67" s="8" t="s">
        <v>11</v>
      </c>
      <c r="E67" s="131" t="s">
        <v>1</v>
      </c>
      <c r="F67" s="42" t="s">
        <v>24</v>
      </c>
      <c r="G67" s="66" t="s">
        <v>13</v>
      </c>
      <c r="H67" s="43" t="s">
        <v>14</v>
      </c>
      <c r="I67" s="42" t="s">
        <v>15</v>
      </c>
      <c r="J67" s="42" t="s">
        <v>16</v>
      </c>
      <c r="K67" s="34" t="s">
        <v>27</v>
      </c>
    </row>
    <row r="68" spans="1:11" s="13" customFormat="1" ht="63.75">
      <c r="A68" s="11">
        <v>1</v>
      </c>
      <c r="B68" s="183" t="s">
        <v>135</v>
      </c>
      <c r="C68" s="75"/>
      <c r="D68" s="292" t="s">
        <v>18</v>
      </c>
      <c r="E68" s="278">
        <v>33</v>
      </c>
      <c r="F68" s="288"/>
      <c r="G68" s="276">
        <v>0.08</v>
      </c>
      <c r="H68" s="238">
        <f>F68*E68</f>
        <v>0</v>
      </c>
      <c r="I68" s="239">
        <f>H68*0.08</f>
        <v>0</v>
      </c>
      <c r="J68" s="239">
        <f>H68*1.08</f>
        <v>0</v>
      </c>
      <c r="K68" s="165" t="s">
        <v>39</v>
      </c>
    </row>
    <row r="69" spans="1:11" s="13" customFormat="1" ht="63.75">
      <c r="A69" s="11">
        <v>2</v>
      </c>
      <c r="B69" s="183" t="s">
        <v>136</v>
      </c>
      <c r="C69" s="75"/>
      <c r="D69" s="292" t="s">
        <v>23</v>
      </c>
      <c r="E69" s="278">
        <v>17</v>
      </c>
      <c r="F69" s="288"/>
      <c r="G69" s="276">
        <v>0.08</v>
      </c>
      <c r="H69" s="238">
        <f>F69*E69</f>
        <v>0</v>
      </c>
      <c r="I69" s="239">
        <f>H69*0.08</f>
        <v>0</v>
      </c>
      <c r="J69" s="239">
        <f>H69*1.08</f>
        <v>0</v>
      </c>
      <c r="K69" s="165" t="s">
        <v>39</v>
      </c>
    </row>
    <row r="70" spans="1:11" s="13" customFormat="1" ht="38.25">
      <c r="A70" s="11">
        <v>3</v>
      </c>
      <c r="B70" s="184" t="s">
        <v>137</v>
      </c>
      <c r="C70" s="76"/>
      <c r="D70" s="293" t="s">
        <v>18</v>
      </c>
      <c r="E70" s="281">
        <v>6</v>
      </c>
      <c r="F70" s="289"/>
      <c r="G70" s="284">
        <v>0.08</v>
      </c>
      <c r="H70" s="238">
        <f>F70*E70</f>
        <v>0</v>
      </c>
      <c r="I70" s="239">
        <f>H70*0.08</f>
        <v>0</v>
      </c>
      <c r="J70" s="239">
        <f>H70*1.08</f>
        <v>0</v>
      </c>
      <c r="K70" s="165" t="s">
        <v>39</v>
      </c>
    </row>
    <row r="71" spans="1:11" s="13" customFormat="1" ht="25.5">
      <c r="A71" s="11">
        <v>4</v>
      </c>
      <c r="B71" s="185" t="s">
        <v>138</v>
      </c>
      <c r="C71" s="74"/>
      <c r="D71" s="227" t="s">
        <v>18</v>
      </c>
      <c r="E71" s="180">
        <v>10</v>
      </c>
      <c r="F71" s="287"/>
      <c r="G71" s="228">
        <v>0.08</v>
      </c>
      <c r="H71" s="238">
        <f>F71*E71</f>
        <v>0</v>
      </c>
      <c r="I71" s="239">
        <f>H71*0.08</f>
        <v>0</v>
      </c>
      <c r="J71" s="239">
        <f>H71*1.08</f>
        <v>0</v>
      </c>
      <c r="K71" s="165" t="s">
        <v>39</v>
      </c>
    </row>
    <row r="72" spans="1:11" s="13" customFormat="1" ht="12.75">
      <c r="A72" s="25"/>
      <c r="B72" s="160"/>
      <c r="C72" s="54"/>
      <c r="D72" s="294"/>
      <c r="E72" s="206"/>
      <c r="F72" s="307" t="s">
        <v>19</v>
      </c>
      <c r="G72" s="307"/>
      <c r="H72" s="236">
        <f>SUM(H68:H71)</f>
        <v>0</v>
      </c>
      <c r="I72" s="108">
        <f>SUM(I68:I71)</f>
        <v>0</v>
      </c>
      <c r="J72" s="108">
        <f>SUM(J68:J71)</f>
        <v>0</v>
      </c>
      <c r="K72" s="137"/>
    </row>
    <row r="73" spans="1:11" s="13" customFormat="1" ht="12">
      <c r="A73" s="25"/>
      <c r="B73" s="160"/>
      <c r="C73" s="54"/>
      <c r="D73" s="52"/>
      <c r="E73" s="123"/>
      <c r="F73" s="10"/>
      <c r="G73" s="10"/>
      <c r="H73" s="102"/>
      <c r="I73" s="59"/>
      <c r="J73" s="59"/>
      <c r="K73" s="24"/>
    </row>
    <row r="74" spans="1:11" s="13" customFormat="1" ht="12.75">
      <c r="A74" s="25"/>
      <c r="B74" s="186" t="s">
        <v>69</v>
      </c>
      <c r="C74" s="25"/>
      <c r="D74" s="77"/>
      <c r="E74" s="123"/>
      <c r="F74" s="78"/>
      <c r="G74" s="60"/>
      <c r="H74" s="61"/>
      <c r="I74" s="62"/>
      <c r="J74" s="62"/>
      <c r="K74" s="24"/>
    </row>
    <row r="75" spans="1:11" s="64" customFormat="1" ht="33.75">
      <c r="A75" s="79" t="s">
        <v>9</v>
      </c>
      <c r="B75" s="79" t="s">
        <v>10</v>
      </c>
      <c r="C75" s="51" t="s">
        <v>0</v>
      </c>
      <c r="D75" s="8" t="s">
        <v>11</v>
      </c>
      <c r="E75" s="131" t="s">
        <v>1</v>
      </c>
      <c r="F75" s="42" t="s">
        <v>24</v>
      </c>
      <c r="G75" s="80" t="s">
        <v>13</v>
      </c>
      <c r="H75" s="81" t="s">
        <v>14</v>
      </c>
      <c r="I75" s="82" t="s">
        <v>15</v>
      </c>
      <c r="J75" s="83" t="s">
        <v>16</v>
      </c>
      <c r="K75" s="34" t="s">
        <v>26</v>
      </c>
    </row>
    <row r="76" spans="1:11" s="13" customFormat="1" ht="89.25">
      <c r="A76" s="257">
        <v>1</v>
      </c>
      <c r="B76" s="258" t="s">
        <v>70</v>
      </c>
      <c r="C76" s="259"/>
      <c r="D76" s="280" t="s">
        <v>21</v>
      </c>
      <c r="E76" s="295">
        <v>25</v>
      </c>
      <c r="F76" s="289"/>
      <c r="G76" s="296">
        <v>0.08</v>
      </c>
      <c r="H76" s="238">
        <f>F76*E76</f>
        <v>0</v>
      </c>
      <c r="I76" s="239">
        <f>H76*0.08</f>
        <v>0</v>
      </c>
      <c r="J76" s="239">
        <f>H76*1.08</f>
        <v>0</v>
      </c>
      <c r="K76" s="165" t="s">
        <v>39</v>
      </c>
    </row>
    <row r="77" spans="1:11" s="13" customFormat="1" ht="25.5">
      <c r="A77" s="11">
        <v>2</v>
      </c>
      <c r="B77" s="167" t="s">
        <v>134</v>
      </c>
      <c r="C77" s="44"/>
      <c r="D77" s="196" t="s">
        <v>21</v>
      </c>
      <c r="E77" s="180">
        <v>30</v>
      </c>
      <c r="F77" s="287"/>
      <c r="G77" s="228">
        <v>0.08</v>
      </c>
      <c r="H77" s="238">
        <f>F77*E77</f>
        <v>0</v>
      </c>
      <c r="I77" s="239">
        <f>H77*0.08</f>
        <v>0</v>
      </c>
      <c r="J77" s="239">
        <f>H77*1.08</f>
        <v>0</v>
      </c>
      <c r="K77" s="165" t="s">
        <v>39</v>
      </c>
    </row>
    <row r="78" spans="1:11" s="13" customFormat="1" ht="12.75">
      <c r="A78" s="25"/>
      <c r="B78" s="159"/>
      <c r="C78" s="40"/>
      <c r="D78" s="285"/>
      <c r="E78" s="206"/>
      <c r="F78" s="307" t="s">
        <v>19</v>
      </c>
      <c r="G78" s="307"/>
      <c r="H78" s="236">
        <f>SUM(H76:H77)</f>
        <v>0</v>
      </c>
      <c r="I78" s="108">
        <f>SUM(I76:I77)</f>
        <v>0</v>
      </c>
      <c r="J78" s="108">
        <f>SUM(J76:J77)</f>
        <v>0</v>
      </c>
      <c r="K78" s="137"/>
    </row>
    <row r="79" spans="1:11" s="13" customFormat="1" ht="12">
      <c r="A79" s="25"/>
      <c r="B79" s="159"/>
      <c r="C79" s="40"/>
      <c r="D79" s="40"/>
      <c r="E79" s="123"/>
      <c r="F79" s="10"/>
      <c r="G79" s="12"/>
      <c r="H79" s="61"/>
      <c r="I79" s="62"/>
      <c r="J79" s="62"/>
      <c r="K79" s="24"/>
    </row>
    <row r="80" spans="1:11" s="13" customFormat="1" ht="12.75">
      <c r="A80" s="25"/>
      <c r="B80" s="187" t="s">
        <v>71</v>
      </c>
      <c r="C80" s="50"/>
      <c r="D80" s="52"/>
      <c r="E80" s="123"/>
      <c r="F80" s="78"/>
      <c r="G80" s="60"/>
      <c r="H80" s="61"/>
      <c r="I80" s="62"/>
      <c r="J80" s="62"/>
      <c r="K80" s="24"/>
    </row>
    <row r="81" spans="1:11" s="64" customFormat="1" ht="33.75">
      <c r="A81" s="65" t="s">
        <v>9</v>
      </c>
      <c r="B81" s="65" t="s">
        <v>10</v>
      </c>
      <c r="C81" s="51" t="s">
        <v>0</v>
      </c>
      <c r="D81" s="8" t="s">
        <v>11</v>
      </c>
      <c r="E81" s="131" t="s">
        <v>1</v>
      </c>
      <c r="F81" s="42" t="s">
        <v>24</v>
      </c>
      <c r="G81" s="66" t="s">
        <v>13</v>
      </c>
      <c r="H81" s="43" t="s">
        <v>14</v>
      </c>
      <c r="I81" s="42" t="s">
        <v>15</v>
      </c>
      <c r="J81" s="42" t="s">
        <v>16</v>
      </c>
      <c r="K81" s="34" t="s">
        <v>26</v>
      </c>
    </row>
    <row r="82" spans="1:11" s="13" customFormat="1" ht="71.25" customHeight="1">
      <c r="A82" s="11" t="s">
        <v>17</v>
      </c>
      <c r="B82" s="185" t="s">
        <v>4</v>
      </c>
      <c r="C82" s="44"/>
      <c r="D82" s="227" t="s">
        <v>18</v>
      </c>
      <c r="E82" s="180">
        <v>30</v>
      </c>
      <c r="F82" s="288"/>
      <c r="G82" s="228">
        <v>0.08</v>
      </c>
      <c r="H82" s="238">
        <f>F82*E82</f>
        <v>0</v>
      </c>
      <c r="I82" s="239">
        <f>H82*0.08</f>
        <v>0</v>
      </c>
      <c r="J82" s="239">
        <f>H82*1.08</f>
        <v>0</v>
      </c>
      <c r="K82" s="165" t="s">
        <v>39</v>
      </c>
    </row>
    <row r="83" spans="1:11" s="13" customFormat="1" ht="12.75">
      <c r="A83" s="25"/>
      <c r="B83" s="160"/>
      <c r="C83" s="56"/>
      <c r="D83" s="205"/>
      <c r="E83" s="206"/>
      <c r="F83" s="307" t="s">
        <v>19</v>
      </c>
      <c r="G83" s="308"/>
      <c r="H83" s="236">
        <f>SUM(H82:H82)</f>
        <v>0</v>
      </c>
      <c r="I83" s="108">
        <f>SUM(I82:I82)</f>
        <v>0</v>
      </c>
      <c r="J83" s="108">
        <f>SUM(J82:J82)</f>
        <v>0</v>
      </c>
      <c r="K83" s="137"/>
    </row>
    <row r="84" spans="1:11" s="13" customFormat="1" ht="12">
      <c r="A84" s="25"/>
      <c r="B84" s="160"/>
      <c r="C84" s="56"/>
      <c r="D84" s="55"/>
      <c r="E84" s="123"/>
      <c r="F84" s="10"/>
      <c r="G84" s="12"/>
      <c r="H84" s="61"/>
      <c r="I84" s="62"/>
      <c r="J84" s="62"/>
      <c r="K84" s="24"/>
    </row>
    <row r="85" ht="12.75">
      <c r="B85" s="156"/>
    </row>
    <row r="86" spans="1:11" s="1" customFormat="1" ht="12.75">
      <c r="A86" s="3"/>
      <c r="B86" s="186" t="s">
        <v>72</v>
      </c>
      <c r="C86" s="38"/>
      <c r="D86" s="38"/>
      <c r="E86" s="84"/>
      <c r="F86" s="15"/>
      <c r="G86" s="6"/>
      <c r="H86" s="18"/>
      <c r="I86" s="20"/>
      <c r="J86" s="18"/>
      <c r="K86" s="22"/>
    </row>
    <row r="87" spans="1:11" s="7" customFormat="1" ht="33.75">
      <c r="A87" s="8" t="s">
        <v>9</v>
      </c>
      <c r="B87" s="16" t="s">
        <v>10</v>
      </c>
      <c r="C87" s="51" t="s">
        <v>0</v>
      </c>
      <c r="D87" s="8" t="s">
        <v>11</v>
      </c>
      <c r="E87" s="131" t="s">
        <v>1</v>
      </c>
      <c r="F87" s="42" t="s">
        <v>24</v>
      </c>
      <c r="G87" s="9" t="s">
        <v>13</v>
      </c>
      <c r="H87" s="19" t="s">
        <v>14</v>
      </c>
      <c r="I87" s="21" t="s">
        <v>15</v>
      </c>
      <c r="J87" s="21" t="s">
        <v>16</v>
      </c>
      <c r="K87" s="34" t="s">
        <v>26</v>
      </c>
    </row>
    <row r="88" spans="1:11" s="1" customFormat="1" ht="89.25">
      <c r="A88" s="2" t="s">
        <v>17</v>
      </c>
      <c r="B88" s="188" t="s">
        <v>73</v>
      </c>
      <c r="C88" s="44"/>
      <c r="D88" s="297" t="s">
        <v>18</v>
      </c>
      <c r="E88" s="180">
        <v>200</v>
      </c>
      <c r="F88" s="299"/>
      <c r="G88" s="298">
        <v>0.08</v>
      </c>
      <c r="H88" s="238">
        <f>F88*E88</f>
        <v>0</v>
      </c>
      <c r="I88" s="239">
        <f>H88*0.08</f>
        <v>0</v>
      </c>
      <c r="J88" s="239">
        <f>H88*1.08</f>
        <v>0</v>
      </c>
      <c r="K88" s="165">
        <v>1</v>
      </c>
    </row>
    <row r="89" spans="1:11" s="1" customFormat="1" ht="12.75">
      <c r="A89" s="3"/>
      <c r="B89" s="157"/>
      <c r="C89" s="38"/>
      <c r="D89" s="7"/>
      <c r="E89" s="194"/>
      <c r="F89" s="195" t="s">
        <v>19</v>
      </c>
      <c r="G89" s="195"/>
      <c r="H89" s="110">
        <f>SUM(H88:H88)</f>
        <v>0</v>
      </c>
      <c r="I89" s="111">
        <f>SUM(I88:I88)</f>
        <v>0</v>
      </c>
      <c r="J89" s="111">
        <f>SUM(J88:J88)</f>
        <v>0</v>
      </c>
      <c r="K89" s="26"/>
    </row>
    <row r="90" spans="1:11" s="1" customFormat="1" ht="12.75">
      <c r="A90" s="3"/>
      <c r="B90" s="161"/>
      <c r="C90" s="38"/>
      <c r="D90" s="38"/>
      <c r="E90" s="120"/>
      <c r="F90" s="15"/>
      <c r="G90" s="10"/>
      <c r="H90" s="10"/>
      <c r="I90" s="85"/>
      <c r="J90" s="86"/>
      <c r="K90" s="22"/>
    </row>
    <row r="91" spans="1:10" ht="27.75" customHeight="1">
      <c r="A91" s="3"/>
      <c r="B91" s="176" t="s">
        <v>80</v>
      </c>
      <c r="C91" s="189"/>
      <c r="D91" s="30"/>
      <c r="E91" s="190"/>
      <c r="F91" s="30"/>
      <c r="G91" s="30"/>
      <c r="H91" s="15"/>
      <c r="I91" s="20"/>
      <c r="J91" s="18"/>
    </row>
    <row r="92" spans="1:11" ht="37.5" customHeight="1">
      <c r="A92" s="8" t="s">
        <v>9</v>
      </c>
      <c r="B92" s="8" t="s">
        <v>10</v>
      </c>
      <c r="C92" s="51" t="s">
        <v>0</v>
      </c>
      <c r="D92" s="8" t="s">
        <v>11</v>
      </c>
      <c r="E92" s="131" t="s">
        <v>1</v>
      </c>
      <c r="F92" s="42" t="s">
        <v>24</v>
      </c>
      <c r="G92" s="9" t="s">
        <v>13</v>
      </c>
      <c r="H92" s="19" t="s">
        <v>14</v>
      </c>
      <c r="I92" s="21" t="s">
        <v>15</v>
      </c>
      <c r="J92" s="21" t="s">
        <v>16</v>
      </c>
      <c r="K92" s="34" t="s">
        <v>26</v>
      </c>
    </row>
    <row r="93" spans="1:11" ht="51">
      <c r="A93" s="35">
        <v>1</v>
      </c>
      <c r="B93" s="166" t="s">
        <v>74</v>
      </c>
      <c r="C93" s="46"/>
      <c r="D93" s="196" t="s">
        <v>18</v>
      </c>
      <c r="E93" s="197">
        <v>20</v>
      </c>
      <c r="F93" s="300"/>
      <c r="G93" s="105">
        <v>0.08</v>
      </c>
      <c r="H93" s="238">
        <f aca="true" t="shared" si="3" ref="H93:H99">F93*E93</f>
        <v>0</v>
      </c>
      <c r="I93" s="239">
        <f aca="true" t="shared" si="4" ref="I93:I99">H93*0.08</f>
        <v>0</v>
      </c>
      <c r="J93" s="239">
        <f aca="true" t="shared" si="5" ref="J93:J99">H93*1.08</f>
        <v>0</v>
      </c>
      <c r="K93" s="209" t="s">
        <v>59</v>
      </c>
    </row>
    <row r="94" spans="1:11" ht="51">
      <c r="A94" s="35">
        <v>2</v>
      </c>
      <c r="B94" s="191" t="s">
        <v>75</v>
      </c>
      <c r="C94" s="87"/>
      <c r="D94" s="198" t="s">
        <v>18</v>
      </c>
      <c r="E94" s="199">
        <v>60</v>
      </c>
      <c r="F94" s="300"/>
      <c r="G94" s="200">
        <v>0.08</v>
      </c>
      <c r="H94" s="238">
        <f t="shared" si="3"/>
        <v>0</v>
      </c>
      <c r="I94" s="239">
        <f t="shared" si="4"/>
        <v>0</v>
      </c>
      <c r="J94" s="239">
        <f t="shared" si="5"/>
        <v>0</v>
      </c>
      <c r="K94" s="210" t="s">
        <v>59</v>
      </c>
    </row>
    <row r="95" spans="1:11" ht="51">
      <c r="A95" s="35">
        <v>3</v>
      </c>
      <c r="B95" s="192" t="s">
        <v>76</v>
      </c>
      <c r="C95" s="89"/>
      <c r="D95" s="201" t="s">
        <v>22</v>
      </c>
      <c r="E95" s="202">
        <v>140</v>
      </c>
      <c r="F95" s="300"/>
      <c r="G95" s="200">
        <v>0.08</v>
      </c>
      <c r="H95" s="238">
        <f t="shared" si="3"/>
        <v>0</v>
      </c>
      <c r="I95" s="239">
        <f t="shared" si="4"/>
        <v>0</v>
      </c>
      <c r="J95" s="239">
        <f t="shared" si="5"/>
        <v>0</v>
      </c>
      <c r="K95" s="210" t="s">
        <v>59</v>
      </c>
    </row>
    <row r="96" spans="1:11" ht="51">
      <c r="A96" s="35">
        <v>4</v>
      </c>
      <c r="B96" s="192" t="s">
        <v>77</v>
      </c>
      <c r="C96" s="89"/>
      <c r="D96" s="201" t="s">
        <v>18</v>
      </c>
      <c r="E96" s="202">
        <v>80</v>
      </c>
      <c r="F96" s="300"/>
      <c r="G96" s="200">
        <v>0.08</v>
      </c>
      <c r="H96" s="238">
        <f t="shared" si="3"/>
        <v>0</v>
      </c>
      <c r="I96" s="239">
        <f t="shared" si="4"/>
        <v>0</v>
      </c>
      <c r="J96" s="239">
        <f t="shared" si="5"/>
        <v>0</v>
      </c>
      <c r="K96" s="210" t="s">
        <v>59</v>
      </c>
    </row>
    <row r="97" spans="1:11" ht="51">
      <c r="A97" s="35">
        <v>5</v>
      </c>
      <c r="B97" s="193" t="s">
        <v>78</v>
      </c>
      <c r="C97" s="90"/>
      <c r="D97" s="203" t="s">
        <v>18</v>
      </c>
      <c r="E97" s="199">
        <v>100</v>
      </c>
      <c r="F97" s="300"/>
      <c r="G97" s="200">
        <v>0.08</v>
      </c>
      <c r="H97" s="238">
        <f t="shared" si="3"/>
        <v>0</v>
      </c>
      <c r="I97" s="239">
        <f t="shared" si="4"/>
        <v>0</v>
      </c>
      <c r="J97" s="239">
        <f t="shared" si="5"/>
        <v>0</v>
      </c>
      <c r="K97" s="210" t="s">
        <v>59</v>
      </c>
    </row>
    <row r="98" spans="1:11" ht="51">
      <c r="A98" s="88">
        <v>6</v>
      </c>
      <c r="B98" s="192" t="s">
        <v>79</v>
      </c>
      <c r="C98" s="89"/>
      <c r="D98" s="204" t="s">
        <v>18</v>
      </c>
      <c r="E98" s="202">
        <v>1500</v>
      </c>
      <c r="F98" s="300"/>
      <c r="G98" s="200">
        <v>0.08</v>
      </c>
      <c r="H98" s="238">
        <f t="shared" si="3"/>
        <v>0</v>
      </c>
      <c r="I98" s="239">
        <f t="shared" si="4"/>
        <v>0</v>
      </c>
      <c r="J98" s="239">
        <f t="shared" si="5"/>
        <v>0</v>
      </c>
      <c r="K98" s="210" t="s">
        <v>59</v>
      </c>
    </row>
    <row r="99" spans="1:11" ht="51">
      <c r="A99" s="88">
        <v>7</v>
      </c>
      <c r="B99" s="192" t="s">
        <v>154</v>
      </c>
      <c r="C99" s="89"/>
      <c r="D99" s="204" t="s">
        <v>18</v>
      </c>
      <c r="E99" s="202">
        <v>60</v>
      </c>
      <c r="F99" s="300"/>
      <c r="G99" s="200">
        <v>0.08</v>
      </c>
      <c r="H99" s="238">
        <f t="shared" si="3"/>
        <v>0</v>
      </c>
      <c r="I99" s="239">
        <f t="shared" si="4"/>
        <v>0</v>
      </c>
      <c r="J99" s="239">
        <f t="shared" si="5"/>
        <v>0</v>
      </c>
      <c r="K99" s="210" t="s">
        <v>59</v>
      </c>
    </row>
    <row r="100" spans="1:11" ht="27.75" customHeight="1">
      <c r="A100" s="3"/>
      <c r="B100" s="157"/>
      <c r="C100" s="31"/>
      <c r="D100" s="205"/>
      <c r="E100" s="206"/>
      <c r="F100" s="195" t="s">
        <v>19</v>
      </c>
      <c r="G100" s="195"/>
      <c r="H100" s="207">
        <f>SUM(H93:H99)</f>
        <v>0</v>
      </c>
      <c r="I100" s="208">
        <f>SUM(I93:I99)</f>
        <v>0</v>
      </c>
      <c r="J100" s="208">
        <f>SUM(J93:J99)</f>
        <v>0</v>
      </c>
      <c r="K100" s="47"/>
    </row>
    <row r="101" ht="12.75">
      <c r="B101" s="156"/>
    </row>
    <row r="102" ht="12.75">
      <c r="B102" s="163"/>
    </row>
    <row r="103" ht="12.75">
      <c r="B103" s="95" t="s">
        <v>83</v>
      </c>
    </row>
    <row r="104" spans="1:11" ht="33.75">
      <c r="A104" s="8" t="s">
        <v>9</v>
      </c>
      <c r="B104" s="8" t="s">
        <v>10</v>
      </c>
      <c r="C104" s="51" t="s">
        <v>0</v>
      </c>
      <c r="D104" s="8" t="s">
        <v>11</v>
      </c>
      <c r="E104" s="131" t="s">
        <v>1</v>
      </c>
      <c r="F104" s="42" t="s">
        <v>24</v>
      </c>
      <c r="G104" s="9" t="s">
        <v>13</v>
      </c>
      <c r="H104" s="19" t="s">
        <v>14</v>
      </c>
      <c r="I104" s="21" t="s">
        <v>15</v>
      </c>
      <c r="J104" s="21" t="s">
        <v>16</v>
      </c>
      <c r="K104" s="34" t="s">
        <v>26</v>
      </c>
    </row>
    <row r="105" spans="1:11" ht="76.5">
      <c r="A105" s="45">
        <v>1</v>
      </c>
      <c r="B105" s="47" t="s">
        <v>81</v>
      </c>
      <c r="C105" s="104"/>
      <c r="D105" s="94" t="s">
        <v>18</v>
      </c>
      <c r="E105" s="305">
        <v>60</v>
      </c>
      <c r="F105" s="302"/>
      <c r="G105" s="105">
        <v>0.08</v>
      </c>
      <c r="H105" s="238">
        <f>F105*E105</f>
        <v>0</v>
      </c>
      <c r="I105" s="239">
        <f>H105*0.08</f>
        <v>0</v>
      </c>
      <c r="J105" s="239">
        <f>H105*1.08</f>
        <v>0</v>
      </c>
      <c r="K105" s="210" t="s">
        <v>59</v>
      </c>
    </row>
    <row r="106" spans="1:11" ht="76.5">
      <c r="A106" s="45">
        <v>2</v>
      </c>
      <c r="B106" s="47" t="s">
        <v>82</v>
      </c>
      <c r="C106" s="104"/>
      <c r="D106" s="94" t="s">
        <v>18</v>
      </c>
      <c r="E106" s="305">
        <v>20</v>
      </c>
      <c r="F106" s="303"/>
      <c r="G106" s="301">
        <v>0.08</v>
      </c>
      <c r="H106" s="238">
        <f>F106*E106</f>
        <v>0</v>
      </c>
      <c r="I106" s="239">
        <f>H106*0.08</f>
        <v>0</v>
      </c>
      <c r="J106" s="239">
        <f>H106*1.08</f>
        <v>0</v>
      </c>
      <c r="K106" s="210" t="s">
        <v>59</v>
      </c>
    </row>
    <row r="107" spans="1:11" ht="12.75">
      <c r="A107" s="49"/>
      <c r="B107" s="164"/>
      <c r="C107" s="49"/>
      <c r="D107" s="49"/>
      <c r="E107" s="124"/>
      <c r="F107" s="108" t="s">
        <v>2</v>
      </c>
      <c r="G107" s="109"/>
      <c r="H107" s="110">
        <f>SUM(H105:H106)</f>
        <v>0</v>
      </c>
      <c r="I107" s="111">
        <f>SUM(I105:I106)</f>
        <v>0</v>
      </c>
      <c r="J107" s="111">
        <f>SUM(J105:J106)</f>
        <v>0</v>
      </c>
      <c r="K107" s="47"/>
    </row>
    <row r="108" spans="1:11" ht="12.75">
      <c r="A108" s="49"/>
      <c r="B108" s="164"/>
      <c r="C108" s="49"/>
      <c r="D108" s="49"/>
      <c r="E108" s="124"/>
      <c r="F108" s="59"/>
      <c r="G108" s="91"/>
      <c r="H108" s="92"/>
      <c r="I108" s="93"/>
      <c r="J108" s="93"/>
      <c r="K108" s="48"/>
    </row>
    <row r="109" ht="12.75">
      <c r="B109" s="95" t="s">
        <v>86</v>
      </c>
    </row>
    <row r="110" spans="1:11" ht="33.75">
      <c r="A110" s="8" t="s">
        <v>9</v>
      </c>
      <c r="B110" s="8" t="s">
        <v>10</v>
      </c>
      <c r="C110" s="51" t="s">
        <v>0</v>
      </c>
      <c r="D110" s="8" t="s">
        <v>11</v>
      </c>
      <c r="E110" s="131" t="s">
        <v>1</v>
      </c>
      <c r="F110" s="42" t="s">
        <v>12</v>
      </c>
      <c r="G110" s="9" t="s">
        <v>13</v>
      </c>
      <c r="H110" s="19" t="s">
        <v>14</v>
      </c>
      <c r="I110" s="21" t="s">
        <v>15</v>
      </c>
      <c r="J110" s="21" t="s">
        <v>16</v>
      </c>
      <c r="K110" s="34" t="s">
        <v>26</v>
      </c>
    </row>
    <row r="111" spans="1:11" ht="25.5">
      <c r="A111" s="45">
        <v>1</v>
      </c>
      <c r="B111" s="212" t="s">
        <v>84</v>
      </c>
      <c r="C111" s="94"/>
      <c r="D111" s="94" t="s">
        <v>18</v>
      </c>
      <c r="E111" s="133">
        <v>50</v>
      </c>
      <c r="F111" s="304"/>
      <c r="G111" s="105">
        <v>0.08</v>
      </c>
      <c r="H111" s="106">
        <f>F111*E111</f>
        <v>0</v>
      </c>
      <c r="I111" s="107">
        <f>ROUND((H111*G111),2)</f>
        <v>0</v>
      </c>
      <c r="J111" s="107">
        <f>H111+I111</f>
        <v>0</v>
      </c>
      <c r="K111" s="210">
        <v>1</v>
      </c>
    </row>
    <row r="112" spans="1:11" ht="25.5">
      <c r="A112" s="145">
        <v>2</v>
      </c>
      <c r="B112" s="212" t="s">
        <v>85</v>
      </c>
      <c r="C112" s="94"/>
      <c r="D112" s="94" t="s">
        <v>18</v>
      </c>
      <c r="E112" s="133">
        <v>70</v>
      </c>
      <c r="F112" s="304"/>
      <c r="G112" s="105">
        <v>0.08</v>
      </c>
      <c r="H112" s="106">
        <f>F112*E112</f>
        <v>0</v>
      </c>
      <c r="I112" s="107">
        <f>ROUND((H112*G112),2)</f>
        <v>0</v>
      </c>
      <c r="J112" s="107">
        <f>H112+I112</f>
        <v>0</v>
      </c>
      <c r="K112" s="210">
        <v>1</v>
      </c>
    </row>
    <row r="113" spans="1:11" ht="12.75">
      <c r="A113" s="145">
        <v>3</v>
      </c>
      <c r="B113" s="212" t="s">
        <v>95</v>
      </c>
      <c r="C113" s="94"/>
      <c r="D113" s="94" t="s">
        <v>18</v>
      </c>
      <c r="E113" s="133">
        <v>50</v>
      </c>
      <c r="F113" s="304"/>
      <c r="G113" s="105">
        <v>0.08</v>
      </c>
      <c r="H113" s="106">
        <f aca="true" t="shared" si="6" ref="H113:H119">F113*E113</f>
        <v>0</v>
      </c>
      <c r="I113" s="107">
        <f aca="true" t="shared" si="7" ref="I113:I119">ROUND((H113*G113),2)</f>
        <v>0</v>
      </c>
      <c r="J113" s="107">
        <f aca="true" t="shared" si="8" ref="J113:J119">H113+I113</f>
        <v>0</v>
      </c>
      <c r="K113" s="210">
        <v>1</v>
      </c>
    </row>
    <row r="114" spans="1:11" ht="25.5">
      <c r="A114" s="145">
        <v>4</v>
      </c>
      <c r="B114" s="212" t="s">
        <v>96</v>
      </c>
      <c r="C114" s="94"/>
      <c r="D114" s="94" t="s">
        <v>18</v>
      </c>
      <c r="E114" s="133">
        <v>10</v>
      </c>
      <c r="F114" s="304"/>
      <c r="G114" s="105">
        <v>0.08</v>
      </c>
      <c r="H114" s="106">
        <f t="shared" si="6"/>
        <v>0</v>
      </c>
      <c r="I114" s="107">
        <f t="shared" si="7"/>
        <v>0</v>
      </c>
      <c r="J114" s="107">
        <f t="shared" si="8"/>
        <v>0</v>
      </c>
      <c r="K114" s="210">
        <v>1</v>
      </c>
    </row>
    <row r="115" spans="1:11" ht="12.75">
      <c r="A115" s="145">
        <v>5</v>
      </c>
      <c r="B115" s="212" t="s">
        <v>97</v>
      </c>
      <c r="C115" s="94"/>
      <c r="D115" s="94" t="s">
        <v>18</v>
      </c>
      <c r="E115" s="133">
        <v>500</v>
      </c>
      <c r="F115" s="304"/>
      <c r="G115" s="105">
        <v>0.08</v>
      </c>
      <c r="H115" s="106">
        <f t="shared" si="6"/>
        <v>0</v>
      </c>
      <c r="I115" s="107">
        <f t="shared" si="7"/>
        <v>0</v>
      </c>
      <c r="J115" s="107">
        <f t="shared" si="8"/>
        <v>0</v>
      </c>
      <c r="K115" s="210">
        <v>1</v>
      </c>
    </row>
    <row r="116" spans="1:11" ht="12.75">
      <c r="A116" s="145">
        <v>6</v>
      </c>
      <c r="B116" s="212" t="s">
        <v>92</v>
      </c>
      <c r="C116" s="94"/>
      <c r="D116" s="94" t="s">
        <v>18</v>
      </c>
      <c r="E116" s="133">
        <v>80</v>
      </c>
      <c r="F116" s="304"/>
      <c r="G116" s="105">
        <v>0.08</v>
      </c>
      <c r="H116" s="106">
        <f t="shared" si="6"/>
        <v>0</v>
      </c>
      <c r="I116" s="107">
        <f t="shared" si="7"/>
        <v>0</v>
      </c>
      <c r="J116" s="107">
        <f t="shared" si="8"/>
        <v>0</v>
      </c>
      <c r="K116" s="210">
        <v>1</v>
      </c>
    </row>
    <row r="117" spans="1:11" ht="12.75">
      <c r="A117" s="145">
        <v>7</v>
      </c>
      <c r="B117" s="212" t="s">
        <v>98</v>
      </c>
      <c r="C117" s="94"/>
      <c r="D117" s="94" t="s">
        <v>18</v>
      </c>
      <c r="E117" s="133">
        <v>20</v>
      </c>
      <c r="F117" s="304"/>
      <c r="G117" s="105">
        <v>0.08</v>
      </c>
      <c r="H117" s="106">
        <f t="shared" si="6"/>
        <v>0</v>
      </c>
      <c r="I117" s="107">
        <f t="shared" si="7"/>
        <v>0</v>
      </c>
      <c r="J117" s="107">
        <f t="shared" si="8"/>
        <v>0</v>
      </c>
      <c r="K117" s="210">
        <v>1</v>
      </c>
    </row>
    <row r="118" spans="1:11" ht="12.75">
      <c r="A118" s="145">
        <v>8</v>
      </c>
      <c r="B118" s="212" t="s">
        <v>99</v>
      </c>
      <c r="C118" s="94"/>
      <c r="D118" s="94" t="s">
        <v>18</v>
      </c>
      <c r="E118" s="133">
        <v>80</v>
      </c>
      <c r="F118" s="304"/>
      <c r="G118" s="105">
        <v>0.08</v>
      </c>
      <c r="H118" s="106">
        <f>F118*E118</f>
        <v>0</v>
      </c>
      <c r="I118" s="107">
        <f>ROUND((H118*G118),2)</f>
        <v>0</v>
      </c>
      <c r="J118" s="107">
        <f>H118+I118</f>
        <v>0</v>
      </c>
      <c r="K118" s="210">
        <v>1</v>
      </c>
    </row>
    <row r="119" spans="1:11" ht="12.75">
      <c r="A119" s="145">
        <v>9</v>
      </c>
      <c r="B119" s="212" t="s">
        <v>93</v>
      </c>
      <c r="C119" s="94"/>
      <c r="D119" s="94" t="s">
        <v>18</v>
      </c>
      <c r="E119" s="133">
        <v>300</v>
      </c>
      <c r="F119" s="304"/>
      <c r="G119" s="105">
        <v>0.08</v>
      </c>
      <c r="H119" s="106">
        <f t="shared" si="6"/>
        <v>0</v>
      </c>
      <c r="I119" s="107">
        <f t="shared" si="7"/>
        <v>0</v>
      </c>
      <c r="J119" s="107">
        <f t="shared" si="8"/>
        <v>0</v>
      </c>
      <c r="K119" s="210">
        <v>1</v>
      </c>
    </row>
    <row r="120" spans="1:11" ht="12.75">
      <c r="A120" s="145">
        <v>11</v>
      </c>
      <c r="B120" s="212" t="s">
        <v>94</v>
      </c>
      <c r="C120" s="94"/>
      <c r="D120" s="94" t="s">
        <v>18</v>
      </c>
      <c r="E120" s="133">
        <v>20</v>
      </c>
      <c r="F120" s="304"/>
      <c r="G120" s="105">
        <v>0.08</v>
      </c>
      <c r="H120" s="106">
        <f>F120*E120</f>
        <v>0</v>
      </c>
      <c r="I120" s="107">
        <f>ROUND((H120*G120),2)</f>
        <v>0</v>
      </c>
      <c r="J120" s="107">
        <f>H120+I120</f>
        <v>0</v>
      </c>
      <c r="K120" s="210">
        <v>1</v>
      </c>
    </row>
    <row r="121" spans="1:11" ht="12.75">
      <c r="A121" s="49"/>
      <c r="B121" s="164"/>
      <c r="C121" s="49"/>
      <c r="D121" s="49"/>
      <c r="E121" s="124"/>
      <c r="F121" s="108" t="s">
        <v>2</v>
      </c>
      <c r="G121" s="109"/>
      <c r="H121" s="110">
        <f>SUM(H111:H120)</f>
        <v>0</v>
      </c>
      <c r="I121" s="111">
        <f>SUM(I111:I120)</f>
        <v>0</v>
      </c>
      <c r="J121" s="111">
        <f>SUM(J111:J120)</f>
        <v>0</v>
      </c>
      <c r="K121" s="48"/>
    </row>
    <row r="122" spans="1:11" ht="12.75">
      <c r="A122" s="211"/>
      <c r="B122" s="164"/>
      <c r="C122" s="49"/>
      <c r="D122" s="49"/>
      <c r="E122" s="124"/>
      <c r="F122" s="59"/>
      <c r="G122" s="91"/>
      <c r="H122" s="92"/>
      <c r="I122" s="93"/>
      <c r="J122" s="93"/>
      <c r="K122" s="48"/>
    </row>
    <row r="123" spans="2:10" ht="12.75">
      <c r="B123" s="163"/>
      <c r="F123" s="59"/>
      <c r="H123" s="118"/>
      <c r="I123" s="118"/>
      <c r="J123" s="118"/>
    </row>
    <row r="124" spans="2:10" ht="12.75">
      <c r="B124" s="95" t="s">
        <v>91</v>
      </c>
      <c r="F124" s="59"/>
      <c r="H124" s="118"/>
      <c r="I124" s="118"/>
      <c r="J124" s="118"/>
    </row>
    <row r="125" spans="1:11" ht="33.75">
      <c r="A125" s="8" t="s">
        <v>9</v>
      </c>
      <c r="B125" s="8" t="s">
        <v>10</v>
      </c>
      <c r="C125" s="51" t="s">
        <v>0</v>
      </c>
      <c r="D125" s="8" t="s">
        <v>11</v>
      </c>
      <c r="E125" s="131" t="s">
        <v>1</v>
      </c>
      <c r="F125" s="42" t="s">
        <v>24</v>
      </c>
      <c r="G125" s="9" t="s">
        <v>13</v>
      </c>
      <c r="H125" s="19" t="s">
        <v>14</v>
      </c>
      <c r="I125" s="21" t="s">
        <v>15</v>
      </c>
      <c r="J125" s="21" t="s">
        <v>16</v>
      </c>
      <c r="K125" s="34" t="s">
        <v>26</v>
      </c>
    </row>
    <row r="126" spans="1:11" ht="12.75">
      <c r="A126" s="45">
        <v>1</v>
      </c>
      <c r="B126" s="47" t="s">
        <v>87</v>
      </c>
      <c r="C126" s="45"/>
      <c r="D126" s="213" t="s">
        <v>23</v>
      </c>
      <c r="E126" s="122">
        <v>60</v>
      </c>
      <c r="F126" s="108"/>
      <c r="G126" s="105">
        <v>0.08</v>
      </c>
      <c r="H126" s="106">
        <f>F126*E126</f>
        <v>0</v>
      </c>
      <c r="I126" s="107">
        <f>ROUND((H126*G126),2)</f>
        <v>0</v>
      </c>
      <c r="J126" s="107">
        <f>H126+I126</f>
        <v>0</v>
      </c>
      <c r="K126" s="47" t="s">
        <v>59</v>
      </c>
    </row>
    <row r="127" spans="1:11" ht="12.75">
      <c r="A127" s="45">
        <v>3</v>
      </c>
      <c r="B127" s="47" t="s">
        <v>88</v>
      </c>
      <c r="C127" s="45"/>
      <c r="D127" s="213" t="s">
        <v>18</v>
      </c>
      <c r="E127" s="122">
        <v>500</v>
      </c>
      <c r="F127" s="108"/>
      <c r="G127" s="105">
        <v>0.08</v>
      </c>
      <c r="H127" s="106">
        <f>F127*E127</f>
        <v>0</v>
      </c>
      <c r="I127" s="107">
        <f>ROUND((H127*G127),2)</f>
        <v>0</v>
      </c>
      <c r="J127" s="107">
        <f>H127+I127</f>
        <v>0</v>
      </c>
      <c r="K127" s="47" t="s">
        <v>59</v>
      </c>
    </row>
    <row r="128" spans="1:11" ht="12.75">
      <c r="A128" s="45">
        <v>4</v>
      </c>
      <c r="B128" s="47" t="s">
        <v>89</v>
      </c>
      <c r="C128" s="45"/>
      <c r="D128" s="213" t="s">
        <v>18</v>
      </c>
      <c r="E128" s="122">
        <v>150</v>
      </c>
      <c r="F128" s="108"/>
      <c r="G128" s="105">
        <v>0.08</v>
      </c>
      <c r="H128" s="106">
        <f>F128*E128</f>
        <v>0</v>
      </c>
      <c r="I128" s="107">
        <f>ROUND((H128*G128),2)</f>
        <v>0</v>
      </c>
      <c r="J128" s="107">
        <f>H128+I128</f>
        <v>0</v>
      </c>
      <c r="K128" s="47" t="s">
        <v>59</v>
      </c>
    </row>
    <row r="129" spans="1:11" ht="12.75">
      <c r="A129" s="45">
        <v>5</v>
      </c>
      <c r="B129" s="47" t="s">
        <v>90</v>
      </c>
      <c r="C129" s="45"/>
      <c r="D129" s="213" t="s">
        <v>23</v>
      </c>
      <c r="E129" s="122">
        <v>20</v>
      </c>
      <c r="F129" s="108"/>
      <c r="G129" s="105">
        <v>0.08</v>
      </c>
      <c r="H129" s="106">
        <f>F129*E129</f>
        <v>0</v>
      </c>
      <c r="I129" s="107">
        <f>ROUND((H129*G129),2)</f>
        <v>0</v>
      </c>
      <c r="J129" s="107">
        <f>H129+I129</f>
        <v>0</v>
      </c>
      <c r="K129" s="47" t="s">
        <v>59</v>
      </c>
    </row>
    <row r="130" spans="1:11" ht="12.75">
      <c r="A130" s="49"/>
      <c r="B130" s="164"/>
      <c r="C130" s="49"/>
      <c r="D130" s="49"/>
      <c r="E130" s="124"/>
      <c r="F130" s="214" t="s">
        <v>2</v>
      </c>
      <c r="G130" s="215"/>
      <c r="H130" s="216">
        <f>SUM(H126:H129)</f>
        <v>0</v>
      </c>
      <c r="I130" s="217">
        <f>SUM(I126:I129)</f>
        <v>0</v>
      </c>
      <c r="J130" s="217">
        <f>SUM(J126:J129)</f>
        <v>0</v>
      </c>
      <c r="K130" s="47"/>
    </row>
    <row r="131" spans="2:10" ht="12.75">
      <c r="B131" s="162"/>
      <c r="F131" s="59"/>
      <c r="H131" s="118"/>
      <c r="I131" s="118"/>
      <c r="J131" s="118"/>
    </row>
    <row r="132" spans="2:10" ht="12.75">
      <c r="B132" s="162"/>
      <c r="F132" s="59"/>
      <c r="H132" s="118"/>
      <c r="I132" s="118"/>
      <c r="J132" s="118"/>
    </row>
    <row r="133" spans="1:11" ht="12.75">
      <c r="A133" s="49"/>
      <c r="B133" s="219" t="s">
        <v>100</v>
      </c>
      <c r="C133" s="49"/>
      <c r="D133" s="49"/>
      <c r="E133" s="124"/>
      <c r="F133" s="59"/>
      <c r="G133" s="49"/>
      <c r="H133" s="118"/>
      <c r="I133" s="118"/>
      <c r="J133" s="118"/>
      <c r="K133" s="48"/>
    </row>
    <row r="134" spans="1:11" ht="33.75">
      <c r="A134" s="8" t="s">
        <v>9</v>
      </c>
      <c r="B134" s="8" t="s">
        <v>10</v>
      </c>
      <c r="C134" s="51" t="s">
        <v>0</v>
      </c>
      <c r="D134" s="8" t="s">
        <v>11</v>
      </c>
      <c r="E134" s="131" t="s">
        <v>1</v>
      </c>
      <c r="F134" s="42" t="s">
        <v>24</v>
      </c>
      <c r="G134" s="9" t="s">
        <v>13</v>
      </c>
      <c r="H134" s="19" t="s">
        <v>14</v>
      </c>
      <c r="I134" s="21" t="s">
        <v>15</v>
      </c>
      <c r="J134" s="21" t="s">
        <v>16</v>
      </c>
      <c r="K134" s="34" t="s">
        <v>26</v>
      </c>
    </row>
    <row r="135" spans="1:11" ht="25.5">
      <c r="A135" s="45">
        <v>1</v>
      </c>
      <c r="B135" s="47" t="s">
        <v>101</v>
      </c>
      <c r="C135" s="45"/>
      <c r="D135" s="94" t="s">
        <v>18</v>
      </c>
      <c r="E135" s="133">
        <v>4000</v>
      </c>
      <c r="F135" s="108"/>
      <c r="G135" s="105">
        <v>0.08</v>
      </c>
      <c r="H135" s="106">
        <f>F135*E135</f>
        <v>0</v>
      </c>
      <c r="I135" s="107">
        <f>ROUND((H135*G135),2)</f>
        <v>0</v>
      </c>
      <c r="J135" s="107">
        <f>H135+I135</f>
        <v>0</v>
      </c>
      <c r="K135" s="210" t="s">
        <v>59</v>
      </c>
    </row>
    <row r="136" spans="1:11" ht="89.25">
      <c r="A136" s="45">
        <v>2</v>
      </c>
      <c r="B136" s="47" t="s">
        <v>102</v>
      </c>
      <c r="C136" s="45"/>
      <c r="D136" s="94" t="s">
        <v>18</v>
      </c>
      <c r="E136" s="133">
        <v>100</v>
      </c>
      <c r="F136" s="108"/>
      <c r="G136" s="105">
        <v>0.08</v>
      </c>
      <c r="H136" s="106">
        <f>F136*E136</f>
        <v>0</v>
      </c>
      <c r="I136" s="107">
        <f>ROUND((H136*G136),2)</f>
        <v>0</v>
      </c>
      <c r="J136" s="107">
        <f>H136+I136</f>
        <v>0</v>
      </c>
      <c r="K136" s="210" t="s">
        <v>59</v>
      </c>
    </row>
    <row r="137" spans="1:11" ht="12.75">
      <c r="A137" s="49"/>
      <c r="B137" s="164"/>
      <c r="C137" s="49"/>
      <c r="D137" s="49"/>
      <c r="E137" s="124"/>
      <c r="F137" s="108" t="s">
        <v>2</v>
      </c>
      <c r="G137" s="105"/>
      <c r="H137" s="216">
        <f>SUM(H135:H135)</f>
        <v>0</v>
      </c>
      <c r="I137" s="217">
        <f>SUM(I135:I135)</f>
        <v>0</v>
      </c>
      <c r="J137" s="217">
        <f>SUM(J135:J135)</f>
        <v>0</v>
      </c>
      <c r="K137" s="47"/>
    </row>
    <row r="138" spans="1:11" ht="12.75">
      <c r="A138" s="218"/>
      <c r="B138" s="164"/>
      <c r="C138" s="49"/>
      <c r="D138" s="49"/>
      <c r="E138" s="124"/>
      <c r="F138" s="59"/>
      <c r="G138" s="125"/>
      <c r="H138" s="128"/>
      <c r="I138" s="129"/>
      <c r="J138" s="129"/>
      <c r="K138" s="48"/>
    </row>
    <row r="139" spans="1:10" ht="12.75">
      <c r="A139" s="49"/>
      <c r="B139" s="164"/>
      <c r="C139" s="49"/>
      <c r="D139" s="49"/>
      <c r="E139" s="124"/>
      <c r="F139" s="59"/>
      <c r="G139" s="125"/>
      <c r="H139" s="126"/>
      <c r="I139" s="127"/>
      <c r="J139" s="127"/>
    </row>
    <row r="140" spans="1:10" ht="12.75">
      <c r="A140" s="49"/>
      <c r="B140" s="95" t="s">
        <v>113</v>
      </c>
      <c r="C140" s="49"/>
      <c r="D140" s="49"/>
      <c r="E140" s="124"/>
      <c r="F140" s="59"/>
      <c r="G140" s="125"/>
      <c r="H140" s="126"/>
      <c r="I140" s="127"/>
      <c r="J140" s="127"/>
    </row>
    <row r="141" spans="1:11" ht="33.75">
      <c r="A141" s="8" t="s">
        <v>9</v>
      </c>
      <c r="B141" s="8" t="s">
        <v>10</v>
      </c>
      <c r="C141" s="51" t="s">
        <v>0</v>
      </c>
      <c r="D141" s="8" t="s">
        <v>11</v>
      </c>
      <c r="E141" s="131" t="s">
        <v>1</v>
      </c>
      <c r="F141" s="42" t="s">
        <v>24</v>
      </c>
      <c r="G141" s="9" t="s">
        <v>13</v>
      </c>
      <c r="H141" s="19" t="s">
        <v>14</v>
      </c>
      <c r="I141" s="21" t="s">
        <v>15</v>
      </c>
      <c r="J141" s="21" t="s">
        <v>16</v>
      </c>
      <c r="K141" s="34" t="s">
        <v>26</v>
      </c>
    </row>
    <row r="142" spans="1:11" ht="12.75">
      <c r="A142" s="94">
        <v>1</v>
      </c>
      <c r="B142" s="47" t="s">
        <v>103</v>
      </c>
      <c r="C142" s="45"/>
      <c r="D142" s="94" t="s">
        <v>18</v>
      </c>
      <c r="E142" s="133">
        <v>2500</v>
      </c>
      <c r="F142" s="220"/>
      <c r="G142" s="105">
        <v>0.08</v>
      </c>
      <c r="H142" s="221">
        <f aca="true" t="shared" si="9" ref="H142:H151">F142*E142</f>
        <v>0</v>
      </c>
      <c r="I142" s="222">
        <f aca="true" t="shared" si="10" ref="I142:I151">ROUND((H142*G142),2)</f>
        <v>0</v>
      </c>
      <c r="J142" s="222">
        <f aca="true" t="shared" si="11" ref="J142:J151">H142+I142</f>
        <v>0</v>
      </c>
      <c r="K142" s="210" t="s">
        <v>39</v>
      </c>
    </row>
    <row r="143" spans="1:11" ht="12.75">
      <c r="A143" s="94">
        <v>2</v>
      </c>
      <c r="B143" s="47" t="s">
        <v>104</v>
      </c>
      <c r="C143" s="45"/>
      <c r="D143" s="94" t="s">
        <v>18</v>
      </c>
      <c r="E143" s="133">
        <v>300</v>
      </c>
      <c r="F143" s="220"/>
      <c r="G143" s="105">
        <v>0.08</v>
      </c>
      <c r="H143" s="221">
        <f t="shared" si="9"/>
        <v>0</v>
      </c>
      <c r="I143" s="222">
        <f t="shared" si="10"/>
        <v>0</v>
      </c>
      <c r="J143" s="222">
        <f t="shared" si="11"/>
        <v>0</v>
      </c>
      <c r="K143" s="210" t="s">
        <v>39</v>
      </c>
    </row>
    <row r="144" spans="1:11" ht="25.5">
      <c r="A144" s="94">
        <v>3</v>
      </c>
      <c r="B144" s="47" t="s">
        <v>105</v>
      </c>
      <c r="C144" s="45"/>
      <c r="D144" s="94" t="s">
        <v>18</v>
      </c>
      <c r="E144" s="133">
        <v>12</v>
      </c>
      <c r="F144" s="220"/>
      <c r="G144" s="105">
        <v>0.08</v>
      </c>
      <c r="H144" s="221">
        <f t="shared" si="9"/>
        <v>0</v>
      </c>
      <c r="I144" s="222">
        <f t="shared" si="10"/>
        <v>0</v>
      </c>
      <c r="J144" s="222">
        <f t="shared" si="11"/>
        <v>0</v>
      </c>
      <c r="K144" s="210" t="s">
        <v>39</v>
      </c>
    </row>
    <row r="145" spans="1:11" ht="25.5">
      <c r="A145" s="94">
        <v>4</v>
      </c>
      <c r="B145" s="47" t="s">
        <v>106</v>
      </c>
      <c r="C145" s="45"/>
      <c r="D145" s="94" t="s">
        <v>18</v>
      </c>
      <c r="E145" s="133">
        <v>20</v>
      </c>
      <c r="F145" s="220"/>
      <c r="G145" s="105">
        <v>0.08</v>
      </c>
      <c r="H145" s="221">
        <f t="shared" si="9"/>
        <v>0</v>
      </c>
      <c r="I145" s="222">
        <f t="shared" si="10"/>
        <v>0</v>
      </c>
      <c r="J145" s="222">
        <f t="shared" si="11"/>
        <v>0</v>
      </c>
      <c r="K145" s="210" t="s">
        <v>39</v>
      </c>
    </row>
    <row r="146" spans="1:11" ht="12.75">
      <c r="A146" s="94">
        <v>5</v>
      </c>
      <c r="B146" s="47" t="s">
        <v>107</v>
      </c>
      <c r="C146" s="45"/>
      <c r="D146" s="94" t="s">
        <v>18</v>
      </c>
      <c r="E146" s="133">
        <v>10</v>
      </c>
      <c r="F146" s="220"/>
      <c r="G146" s="105">
        <v>0.08</v>
      </c>
      <c r="H146" s="221">
        <f t="shared" si="9"/>
        <v>0</v>
      </c>
      <c r="I146" s="222">
        <f t="shared" si="10"/>
        <v>0</v>
      </c>
      <c r="J146" s="222">
        <f t="shared" si="11"/>
        <v>0</v>
      </c>
      <c r="K146" s="210" t="s">
        <v>39</v>
      </c>
    </row>
    <row r="147" spans="1:11" ht="25.5">
      <c r="A147" s="94">
        <v>6</v>
      </c>
      <c r="B147" s="47" t="s">
        <v>108</v>
      </c>
      <c r="C147" s="45"/>
      <c r="D147" s="94" t="s">
        <v>18</v>
      </c>
      <c r="E147" s="133">
        <v>15</v>
      </c>
      <c r="F147" s="220"/>
      <c r="G147" s="105">
        <v>0.08</v>
      </c>
      <c r="H147" s="223">
        <f t="shared" si="9"/>
        <v>0</v>
      </c>
      <c r="I147" s="224">
        <f t="shared" si="10"/>
        <v>0</v>
      </c>
      <c r="J147" s="224">
        <f t="shared" si="11"/>
        <v>0</v>
      </c>
      <c r="K147" s="210" t="s">
        <v>39</v>
      </c>
    </row>
    <row r="148" spans="1:11" ht="51">
      <c r="A148" s="94">
        <v>7</v>
      </c>
      <c r="B148" s="47" t="s">
        <v>109</v>
      </c>
      <c r="C148" s="45"/>
      <c r="D148" s="94" t="s">
        <v>18</v>
      </c>
      <c r="E148" s="133">
        <v>1</v>
      </c>
      <c r="F148" s="220"/>
      <c r="G148" s="105">
        <v>0.08</v>
      </c>
      <c r="H148" s="225">
        <f t="shared" si="9"/>
        <v>0</v>
      </c>
      <c r="I148" s="226">
        <f t="shared" si="10"/>
        <v>0</v>
      </c>
      <c r="J148" s="226">
        <f t="shared" si="11"/>
        <v>0</v>
      </c>
      <c r="K148" s="210" t="s">
        <v>39</v>
      </c>
    </row>
    <row r="149" spans="1:11" ht="38.25">
      <c r="A149" s="94">
        <v>8</v>
      </c>
      <c r="B149" s="47" t="s">
        <v>110</v>
      </c>
      <c r="C149" s="45"/>
      <c r="D149" s="94" t="s">
        <v>18</v>
      </c>
      <c r="E149" s="133">
        <v>1</v>
      </c>
      <c r="F149" s="220"/>
      <c r="G149" s="105">
        <v>0.08</v>
      </c>
      <c r="H149" s="225">
        <f t="shared" si="9"/>
        <v>0</v>
      </c>
      <c r="I149" s="226">
        <f t="shared" si="10"/>
        <v>0</v>
      </c>
      <c r="J149" s="226">
        <f t="shared" si="11"/>
        <v>0</v>
      </c>
      <c r="K149" s="210" t="s">
        <v>39</v>
      </c>
    </row>
    <row r="150" spans="1:11" ht="38.25">
      <c r="A150" s="94">
        <v>9</v>
      </c>
      <c r="B150" s="47" t="s">
        <v>111</v>
      </c>
      <c r="C150" s="45"/>
      <c r="D150" s="94" t="s">
        <v>18</v>
      </c>
      <c r="E150" s="133">
        <v>1</v>
      </c>
      <c r="F150" s="220"/>
      <c r="G150" s="105">
        <v>0.08</v>
      </c>
      <c r="H150" s="225">
        <f t="shared" si="9"/>
        <v>0</v>
      </c>
      <c r="I150" s="226">
        <f t="shared" si="10"/>
        <v>0</v>
      </c>
      <c r="J150" s="226">
        <f t="shared" si="11"/>
        <v>0</v>
      </c>
      <c r="K150" s="210" t="s">
        <v>39</v>
      </c>
    </row>
    <row r="151" spans="1:11" ht="12.75">
      <c r="A151" s="94">
        <v>10</v>
      </c>
      <c r="B151" s="47" t="s">
        <v>112</v>
      </c>
      <c r="C151" s="45"/>
      <c r="D151" s="94" t="s">
        <v>18</v>
      </c>
      <c r="E151" s="133">
        <v>1</v>
      </c>
      <c r="F151" s="220"/>
      <c r="G151" s="105">
        <v>0.08</v>
      </c>
      <c r="H151" s="225">
        <f t="shared" si="9"/>
        <v>0</v>
      </c>
      <c r="I151" s="226">
        <f t="shared" si="10"/>
        <v>0</v>
      </c>
      <c r="J151" s="226">
        <f t="shared" si="11"/>
        <v>0</v>
      </c>
      <c r="K151" s="210" t="s">
        <v>39</v>
      </c>
    </row>
    <row r="152" spans="1:10" ht="12.75">
      <c r="A152" s="49"/>
      <c r="B152" s="164"/>
      <c r="C152" s="49"/>
      <c r="D152" s="49"/>
      <c r="E152" s="124"/>
      <c r="F152" s="214" t="s">
        <v>2</v>
      </c>
      <c r="G152" s="215"/>
      <c r="H152" s="225">
        <f>SUM(H142:H151)</f>
        <v>0</v>
      </c>
      <c r="I152" s="226">
        <f>SUM(I142:I151)</f>
        <v>0</v>
      </c>
      <c r="J152" s="226">
        <f>SUM(J142:J151)</f>
        <v>0</v>
      </c>
    </row>
    <row r="153" spans="1:10" ht="12.75">
      <c r="A153" s="49"/>
      <c r="B153" s="164"/>
      <c r="C153" s="49"/>
      <c r="D153" s="49"/>
      <c r="E153" s="124"/>
      <c r="F153" s="59"/>
      <c r="G153" s="125"/>
      <c r="H153" s="126"/>
      <c r="I153" s="127"/>
      <c r="J153" s="127"/>
    </row>
    <row r="154" spans="1:10" ht="12.75">
      <c r="A154" s="49"/>
      <c r="B154" s="164"/>
      <c r="C154" s="49"/>
      <c r="D154" s="49"/>
      <c r="E154" s="124"/>
      <c r="F154" s="59"/>
      <c r="G154" s="125"/>
      <c r="H154" s="126"/>
      <c r="I154" s="127"/>
      <c r="J154" s="127"/>
    </row>
    <row r="155" spans="1:10" ht="12.75">
      <c r="A155" s="49"/>
      <c r="B155" s="95" t="s">
        <v>129</v>
      </c>
      <c r="C155" s="49"/>
      <c r="D155" s="49"/>
      <c r="E155" s="124"/>
      <c r="F155" s="243"/>
      <c r="G155" s="215"/>
      <c r="H155" s="244"/>
      <c r="I155" s="245"/>
      <c r="J155" s="245"/>
    </row>
    <row r="156" spans="1:11" ht="38.25">
      <c r="A156" s="8" t="s">
        <v>9</v>
      </c>
      <c r="B156" s="247" t="s">
        <v>10</v>
      </c>
      <c r="C156" s="246" t="s">
        <v>0</v>
      </c>
      <c r="D156" s="247" t="s">
        <v>11</v>
      </c>
      <c r="E156" s="248" t="s">
        <v>1</v>
      </c>
      <c r="F156" s="249" t="s">
        <v>24</v>
      </c>
      <c r="G156" s="250" t="s">
        <v>13</v>
      </c>
      <c r="H156" s="251" t="s">
        <v>14</v>
      </c>
      <c r="I156" s="252" t="s">
        <v>15</v>
      </c>
      <c r="J156" s="252" t="s">
        <v>16</v>
      </c>
      <c r="K156" s="34" t="s">
        <v>26</v>
      </c>
    </row>
    <row r="157" spans="1:11" ht="38.25">
      <c r="A157" s="45">
        <v>2</v>
      </c>
      <c r="B157" s="47" t="s">
        <v>127</v>
      </c>
      <c r="C157" s="45"/>
      <c r="D157" s="253" t="s">
        <v>18</v>
      </c>
      <c r="E157" s="254">
        <v>6</v>
      </c>
      <c r="F157" s="220"/>
      <c r="G157" s="255">
        <v>0.08</v>
      </c>
      <c r="H157" s="221">
        <f aca="true" t="shared" si="12" ref="H157:H163">F157*E157</f>
        <v>0</v>
      </c>
      <c r="I157" s="222">
        <f aca="true" t="shared" si="13" ref="I157:I163">ROUND((H157*G157),2)</f>
        <v>0</v>
      </c>
      <c r="J157" s="222">
        <f aca="true" t="shared" si="14" ref="J157:J163">H157+I157</f>
        <v>0</v>
      </c>
      <c r="K157" s="210" t="s">
        <v>39</v>
      </c>
    </row>
    <row r="158" spans="1:11" ht="25.5">
      <c r="A158" s="45">
        <v>3</v>
      </c>
      <c r="B158" s="47" t="s">
        <v>117</v>
      </c>
      <c r="C158" s="45"/>
      <c r="D158" s="253" t="s">
        <v>18</v>
      </c>
      <c r="E158" s="254">
        <v>30</v>
      </c>
      <c r="F158" s="220"/>
      <c r="G158" s="255">
        <v>0.08</v>
      </c>
      <c r="H158" s="221">
        <f t="shared" si="12"/>
        <v>0</v>
      </c>
      <c r="I158" s="222">
        <f t="shared" si="13"/>
        <v>0</v>
      </c>
      <c r="J158" s="222">
        <f t="shared" si="14"/>
        <v>0</v>
      </c>
      <c r="K158" s="210" t="s">
        <v>39</v>
      </c>
    </row>
    <row r="159" spans="1:11" ht="25.5">
      <c r="A159" s="45">
        <v>7</v>
      </c>
      <c r="B159" s="47" t="s">
        <v>118</v>
      </c>
      <c r="C159" s="45"/>
      <c r="D159" s="253" t="s">
        <v>18</v>
      </c>
      <c r="E159" s="254">
        <v>5</v>
      </c>
      <c r="F159" s="220"/>
      <c r="G159" s="255">
        <v>0.08</v>
      </c>
      <c r="H159" s="221">
        <f t="shared" si="12"/>
        <v>0</v>
      </c>
      <c r="I159" s="222">
        <f t="shared" si="13"/>
        <v>0</v>
      </c>
      <c r="J159" s="222">
        <f t="shared" si="14"/>
        <v>0</v>
      </c>
      <c r="K159" s="210" t="s">
        <v>39</v>
      </c>
    </row>
    <row r="160" spans="1:11" ht="12.75">
      <c r="A160" s="45">
        <v>8</v>
      </c>
      <c r="B160" s="47" t="s">
        <v>119</v>
      </c>
      <c r="C160" s="45"/>
      <c r="D160" s="253" t="s">
        <v>18</v>
      </c>
      <c r="E160" s="254">
        <v>5</v>
      </c>
      <c r="F160" s="220"/>
      <c r="G160" s="255">
        <v>0.08</v>
      </c>
      <c r="H160" s="221">
        <f t="shared" si="12"/>
        <v>0</v>
      </c>
      <c r="I160" s="222">
        <f t="shared" si="13"/>
        <v>0</v>
      </c>
      <c r="J160" s="222">
        <f t="shared" si="14"/>
        <v>0</v>
      </c>
      <c r="K160" s="210" t="s">
        <v>39</v>
      </c>
    </row>
    <row r="161" spans="1:11" ht="12.75">
      <c r="A161" s="45">
        <v>9</v>
      </c>
      <c r="B161" s="47" t="s">
        <v>120</v>
      </c>
      <c r="C161" s="45"/>
      <c r="D161" s="253" t="s">
        <v>18</v>
      </c>
      <c r="E161" s="254">
        <v>5</v>
      </c>
      <c r="F161" s="220"/>
      <c r="G161" s="255">
        <v>0.08</v>
      </c>
      <c r="H161" s="221">
        <f t="shared" si="12"/>
        <v>0</v>
      </c>
      <c r="I161" s="222">
        <f t="shared" si="13"/>
        <v>0</v>
      </c>
      <c r="J161" s="222">
        <f t="shared" si="14"/>
        <v>0</v>
      </c>
      <c r="K161" s="210" t="s">
        <v>39</v>
      </c>
    </row>
    <row r="162" spans="1:11" ht="12.75">
      <c r="A162" s="45">
        <v>10</v>
      </c>
      <c r="B162" s="47" t="s">
        <v>121</v>
      </c>
      <c r="C162" s="45"/>
      <c r="D162" s="253" t="s">
        <v>18</v>
      </c>
      <c r="E162" s="254">
        <v>5</v>
      </c>
      <c r="F162" s="220"/>
      <c r="G162" s="255">
        <v>0.08</v>
      </c>
      <c r="H162" s="221">
        <f t="shared" si="12"/>
        <v>0</v>
      </c>
      <c r="I162" s="222">
        <f t="shared" si="13"/>
        <v>0</v>
      </c>
      <c r="J162" s="222">
        <f t="shared" si="14"/>
        <v>0</v>
      </c>
      <c r="K162" s="210" t="s">
        <v>39</v>
      </c>
    </row>
    <row r="163" spans="1:11" ht="25.5">
      <c r="A163" s="45">
        <v>11</v>
      </c>
      <c r="B163" s="47" t="s">
        <v>122</v>
      </c>
      <c r="C163" s="45"/>
      <c r="D163" s="253" t="s">
        <v>18</v>
      </c>
      <c r="E163" s="254">
        <v>350</v>
      </c>
      <c r="F163" s="220"/>
      <c r="G163" s="255">
        <v>0.08</v>
      </c>
      <c r="H163" s="221">
        <f t="shared" si="12"/>
        <v>0</v>
      </c>
      <c r="I163" s="222">
        <f t="shared" si="13"/>
        <v>0</v>
      </c>
      <c r="J163" s="222">
        <f t="shared" si="14"/>
        <v>0</v>
      </c>
      <c r="K163" s="210" t="s">
        <v>39</v>
      </c>
    </row>
    <row r="164" spans="1:11" ht="12.75">
      <c r="A164" s="211"/>
      <c r="B164" s="48"/>
      <c r="C164" s="49"/>
      <c r="D164" s="49"/>
      <c r="E164" s="124"/>
      <c r="F164" s="214" t="s">
        <v>2</v>
      </c>
      <c r="G164" s="215"/>
      <c r="H164" s="216">
        <f>SUM(H157:H163)</f>
        <v>0</v>
      </c>
      <c r="I164" s="217">
        <f>SUM(I157:I163)</f>
        <v>0</v>
      </c>
      <c r="J164" s="217">
        <f>SUM(J157:J163)</f>
        <v>0</v>
      </c>
      <c r="K164" s="47"/>
    </row>
    <row r="165" spans="1:11" ht="12.75">
      <c r="A165" s="211"/>
      <c r="B165" s="48"/>
      <c r="C165" s="49"/>
      <c r="D165" s="49"/>
      <c r="E165" s="124"/>
      <c r="F165" s="243"/>
      <c r="G165" s="215"/>
      <c r="H165" s="266"/>
      <c r="I165" s="267"/>
      <c r="J165" s="267"/>
      <c r="K165" s="48"/>
    </row>
    <row r="166" spans="1:10" ht="12.75">
      <c r="A166" s="49"/>
      <c r="B166" s="95" t="s">
        <v>169</v>
      </c>
      <c r="C166" s="49"/>
      <c r="D166" s="49"/>
      <c r="E166" s="124"/>
      <c r="F166" s="243"/>
      <c r="G166" s="215"/>
      <c r="H166" s="244"/>
      <c r="I166" s="245"/>
      <c r="J166" s="245"/>
    </row>
    <row r="167" spans="1:11" ht="38.25">
      <c r="A167" s="8" t="s">
        <v>9</v>
      </c>
      <c r="B167" s="247" t="s">
        <v>10</v>
      </c>
      <c r="C167" s="246" t="s">
        <v>0</v>
      </c>
      <c r="D167" s="247" t="s">
        <v>11</v>
      </c>
      <c r="E167" s="248" t="s">
        <v>1</v>
      </c>
      <c r="F167" s="249" t="s">
        <v>24</v>
      </c>
      <c r="G167" s="250" t="s">
        <v>13</v>
      </c>
      <c r="H167" s="251" t="s">
        <v>14</v>
      </c>
      <c r="I167" s="252" t="s">
        <v>15</v>
      </c>
      <c r="J167" s="252" t="s">
        <v>16</v>
      </c>
      <c r="K167" s="34" t="s">
        <v>26</v>
      </c>
    </row>
    <row r="168" spans="1:11" ht="25.5">
      <c r="A168" s="45">
        <v>12</v>
      </c>
      <c r="B168" s="47" t="s">
        <v>123</v>
      </c>
      <c r="C168" s="45"/>
      <c r="D168" s="253" t="s">
        <v>126</v>
      </c>
      <c r="E168" s="254">
        <v>2</v>
      </c>
      <c r="F168" s="220"/>
      <c r="G168" s="255">
        <v>0.08</v>
      </c>
      <c r="H168" s="221">
        <f>F168*E168</f>
        <v>0</v>
      </c>
      <c r="I168" s="222">
        <f>ROUND((H168*G168),2)</f>
        <v>0</v>
      </c>
      <c r="J168" s="222">
        <f>H168+I168</f>
        <v>0</v>
      </c>
      <c r="K168" s="210" t="s">
        <v>39</v>
      </c>
    </row>
    <row r="169" spans="1:11" ht="25.5">
      <c r="A169" s="45">
        <v>13</v>
      </c>
      <c r="B169" s="47" t="s">
        <v>128</v>
      </c>
      <c r="C169" s="45"/>
      <c r="D169" s="253" t="s">
        <v>18</v>
      </c>
      <c r="E169" s="254">
        <v>50</v>
      </c>
      <c r="F169" s="220"/>
      <c r="G169" s="255">
        <v>0.08</v>
      </c>
      <c r="H169" s="221">
        <f>F169*E169</f>
        <v>0</v>
      </c>
      <c r="I169" s="222">
        <f>ROUND((H169*G169),2)</f>
        <v>0</v>
      </c>
      <c r="J169" s="222">
        <f>H169+I169</f>
        <v>0</v>
      </c>
      <c r="K169" s="210" t="s">
        <v>39</v>
      </c>
    </row>
    <row r="170" spans="1:11" ht="25.5">
      <c r="A170" s="45">
        <v>14</v>
      </c>
      <c r="B170" s="47" t="s">
        <v>124</v>
      </c>
      <c r="C170" s="45"/>
      <c r="D170" s="253" t="s">
        <v>18</v>
      </c>
      <c r="E170" s="254">
        <v>300</v>
      </c>
      <c r="F170" s="220"/>
      <c r="G170" s="255">
        <v>0.08</v>
      </c>
      <c r="H170" s="221">
        <f>F170*E170</f>
        <v>0</v>
      </c>
      <c r="I170" s="222">
        <f>ROUND((H170*G170),2)</f>
        <v>0</v>
      </c>
      <c r="J170" s="222">
        <f>H170+I170</f>
        <v>0</v>
      </c>
      <c r="K170" s="210" t="s">
        <v>39</v>
      </c>
    </row>
    <row r="171" spans="1:11" ht="25.5">
      <c r="A171" s="45">
        <v>15</v>
      </c>
      <c r="B171" s="47" t="s">
        <v>125</v>
      </c>
      <c r="C171" s="45"/>
      <c r="D171" s="253" t="s">
        <v>18</v>
      </c>
      <c r="E171" s="254">
        <v>50</v>
      </c>
      <c r="F171" s="220"/>
      <c r="G171" s="255">
        <v>0.08</v>
      </c>
      <c r="H171" s="221">
        <f>F171*E171</f>
        <v>0</v>
      </c>
      <c r="I171" s="222">
        <f>ROUND((H171*G171),2)</f>
        <v>0</v>
      </c>
      <c r="J171" s="222">
        <f>H171+I171</f>
        <v>0</v>
      </c>
      <c r="K171" s="210" t="s">
        <v>39</v>
      </c>
    </row>
    <row r="172" spans="1:11" ht="12.75">
      <c r="A172" s="49"/>
      <c r="B172" s="164"/>
      <c r="C172" s="49"/>
      <c r="D172" s="49"/>
      <c r="E172" s="124"/>
      <c r="F172" s="214" t="s">
        <v>2</v>
      </c>
      <c r="G172" s="215"/>
      <c r="H172" s="216">
        <f>SUM(H168:H171)</f>
        <v>0</v>
      </c>
      <c r="I172" s="217">
        <f>SUM(I168:I171)</f>
        <v>0</v>
      </c>
      <c r="J172" s="217">
        <f>SUM(J168:J171)</f>
        <v>0</v>
      </c>
      <c r="K172" s="47"/>
    </row>
    <row r="173" spans="1:10" ht="12.75">
      <c r="A173" s="49"/>
      <c r="B173" s="164"/>
      <c r="C173" s="49"/>
      <c r="D173" s="49"/>
      <c r="E173" s="124"/>
      <c r="F173" s="59"/>
      <c r="G173" s="125"/>
      <c r="H173" s="126"/>
      <c r="I173" s="127"/>
      <c r="J173" s="127"/>
    </row>
    <row r="174" spans="1:10" ht="12.75">
      <c r="A174" s="49"/>
      <c r="B174" s="95" t="s">
        <v>131</v>
      </c>
      <c r="C174" s="49"/>
      <c r="D174" s="49"/>
      <c r="E174" s="124"/>
      <c r="F174" s="59"/>
      <c r="G174" s="125"/>
      <c r="H174" s="126"/>
      <c r="I174" s="127"/>
      <c r="J174" s="127"/>
    </row>
    <row r="175" spans="1:11" ht="33.75">
      <c r="A175" s="8" t="s">
        <v>9</v>
      </c>
      <c r="B175" s="247" t="s">
        <v>10</v>
      </c>
      <c r="C175" s="51" t="s">
        <v>0</v>
      </c>
      <c r="D175" s="8" t="s">
        <v>11</v>
      </c>
      <c r="E175" s="131" t="s">
        <v>1</v>
      </c>
      <c r="F175" s="42" t="s">
        <v>24</v>
      </c>
      <c r="G175" s="9" t="s">
        <v>13</v>
      </c>
      <c r="H175" s="19" t="s">
        <v>14</v>
      </c>
      <c r="I175" s="21" t="s">
        <v>15</v>
      </c>
      <c r="J175" s="21" t="s">
        <v>16</v>
      </c>
      <c r="K175" s="34" t="s">
        <v>26</v>
      </c>
    </row>
    <row r="176" spans="1:11" ht="25.5">
      <c r="A176" s="45">
        <v>1</v>
      </c>
      <c r="B176" s="47" t="s">
        <v>132</v>
      </c>
      <c r="C176" s="45"/>
      <c r="D176" s="145" t="s">
        <v>18</v>
      </c>
      <c r="E176" s="146">
        <v>2000</v>
      </c>
      <c r="F176" s="108"/>
      <c r="G176" s="105">
        <v>0.08</v>
      </c>
      <c r="H176" s="106">
        <f>F176*E176</f>
        <v>0</v>
      </c>
      <c r="I176" s="107">
        <f>ROUND((H176*G176),2)</f>
        <v>0</v>
      </c>
      <c r="J176" s="107">
        <f>H176+I176</f>
        <v>0</v>
      </c>
      <c r="K176" s="47" t="s">
        <v>59</v>
      </c>
    </row>
    <row r="177" spans="1:11" ht="12.75">
      <c r="A177" s="49"/>
      <c r="B177" s="164"/>
      <c r="C177" s="49"/>
      <c r="D177" s="49"/>
      <c r="E177" s="124"/>
      <c r="F177" s="214" t="s">
        <v>2</v>
      </c>
      <c r="G177" s="215"/>
      <c r="H177" s="216">
        <f>SUM(H176:H176)</f>
        <v>0</v>
      </c>
      <c r="I177" s="217">
        <f>SUM(I176:I176)</f>
        <v>0</v>
      </c>
      <c r="J177" s="217">
        <f>SUM(J176:J176)</f>
        <v>0</v>
      </c>
      <c r="K177" s="47"/>
    </row>
    <row r="178" spans="1:10" ht="12.75">
      <c r="A178" s="49"/>
      <c r="B178" s="164"/>
      <c r="C178" s="49"/>
      <c r="D178" s="49"/>
      <c r="E178" s="124"/>
      <c r="F178" s="59"/>
      <c r="G178" s="125"/>
      <c r="H178" s="128"/>
      <c r="I178" s="129"/>
      <c r="J178" s="129"/>
    </row>
    <row r="179" spans="1:10" ht="12.75">
      <c r="A179" s="49"/>
      <c r="B179" s="95" t="s">
        <v>139</v>
      </c>
      <c r="C179" s="49"/>
      <c r="D179" s="49"/>
      <c r="E179" s="124"/>
      <c r="F179" s="59"/>
      <c r="G179" s="125"/>
      <c r="H179" s="126"/>
      <c r="I179" s="127"/>
      <c r="J179" s="127"/>
    </row>
    <row r="180" spans="1:11" ht="33.75">
      <c r="A180" s="8" t="s">
        <v>9</v>
      </c>
      <c r="B180" s="247" t="s">
        <v>10</v>
      </c>
      <c r="C180" s="51" t="s">
        <v>0</v>
      </c>
      <c r="D180" s="8" t="s">
        <v>11</v>
      </c>
      <c r="E180" s="131" t="s">
        <v>1</v>
      </c>
      <c r="F180" s="42" t="s">
        <v>24</v>
      </c>
      <c r="G180" s="9" t="s">
        <v>13</v>
      </c>
      <c r="H180" s="19" t="s">
        <v>14</v>
      </c>
      <c r="I180" s="21" t="s">
        <v>15</v>
      </c>
      <c r="J180" s="21" t="s">
        <v>16</v>
      </c>
      <c r="K180" s="34" t="s">
        <v>26</v>
      </c>
    </row>
    <row r="181" spans="1:11" ht="25.5">
      <c r="A181" s="45">
        <v>1</v>
      </c>
      <c r="B181" s="260" t="s">
        <v>140</v>
      </c>
      <c r="C181" s="45"/>
      <c r="D181" s="145" t="s">
        <v>18</v>
      </c>
      <c r="E181" s="146">
        <v>30</v>
      </c>
      <c r="F181" s="108"/>
      <c r="G181" s="105">
        <v>0.08</v>
      </c>
      <c r="H181" s="106">
        <f>F181*E181</f>
        <v>0</v>
      </c>
      <c r="I181" s="107">
        <f>ROUND((H181*G181),2)</f>
        <v>0</v>
      </c>
      <c r="J181" s="107">
        <f>H181+I181</f>
        <v>0</v>
      </c>
      <c r="K181" s="210">
        <v>1</v>
      </c>
    </row>
    <row r="182" spans="1:11" ht="38.25">
      <c r="A182" s="45">
        <v>2</v>
      </c>
      <c r="B182" s="47" t="s">
        <v>141</v>
      </c>
      <c r="C182" s="45"/>
      <c r="D182" s="145" t="s">
        <v>18</v>
      </c>
      <c r="E182" s="146">
        <v>60</v>
      </c>
      <c r="F182" s="108"/>
      <c r="G182" s="105">
        <v>0.08</v>
      </c>
      <c r="H182" s="261">
        <f>F182*E182</f>
        <v>0</v>
      </c>
      <c r="I182" s="262">
        <f>ROUND((H182*G182),2)</f>
        <v>0</v>
      </c>
      <c r="J182" s="262">
        <f>H182+I182</f>
        <v>0</v>
      </c>
      <c r="K182" s="264">
        <v>1</v>
      </c>
    </row>
    <row r="183" spans="1:11" ht="12.75">
      <c r="A183" s="256"/>
      <c r="B183" s="164"/>
      <c r="C183" s="49"/>
      <c r="D183" s="49"/>
      <c r="E183" s="124"/>
      <c r="F183" s="214" t="s">
        <v>2</v>
      </c>
      <c r="G183" s="215"/>
      <c r="H183" s="216">
        <f>SUM(H181:H182)</f>
        <v>0</v>
      </c>
      <c r="I183" s="217">
        <f>SUM(I181:I182)</f>
        <v>0</v>
      </c>
      <c r="J183" s="217">
        <f>SUM(J181:J182)</f>
        <v>0</v>
      </c>
      <c r="K183" s="47"/>
    </row>
    <row r="184" spans="1:11" ht="12.75">
      <c r="A184" s="49"/>
      <c r="B184" s="164"/>
      <c r="C184" s="49"/>
      <c r="D184" s="49"/>
      <c r="E184" s="124"/>
      <c r="F184" s="59"/>
      <c r="G184" s="125"/>
      <c r="H184" s="128"/>
      <c r="I184" s="129"/>
      <c r="J184" s="129"/>
      <c r="K184" s="48"/>
    </row>
    <row r="185" spans="1:10" ht="12.75">
      <c r="A185" s="49"/>
      <c r="B185" s="95" t="s">
        <v>145</v>
      </c>
      <c r="C185" s="49"/>
      <c r="D185" s="49"/>
      <c r="E185" s="124"/>
      <c r="F185" s="59"/>
      <c r="G185" s="149"/>
      <c r="H185" s="126"/>
      <c r="I185" s="127"/>
      <c r="J185" s="127"/>
    </row>
    <row r="186" spans="1:11" ht="33.75">
      <c r="A186" s="8" t="s">
        <v>9</v>
      </c>
      <c r="B186" s="8" t="s">
        <v>10</v>
      </c>
      <c r="C186" s="51" t="s">
        <v>0</v>
      </c>
      <c r="D186" s="8" t="s">
        <v>11</v>
      </c>
      <c r="E186" s="131" t="s">
        <v>1</v>
      </c>
      <c r="F186" s="42" t="s">
        <v>24</v>
      </c>
      <c r="G186" s="150" t="s">
        <v>13</v>
      </c>
      <c r="H186" s="19" t="s">
        <v>14</v>
      </c>
      <c r="I186" s="21" t="s">
        <v>15</v>
      </c>
      <c r="J186" s="21" t="s">
        <v>16</v>
      </c>
      <c r="K186" s="34" t="s">
        <v>26</v>
      </c>
    </row>
    <row r="187" spans="1:11" ht="63.75">
      <c r="A187" s="45" t="s">
        <v>17</v>
      </c>
      <c r="B187" s="260" t="s">
        <v>142</v>
      </c>
      <c r="C187" s="45"/>
      <c r="D187" s="145" t="s">
        <v>18</v>
      </c>
      <c r="E187" s="146">
        <v>50</v>
      </c>
      <c r="F187" s="287"/>
      <c r="G187" s="105">
        <v>0.08</v>
      </c>
      <c r="H187" s="106">
        <f>F187*E187</f>
        <v>0</v>
      </c>
      <c r="I187" s="107">
        <f>ROUND((H187*G187),2)</f>
        <v>0</v>
      </c>
      <c r="J187" s="107">
        <f>H187+I187</f>
        <v>0</v>
      </c>
      <c r="K187" s="265">
        <v>1</v>
      </c>
    </row>
    <row r="188" spans="1:11" ht="63.75">
      <c r="A188" s="45" t="s">
        <v>143</v>
      </c>
      <c r="B188" s="260" t="s">
        <v>144</v>
      </c>
      <c r="C188" s="45"/>
      <c r="D188" s="45" t="s">
        <v>18</v>
      </c>
      <c r="E188" s="122">
        <v>150</v>
      </c>
      <c r="F188" s="287"/>
      <c r="G188" s="105">
        <v>0.08</v>
      </c>
      <c r="H188" s="106">
        <f>F188*E188</f>
        <v>0</v>
      </c>
      <c r="I188" s="107">
        <f>ROUND((H188*G188),2)</f>
        <v>0</v>
      </c>
      <c r="J188" s="107">
        <f>H188+I188</f>
        <v>0</v>
      </c>
      <c r="K188" s="265">
        <v>1</v>
      </c>
    </row>
    <row r="189" spans="1:11" ht="12.75">
      <c r="A189" s="49"/>
      <c r="B189" s="164"/>
      <c r="C189" s="49"/>
      <c r="D189" s="49"/>
      <c r="E189" s="124"/>
      <c r="F189" s="214" t="s">
        <v>2</v>
      </c>
      <c r="G189" s="263"/>
      <c r="H189" s="216">
        <f>SUM(H187:H188)</f>
        <v>0</v>
      </c>
      <c r="I189" s="107">
        <f>SUM(I187:I188)</f>
        <v>0</v>
      </c>
      <c r="J189" s="217">
        <f>SUM(J187:J188)</f>
        <v>0</v>
      </c>
      <c r="K189" s="48"/>
    </row>
    <row r="190" spans="1:11" ht="12.75">
      <c r="A190" s="49"/>
      <c r="B190" s="164"/>
      <c r="C190" s="49"/>
      <c r="D190" s="49"/>
      <c r="E190" s="124"/>
      <c r="F190" s="59"/>
      <c r="G190" s="149"/>
      <c r="H190" s="128"/>
      <c r="I190" s="129"/>
      <c r="J190" s="129"/>
      <c r="K190" s="48"/>
    </row>
    <row r="191" spans="1:11" ht="12.75">
      <c r="A191" s="49"/>
      <c r="B191" s="164"/>
      <c r="C191" s="49"/>
      <c r="D191" s="49"/>
      <c r="E191" s="124"/>
      <c r="F191" s="59"/>
      <c r="G191" s="149"/>
      <c r="H191" s="128"/>
      <c r="I191" s="129"/>
      <c r="J191" s="129"/>
      <c r="K191" s="48"/>
    </row>
    <row r="192" spans="1:10" ht="12.75">
      <c r="A192" s="49"/>
      <c r="B192" s="95" t="s">
        <v>148</v>
      </c>
      <c r="C192" s="49"/>
      <c r="D192" s="49"/>
      <c r="E192" s="124"/>
      <c r="F192" s="59"/>
      <c r="G192" s="149"/>
      <c r="H192" s="126"/>
      <c r="I192" s="127"/>
      <c r="J192" s="127"/>
    </row>
    <row r="193" spans="1:11" ht="33.75">
      <c r="A193" s="8" t="s">
        <v>9</v>
      </c>
      <c r="B193" s="8" t="s">
        <v>10</v>
      </c>
      <c r="C193" s="51" t="s">
        <v>0</v>
      </c>
      <c r="D193" s="8" t="s">
        <v>11</v>
      </c>
      <c r="E193" s="131" t="s">
        <v>1</v>
      </c>
      <c r="F193" s="42" t="s">
        <v>24</v>
      </c>
      <c r="G193" s="150" t="s">
        <v>13</v>
      </c>
      <c r="H193" s="19" t="s">
        <v>14</v>
      </c>
      <c r="I193" s="21" t="s">
        <v>15</v>
      </c>
      <c r="J193" s="21" t="s">
        <v>16</v>
      </c>
      <c r="K193" s="34" t="s">
        <v>26</v>
      </c>
    </row>
    <row r="194" spans="1:11" ht="25.5">
      <c r="A194" s="45" t="s">
        <v>17</v>
      </c>
      <c r="B194" s="47" t="s">
        <v>146</v>
      </c>
      <c r="C194" s="45"/>
      <c r="D194" s="45" t="s">
        <v>5</v>
      </c>
      <c r="E194" s="122">
        <v>200</v>
      </c>
      <c r="F194" s="108"/>
      <c r="G194" s="105">
        <v>0.08</v>
      </c>
      <c r="H194" s="106">
        <f>F194*E194</f>
        <v>0</v>
      </c>
      <c r="I194" s="107">
        <f>ROUND((H194*G194),2)</f>
        <v>0</v>
      </c>
      <c r="J194" s="107">
        <f>H194+I194</f>
        <v>0</v>
      </c>
      <c r="K194" s="265">
        <v>1</v>
      </c>
    </row>
    <row r="195" spans="1:11" ht="25.5">
      <c r="A195" s="45" t="s">
        <v>143</v>
      </c>
      <c r="B195" s="47" t="s">
        <v>147</v>
      </c>
      <c r="C195" s="45"/>
      <c r="D195" s="45" t="s">
        <v>5</v>
      </c>
      <c r="E195" s="122">
        <v>300</v>
      </c>
      <c r="F195" s="108"/>
      <c r="G195" s="105">
        <v>0.08</v>
      </c>
      <c r="H195" s="106">
        <f>F195*E195</f>
        <v>0</v>
      </c>
      <c r="I195" s="107">
        <f>ROUND((H195*G195),2)</f>
        <v>0</v>
      </c>
      <c r="J195" s="107">
        <f>H195+I195</f>
        <v>0</v>
      </c>
      <c r="K195" s="265">
        <v>1</v>
      </c>
    </row>
    <row r="196" spans="1:11" ht="12.75">
      <c r="A196" s="49"/>
      <c r="B196" s="48"/>
      <c r="C196" s="49"/>
      <c r="D196" s="49"/>
      <c r="E196" s="124"/>
      <c r="F196" s="214" t="s">
        <v>2</v>
      </c>
      <c r="G196" s="149"/>
      <c r="H196" s="216">
        <f>SUM(H194:H195)</f>
        <v>0</v>
      </c>
      <c r="I196" s="217">
        <f>SUM(I194:I195)</f>
        <v>0</v>
      </c>
      <c r="J196" s="217">
        <f>SUM(J194:J195)</f>
        <v>0</v>
      </c>
      <c r="K196" s="48"/>
    </row>
    <row r="197" spans="1:11" ht="12.75">
      <c r="A197" s="49"/>
      <c r="B197" s="48"/>
      <c r="C197" s="49"/>
      <c r="D197" s="49"/>
      <c r="E197" s="124"/>
      <c r="F197" s="243"/>
      <c r="G197" s="149"/>
      <c r="H197" s="266"/>
      <c r="I197" s="267"/>
      <c r="J197" s="267"/>
      <c r="K197" s="48"/>
    </row>
    <row r="198" spans="1:10" ht="12.75">
      <c r="A198" s="49"/>
      <c r="B198" s="95" t="s">
        <v>149</v>
      </c>
      <c r="C198" s="49"/>
      <c r="D198" s="49"/>
      <c r="E198" s="124"/>
      <c r="F198" s="59"/>
      <c r="G198" s="149"/>
      <c r="H198" s="126"/>
      <c r="I198" s="127"/>
      <c r="J198" s="127"/>
    </row>
    <row r="199" spans="1:11" ht="33.75">
      <c r="A199" s="8" t="s">
        <v>9</v>
      </c>
      <c r="B199" s="8" t="s">
        <v>10</v>
      </c>
      <c r="C199" s="51" t="s">
        <v>0</v>
      </c>
      <c r="D199" s="8" t="s">
        <v>11</v>
      </c>
      <c r="E199" s="131" t="s">
        <v>1</v>
      </c>
      <c r="F199" s="42" t="s">
        <v>24</v>
      </c>
      <c r="G199" s="150" t="s">
        <v>13</v>
      </c>
      <c r="H199" s="19" t="s">
        <v>14</v>
      </c>
      <c r="I199" s="21" t="s">
        <v>15</v>
      </c>
      <c r="J199" s="21" t="s">
        <v>16</v>
      </c>
      <c r="K199" s="34" t="s">
        <v>26</v>
      </c>
    </row>
    <row r="200" spans="1:11" ht="12.75">
      <c r="A200" s="45" t="s">
        <v>17</v>
      </c>
      <c r="B200" s="47" t="s">
        <v>150</v>
      </c>
      <c r="C200" s="45"/>
      <c r="D200" s="45" t="s">
        <v>18</v>
      </c>
      <c r="E200" s="122">
        <v>4</v>
      </c>
      <c r="F200" s="108"/>
      <c r="G200" s="105">
        <v>0.08</v>
      </c>
      <c r="H200" s="106">
        <f>F200*E200</f>
        <v>0</v>
      </c>
      <c r="I200" s="107">
        <f>ROUND((H200*G200),2)</f>
        <v>0</v>
      </c>
      <c r="J200" s="107">
        <f>H200+I200</f>
        <v>0</v>
      </c>
      <c r="K200" s="265" t="s">
        <v>39</v>
      </c>
    </row>
    <row r="201" spans="1:11" ht="12.75">
      <c r="A201" s="49"/>
      <c r="B201" s="48"/>
      <c r="C201" s="49"/>
      <c r="D201" s="49"/>
      <c r="E201" s="124"/>
      <c r="F201" s="214" t="s">
        <v>2</v>
      </c>
      <c r="G201" s="149"/>
      <c r="H201" s="216">
        <f>SUM(H200:H200)</f>
        <v>0</v>
      </c>
      <c r="I201" s="217">
        <f>SUM(I200:I200)</f>
        <v>0</v>
      </c>
      <c r="J201" s="217">
        <f>SUM(J200:J200)</f>
        <v>0</v>
      </c>
      <c r="K201" s="48"/>
    </row>
    <row r="202" spans="1:11" ht="12.75">
      <c r="A202" s="49"/>
      <c r="B202" s="48"/>
      <c r="C202" s="49"/>
      <c r="D202" s="49"/>
      <c r="E202" s="124"/>
      <c r="F202" s="243"/>
      <c r="G202" s="149"/>
      <c r="H202" s="266"/>
      <c r="I202" s="267"/>
      <c r="J202" s="267"/>
      <c r="K202" s="48"/>
    </row>
    <row r="203" spans="1:10" ht="12.75">
      <c r="A203" s="49"/>
      <c r="B203" s="95" t="s">
        <v>151</v>
      </c>
      <c r="C203" s="49"/>
      <c r="D203" s="49"/>
      <c r="E203" s="124"/>
      <c r="F203" s="59"/>
      <c r="G203" s="149"/>
      <c r="H203" s="126"/>
      <c r="I203" s="127"/>
      <c r="J203" s="127"/>
    </row>
    <row r="204" spans="1:11" ht="33.75">
      <c r="A204" s="8" t="s">
        <v>9</v>
      </c>
      <c r="B204" s="8" t="s">
        <v>10</v>
      </c>
      <c r="C204" s="51" t="s">
        <v>0</v>
      </c>
      <c r="D204" s="8" t="s">
        <v>11</v>
      </c>
      <c r="E204" s="131" t="s">
        <v>1</v>
      </c>
      <c r="F204" s="42" t="s">
        <v>24</v>
      </c>
      <c r="G204" s="150" t="s">
        <v>13</v>
      </c>
      <c r="H204" s="19" t="s">
        <v>14</v>
      </c>
      <c r="I204" s="21" t="s">
        <v>15</v>
      </c>
      <c r="J204" s="21" t="s">
        <v>16</v>
      </c>
      <c r="K204" s="34" t="s">
        <v>26</v>
      </c>
    </row>
    <row r="205" spans="1:11" ht="12.75">
      <c r="A205" s="45" t="s">
        <v>17</v>
      </c>
      <c r="B205" s="47" t="s">
        <v>152</v>
      </c>
      <c r="C205" s="45"/>
      <c r="D205" s="45" t="s">
        <v>18</v>
      </c>
      <c r="E205" s="122">
        <v>100</v>
      </c>
      <c r="F205" s="108"/>
      <c r="G205" s="105">
        <v>0.08</v>
      </c>
      <c r="H205" s="106">
        <f>F205*E205</f>
        <v>0</v>
      </c>
      <c r="I205" s="107">
        <f>ROUND((H205*G205),2)</f>
        <v>0</v>
      </c>
      <c r="J205" s="107">
        <f>H205+I205</f>
        <v>0</v>
      </c>
      <c r="K205" s="265" t="s">
        <v>39</v>
      </c>
    </row>
    <row r="206" spans="1:11" ht="12.75">
      <c r="A206" s="49"/>
      <c r="B206" s="48"/>
      <c r="C206" s="49"/>
      <c r="D206" s="49"/>
      <c r="E206" s="124"/>
      <c r="F206" s="214" t="s">
        <v>2</v>
      </c>
      <c r="G206" s="149"/>
      <c r="H206" s="216">
        <f>SUM(H205:H205)</f>
        <v>0</v>
      </c>
      <c r="I206" s="217">
        <f>SUM(I205:I205)</f>
        <v>0</v>
      </c>
      <c r="J206" s="217">
        <f>SUM(J205:J205)</f>
        <v>0</v>
      </c>
      <c r="K206" s="48"/>
    </row>
    <row r="207" spans="1:11" ht="12.75">
      <c r="A207" s="49"/>
      <c r="B207" s="48"/>
      <c r="C207" s="49"/>
      <c r="D207" s="49"/>
      <c r="E207" s="124"/>
      <c r="F207" s="243"/>
      <c r="G207" s="149"/>
      <c r="H207" s="266"/>
      <c r="I207" s="267"/>
      <c r="J207" s="267"/>
      <c r="K207" s="48"/>
    </row>
    <row r="208" spans="1:10" ht="12.75">
      <c r="A208" s="49"/>
      <c r="B208" s="95" t="s">
        <v>163</v>
      </c>
      <c r="C208" s="49"/>
      <c r="D208" s="49"/>
      <c r="E208" s="124"/>
      <c r="F208" s="59"/>
      <c r="G208" s="149"/>
      <c r="H208" s="126"/>
      <c r="I208" s="127"/>
      <c r="J208" s="127"/>
    </row>
    <row r="209" spans="1:11" ht="33.75">
      <c r="A209" s="8" t="s">
        <v>9</v>
      </c>
      <c r="B209" s="8" t="s">
        <v>10</v>
      </c>
      <c r="C209" s="51" t="s">
        <v>0</v>
      </c>
      <c r="D209" s="8" t="s">
        <v>11</v>
      </c>
      <c r="E209" s="131" t="s">
        <v>1</v>
      </c>
      <c r="F209" s="42" t="s">
        <v>24</v>
      </c>
      <c r="G209" s="150" t="s">
        <v>13</v>
      </c>
      <c r="H209" s="19" t="s">
        <v>14</v>
      </c>
      <c r="I209" s="21" t="s">
        <v>15</v>
      </c>
      <c r="J209" s="21" t="s">
        <v>16</v>
      </c>
      <c r="K209" s="34" t="s">
        <v>26</v>
      </c>
    </row>
    <row r="210" spans="1:11" ht="25.5">
      <c r="A210" s="45" t="s">
        <v>17</v>
      </c>
      <c r="B210" s="47" t="s">
        <v>153</v>
      </c>
      <c r="C210" s="45"/>
      <c r="D210" s="45" t="s">
        <v>18</v>
      </c>
      <c r="E210" s="122">
        <v>5</v>
      </c>
      <c r="F210" s="108"/>
      <c r="G210" s="105">
        <v>0.08</v>
      </c>
      <c r="H210" s="106">
        <f>F210*E210</f>
        <v>0</v>
      </c>
      <c r="I210" s="107">
        <f>ROUND((H210*G210),2)</f>
        <v>0</v>
      </c>
      <c r="J210" s="107">
        <f>H210+I210</f>
        <v>0</v>
      </c>
      <c r="K210" s="265" t="s">
        <v>39</v>
      </c>
    </row>
    <row r="211" spans="1:11" ht="12.75">
      <c r="A211" s="45" t="s">
        <v>143</v>
      </c>
      <c r="B211" s="47" t="s">
        <v>164</v>
      </c>
      <c r="C211" s="45"/>
      <c r="D211" s="45" t="s">
        <v>18</v>
      </c>
      <c r="E211" s="122">
        <v>5</v>
      </c>
      <c r="F211" s="108"/>
      <c r="G211" s="105">
        <v>0.08</v>
      </c>
      <c r="H211" s="106">
        <f>F211*E211</f>
        <v>0</v>
      </c>
      <c r="I211" s="107">
        <f>ROUND((H211*G211),2)</f>
        <v>0</v>
      </c>
      <c r="J211" s="107">
        <f>H211+I211</f>
        <v>0</v>
      </c>
      <c r="K211" s="265" t="s">
        <v>39</v>
      </c>
    </row>
    <row r="212" spans="1:11" ht="25.5">
      <c r="A212" s="45" t="s">
        <v>157</v>
      </c>
      <c r="B212" s="47" t="s">
        <v>159</v>
      </c>
      <c r="C212" s="45"/>
      <c r="D212" s="45" t="s">
        <v>18</v>
      </c>
      <c r="E212" s="122">
        <v>1</v>
      </c>
      <c r="F212" s="108"/>
      <c r="G212" s="105">
        <v>0.08</v>
      </c>
      <c r="H212" s="106">
        <f>F212*E212</f>
        <v>0</v>
      </c>
      <c r="I212" s="107">
        <f>ROUND((H212*G212),2)</f>
        <v>0</v>
      </c>
      <c r="J212" s="107">
        <f>H212+I212</f>
        <v>0</v>
      </c>
      <c r="K212" s="265" t="s">
        <v>39</v>
      </c>
    </row>
    <row r="213" spans="1:11" ht="25.5">
      <c r="A213" s="45" t="s">
        <v>158</v>
      </c>
      <c r="B213" s="47" t="s">
        <v>161</v>
      </c>
      <c r="C213" s="45"/>
      <c r="D213" s="45" t="s">
        <v>18</v>
      </c>
      <c r="E213" s="122">
        <v>2</v>
      </c>
      <c r="F213" s="108"/>
      <c r="G213" s="105">
        <v>0.08</v>
      </c>
      <c r="H213" s="106">
        <f>F213*E213</f>
        <v>0</v>
      </c>
      <c r="I213" s="107">
        <f>ROUND((H213*G213),2)</f>
        <v>0</v>
      </c>
      <c r="J213" s="107">
        <f>H213+I213</f>
        <v>0</v>
      </c>
      <c r="K213" s="265" t="s">
        <v>39</v>
      </c>
    </row>
    <row r="214" spans="1:11" ht="12.75">
      <c r="A214" s="45" t="s">
        <v>160</v>
      </c>
      <c r="B214" s="47" t="s">
        <v>162</v>
      </c>
      <c r="C214" s="45"/>
      <c r="D214" s="45" t="s">
        <v>18</v>
      </c>
      <c r="E214" s="122">
        <v>2</v>
      </c>
      <c r="F214" s="108"/>
      <c r="G214" s="105">
        <v>0.08</v>
      </c>
      <c r="H214" s="106">
        <f>F214*E214</f>
        <v>0</v>
      </c>
      <c r="I214" s="107">
        <f>ROUND((H214*G214),2)</f>
        <v>0</v>
      </c>
      <c r="J214" s="107">
        <f>H214+I214</f>
        <v>0</v>
      </c>
      <c r="K214" s="265" t="s">
        <v>39</v>
      </c>
    </row>
    <row r="215" spans="1:11" ht="12.75">
      <c r="A215" s="49"/>
      <c r="B215" s="48"/>
      <c r="C215" s="49"/>
      <c r="D215" s="49"/>
      <c r="E215" s="124"/>
      <c r="F215" s="214" t="s">
        <v>2</v>
      </c>
      <c r="G215" s="149"/>
      <c r="H215" s="216">
        <f>SUM(H210:H214)</f>
        <v>0</v>
      </c>
      <c r="I215" s="217">
        <f>SUM(I210:I214)</f>
        <v>0</v>
      </c>
      <c r="J215" s="217">
        <f>SUM(J210:J214)</f>
        <v>0</v>
      </c>
      <c r="K215" s="48"/>
    </row>
    <row r="216" spans="1:11" ht="12.75">
      <c r="A216" s="49"/>
      <c r="B216" s="48"/>
      <c r="C216" s="49"/>
      <c r="D216" s="49"/>
      <c r="E216" s="124"/>
      <c r="F216" s="243"/>
      <c r="G216" s="149"/>
      <c r="H216" s="266"/>
      <c r="I216" s="267"/>
      <c r="J216" s="267"/>
      <c r="K216" s="48"/>
    </row>
    <row r="217" spans="1:10" ht="12.75">
      <c r="A217" s="49"/>
      <c r="B217" s="95" t="s">
        <v>155</v>
      </c>
      <c r="C217" s="49"/>
      <c r="D217" s="49"/>
      <c r="E217" s="124"/>
      <c r="F217" s="59"/>
      <c r="G217" s="149"/>
      <c r="H217" s="126"/>
      <c r="I217" s="127"/>
      <c r="J217" s="127"/>
    </row>
    <row r="218" spans="1:11" ht="33.75">
      <c r="A218" s="8" t="s">
        <v>9</v>
      </c>
      <c r="B218" s="8" t="s">
        <v>10</v>
      </c>
      <c r="C218" s="51" t="s">
        <v>0</v>
      </c>
      <c r="D218" s="8" t="s">
        <v>11</v>
      </c>
      <c r="E218" s="131" t="s">
        <v>1</v>
      </c>
      <c r="F218" s="42" t="s">
        <v>24</v>
      </c>
      <c r="G218" s="150" t="s">
        <v>13</v>
      </c>
      <c r="H218" s="19" t="s">
        <v>14</v>
      </c>
      <c r="I218" s="21" t="s">
        <v>15</v>
      </c>
      <c r="J218" s="21" t="s">
        <v>16</v>
      </c>
      <c r="K218" s="34" t="s">
        <v>26</v>
      </c>
    </row>
    <row r="219" spans="1:11" ht="25.5">
      <c r="A219" s="45" t="s">
        <v>17</v>
      </c>
      <c r="B219" s="47" t="s">
        <v>156</v>
      </c>
      <c r="C219" s="45"/>
      <c r="D219" s="45" t="s">
        <v>18</v>
      </c>
      <c r="E219" s="122">
        <v>15</v>
      </c>
      <c r="F219" s="108"/>
      <c r="G219" s="105">
        <v>0.08</v>
      </c>
      <c r="H219" s="106">
        <f>F219*E219</f>
        <v>0</v>
      </c>
      <c r="I219" s="107">
        <f>ROUND((H219*G219),2)</f>
        <v>0</v>
      </c>
      <c r="J219" s="107">
        <f>H219+I219</f>
        <v>0</v>
      </c>
      <c r="K219" s="265" t="s">
        <v>39</v>
      </c>
    </row>
    <row r="220" spans="1:11" ht="12.75">
      <c r="A220" s="49"/>
      <c r="B220" s="48"/>
      <c r="C220" s="49"/>
      <c r="D220" s="49"/>
      <c r="E220" s="124"/>
      <c r="F220" s="214" t="s">
        <v>2</v>
      </c>
      <c r="G220" s="149"/>
      <c r="H220" s="216">
        <f>SUM(H219:H219)</f>
        <v>0</v>
      </c>
      <c r="I220" s="217">
        <f>SUM(I219:I219)</f>
        <v>0</v>
      </c>
      <c r="J220" s="217">
        <f>SUM(J219:J219)</f>
        <v>0</v>
      </c>
      <c r="K220" s="48"/>
    </row>
    <row r="221" spans="1:11" ht="12.75">
      <c r="A221" s="49"/>
      <c r="B221" s="48"/>
      <c r="C221" s="49"/>
      <c r="D221" s="49"/>
      <c r="E221" s="124"/>
      <c r="F221" s="243"/>
      <c r="G221" s="149"/>
      <c r="H221" s="266"/>
      <c r="I221" s="267"/>
      <c r="J221" s="267"/>
      <c r="K221" s="48"/>
    </row>
    <row r="222" spans="1:10" ht="12.75">
      <c r="A222" s="49"/>
      <c r="B222" s="95" t="s">
        <v>165</v>
      </c>
      <c r="C222" s="49"/>
      <c r="D222" s="49"/>
      <c r="E222" s="124"/>
      <c r="F222" s="59"/>
      <c r="G222" s="149"/>
      <c r="H222" s="126"/>
      <c r="I222" s="127"/>
      <c r="J222" s="127"/>
    </row>
    <row r="223" spans="1:11" ht="33.75">
      <c r="A223" s="8" t="s">
        <v>9</v>
      </c>
      <c r="B223" s="8" t="s">
        <v>10</v>
      </c>
      <c r="C223" s="51" t="s">
        <v>0</v>
      </c>
      <c r="D223" s="8" t="s">
        <v>11</v>
      </c>
      <c r="E223" s="131" t="s">
        <v>1</v>
      </c>
      <c r="F223" s="42" t="s">
        <v>24</v>
      </c>
      <c r="G223" s="150" t="s">
        <v>13</v>
      </c>
      <c r="H223" s="19" t="s">
        <v>14</v>
      </c>
      <c r="I223" s="21" t="s">
        <v>15</v>
      </c>
      <c r="J223" s="21" t="s">
        <v>16</v>
      </c>
      <c r="K223" s="34" t="s">
        <v>26</v>
      </c>
    </row>
    <row r="224" spans="1:11" ht="51">
      <c r="A224" s="45" t="s">
        <v>17</v>
      </c>
      <c r="B224" s="47" t="s">
        <v>166</v>
      </c>
      <c r="C224" s="45"/>
      <c r="D224" s="145" t="s">
        <v>18</v>
      </c>
      <c r="E224" s="146">
        <v>10</v>
      </c>
      <c r="F224" s="108"/>
      <c r="G224" s="105">
        <v>0.08</v>
      </c>
      <c r="H224" s="106">
        <f>F224*E224</f>
        <v>0</v>
      </c>
      <c r="I224" s="107">
        <f>ROUND((H224*G224),2)</f>
        <v>0</v>
      </c>
      <c r="J224" s="107">
        <f>H224+I224</f>
        <v>0</v>
      </c>
      <c r="K224" s="265" t="s">
        <v>39</v>
      </c>
    </row>
    <row r="225" spans="1:11" ht="12.75">
      <c r="A225" s="49"/>
      <c r="B225" s="48"/>
      <c r="C225" s="49"/>
      <c r="D225" s="49"/>
      <c r="E225" s="124"/>
      <c r="F225" s="214" t="s">
        <v>2</v>
      </c>
      <c r="G225" s="149"/>
      <c r="H225" s="216">
        <f>SUM(H224:H224)</f>
        <v>0</v>
      </c>
      <c r="I225" s="217">
        <f>SUM(I224:I224)</f>
        <v>0</v>
      </c>
      <c r="J225" s="217">
        <f>SUM(J224:J224)</f>
        <v>0</v>
      </c>
      <c r="K225" s="48"/>
    </row>
    <row r="226" spans="1:11" ht="12.75">
      <c r="A226" s="49"/>
      <c r="B226" s="48"/>
      <c r="C226" s="49"/>
      <c r="D226" s="49"/>
      <c r="E226" s="124"/>
      <c r="F226" s="243"/>
      <c r="G226" s="149"/>
      <c r="H226" s="266"/>
      <c r="I226" s="267"/>
      <c r="J226" s="267"/>
      <c r="K226" s="48"/>
    </row>
    <row r="227" spans="1:10" ht="12.75">
      <c r="A227" s="49"/>
      <c r="B227" s="95" t="s">
        <v>167</v>
      </c>
      <c r="C227" s="49"/>
      <c r="D227" s="49"/>
      <c r="E227" s="124"/>
      <c r="F227" s="59"/>
      <c r="G227" s="149"/>
      <c r="H227" s="126"/>
      <c r="I227" s="127"/>
      <c r="J227" s="127"/>
    </row>
    <row r="228" spans="1:11" ht="33.75">
      <c r="A228" s="8" t="s">
        <v>9</v>
      </c>
      <c r="B228" s="8" t="s">
        <v>10</v>
      </c>
      <c r="C228" s="51" t="s">
        <v>0</v>
      </c>
      <c r="D228" s="8" t="s">
        <v>11</v>
      </c>
      <c r="E228" s="131" t="s">
        <v>1</v>
      </c>
      <c r="F228" s="42" t="s">
        <v>24</v>
      </c>
      <c r="G228" s="150" t="s">
        <v>13</v>
      </c>
      <c r="H228" s="19" t="s">
        <v>14</v>
      </c>
      <c r="I228" s="21" t="s">
        <v>15</v>
      </c>
      <c r="J228" s="21" t="s">
        <v>16</v>
      </c>
      <c r="K228" s="34" t="s">
        <v>26</v>
      </c>
    </row>
    <row r="229" spans="1:11" ht="12.75">
      <c r="A229" s="45" t="s">
        <v>17</v>
      </c>
      <c r="B229" s="47" t="s">
        <v>168</v>
      </c>
      <c r="C229" s="45"/>
      <c r="D229" s="145" t="s">
        <v>18</v>
      </c>
      <c r="E229" s="146">
        <v>50</v>
      </c>
      <c r="F229" s="108"/>
      <c r="G229" s="105">
        <v>0.08</v>
      </c>
      <c r="H229" s="106">
        <f>F229*E229</f>
        <v>0</v>
      </c>
      <c r="I229" s="107">
        <f>ROUND((H229*G229),2)</f>
        <v>0</v>
      </c>
      <c r="J229" s="107">
        <f>H229+I229</f>
        <v>0</v>
      </c>
      <c r="K229" s="265" t="s">
        <v>39</v>
      </c>
    </row>
    <row r="230" spans="1:11" ht="12.75">
      <c r="A230" s="49"/>
      <c r="B230" s="48"/>
      <c r="C230" s="49"/>
      <c r="D230" s="49"/>
      <c r="E230" s="124"/>
      <c r="F230" s="214" t="s">
        <v>2</v>
      </c>
      <c r="G230" s="149"/>
      <c r="H230" s="216">
        <f>SUM(H229:H229)</f>
        <v>0</v>
      </c>
      <c r="I230" s="217">
        <f>SUM(I229:I229)</f>
        <v>0</v>
      </c>
      <c r="J230" s="217">
        <f>SUM(J229:J229)</f>
        <v>0</v>
      </c>
      <c r="K230" s="48"/>
    </row>
    <row r="231" spans="1:11" ht="12.75">
      <c r="A231" s="49"/>
      <c r="B231" s="48"/>
      <c r="C231" s="49"/>
      <c r="D231" s="49"/>
      <c r="E231" s="124"/>
      <c r="F231" s="243"/>
      <c r="G231" s="149"/>
      <c r="H231" s="266"/>
      <c r="I231" s="267"/>
      <c r="J231" s="267"/>
      <c r="K231" s="48"/>
    </row>
    <row r="232" spans="2:10" ht="12.75">
      <c r="B232" s="48"/>
      <c r="F232" s="147" t="s">
        <v>29</v>
      </c>
      <c r="G232" s="148"/>
      <c r="H232" s="147">
        <f>H220+H215+H206+H201+H196+H189+H183+H177+H164+H152+H137+H130+H121+H107+H100+H89+H83+H78+H72+H61+H47+H25+H18+H13+H8</f>
        <v>0</v>
      </c>
      <c r="I232" s="147">
        <f>I220+J232-H232</f>
        <v>0</v>
      </c>
      <c r="J232" s="147">
        <f>J220+J215+J206+J201+J196+J189+J183+J177+J164+J152+J137+J130+J121+J107+J100+J89+J83+J78+J72+J61+J47+J25+J18+J13+J8</f>
        <v>0</v>
      </c>
    </row>
    <row r="233" spans="2:8" ht="12.75">
      <c r="B233" s="48"/>
      <c r="F233" s="147" t="s">
        <v>8</v>
      </c>
      <c r="G233" s="148"/>
      <c r="H233" s="147">
        <f>H232/4.0196</f>
        <v>0</v>
      </c>
    </row>
    <row r="234" spans="2:8" ht="12.75">
      <c r="B234" s="48"/>
      <c r="F234" s="147"/>
      <c r="G234" s="148"/>
      <c r="H234" s="147"/>
    </row>
    <row r="235" ht="12.75">
      <c r="B235" s="48"/>
    </row>
    <row r="236" ht="25.5">
      <c r="B236" s="95" t="s">
        <v>28</v>
      </c>
    </row>
    <row r="237" ht="63.75">
      <c r="B237" s="96" t="s">
        <v>25</v>
      </c>
    </row>
  </sheetData>
  <sheetProtection/>
  <mergeCells count="3">
    <mergeCell ref="F72:G72"/>
    <mergeCell ref="F78:G78"/>
    <mergeCell ref="F83:G83"/>
  </mergeCells>
  <printOptions/>
  <pageMargins left="0.44" right="0.43" top="0.3937007874015748" bottom="0.3937007874015748" header="0" footer="0.5118110236220472"/>
  <pageSetup horizontalDpi="600" verticalDpi="600" orientation="landscape" paperSize="9" scale="70" r:id="rId1"/>
  <rowBreaks count="1" manualBreakCount="1">
    <brk id="7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ht="12.75">
      <c r="A1" t="s">
        <v>7</v>
      </c>
    </row>
    <row r="3" spans="1:10" ht="38.25">
      <c r="A3" s="142" t="s">
        <v>6</v>
      </c>
      <c r="B3" s="139" t="s">
        <v>3</v>
      </c>
      <c r="C3" s="142" t="s">
        <v>6</v>
      </c>
      <c r="D3" s="139" t="s">
        <v>3</v>
      </c>
      <c r="E3" s="142" t="s">
        <v>6</v>
      </c>
      <c r="F3" s="139" t="s">
        <v>3</v>
      </c>
      <c r="G3" s="142" t="s">
        <v>6</v>
      </c>
      <c r="H3" s="139" t="s">
        <v>3</v>
      </c>
      <c r="I3" s="142" t="s">
        <v>6</v>
      </c>
      <c r="J3" s="139" t="s">
        <v>3</v>
      </c>
    </row>
    <row r="4" spans="1:10" ht="12.75">
      <c r="A4" s="143">
        <v>1</v>
      </c>
      <c r="B4" s="136">
        <v>750</v>
      </c>
      <c r="C4" s="143">
        <v>11</v>
      </c>
      <c r="D4" s="136">
        <v>1000</v>
      </c>
      <c r="E4" s="143">
        <v>21</v>
      </c>
      <c r="F4" s="136">
        <v>40</v>
      </c>
      <c r="G4" s="143">
        <v>31</v>
      </c>
      <c r="H4" s="135">
        <v>700</v>
      </c>
      <c r="I4" s="144">
        <v>36</v>
      </c>
      <c r="J4" s="140">
        <v>40</v>
      </c>
    </row>
    <row r="5" spans="1:10" ht="12.75">
      <c r="A5" s="143">
        <v>2</v>
      </c>
      <c r="B5" s="135">
        <v>600</v>
      </c>
      <c r="C5" s="143">
        <v>12</v>
      </c>
      <c r="D5" s="136">
        <v>350</v>
      </c>
      <c r="E5" s="143">
        <v>22</v>
      </c>
      <c r="F5" s="135">
        <v>500</v>
      </c>
      <c r="G5" s="143">
        <v>32</v>
      </c>
      <c r="H5" s="135">
        <v>250</v>
      </c>
      <c r="I5" s="144">
        <v>37</v>
      </c>
      <c r="J5" s="140">
        <v>100</v>
      </c>
    </row>
    <row r="6" spans="1:10" ht="12.75">
      <c r="A6" s="143">
        <v>3</v>
      </c>
      <c r="B6" s="135">
        <v>250</v>
      </c>
      <c r="C6" s="143">
        <v>13</v>
      </c>
      <c r="D6" s="141">
        <v>200</v>
      </c>
      <c r="E6" s="143">
        <v>23</v>
      </c>
      <c r="F6" s="135">
        <v>10</v>
      </c>
      <c r="G6" s="143">
        <v>33</v>
      </c>
      <c r="H6" s="135">
        <v>600</v>
      </c>
      <c r="I6" s="144">
        <v>38</v>
      </c>
      <c r="J6" s="140">
        <v>50</v>
      </c>
    </row>
    <row r="7" spans="1:8" ht="12.75">
      <c r="A7" s="143">
        <v>4</v>
      </c>
      <c r="B7" s="136">
        <v>150</v>
      </c>
      <c r="C7" s="143">
        <v>14</v>
      </c>
      <c r="D7" s="135">
        <v>300</v>
      </c>
      <c r="E7" s="143">
        <v>24</v>
      </c>
      <c r="F7" s="135">
        <v>300</v>
      </c>
      <c r="G7" s="143">
        <v>34</v>
      </c>
      <c r="H7" s="135">
        <v>400</v>
      </c>
    </row>
    <row r="8" spans="1:8" ht="12.75">
      <c r="A8" s="143">
        <v>5</v>
      </c>
      <c r="B8" s="135">
        <v>5</v>
      </c>
      <c r="C8" s="143">
        <v>15</v>
      </c>
      <c r="D8" s="138">
        <v>2300</v>
      </c>
      <c r="E8" s="143">
        <v>25</v>
      </c>
      <c r="F8" s="135">
        <v>150</v>
      </c>
      <c r="G8" s="143">
        <v>35</v>
      </c>
      <c r="H8" s="135">
        <v>350</v>
      </c>
    </row>
    <row r="9" spans="1:8" ht="12.75">
      <c r="A9" s="143">
        <v>6</v>
      </c>
      <c r="B9" s="135">
        <v>1400</v>
      </c>
      <c r="C9" s="143">
        <v>16</v>
      </c>
      <c r="D9" s="138">
        <v>800</v>
      </c>
      <c r="E9" s="143">
        <v>26</v>
      </c>
      <c r="F9" s="135">
        <v>250</v>
      </c>
      <c r="G9" s="143">
        <v>31</v>
      </c>
      <c r="H9" s="135">
        <v>700</v>
      </c>
    </row>
    <row r="10" spans="1:8" ht="12.75">
      <c r="A10" s="143">
        <v>7</v>
      </c>
      <c r="B10" s="135">
        <v>150</v>
      </c>
      <c r="C10" s="143">
        <v>17</v>
      </c>
      <c r="D10" s="138">
        <v>250</v>
      </c>
      <c r="E10" s="143">
        <v>27</v>
      </c>
      <c r="F10" s="135">
        <v>250</v>
      </c>
      <c r="G10" s="143">
        <v>32</v>
      </c>
      <c r="H10" s="135">
        <v>250</v>
      </c>
    </row>
    <row r="11" spans="1:8" ht="12.75">
      <c r="A11" s="143">
        <v>8</v>
      </c>
      <c r="B11" s="136">
        <v>250</v>
      </c>
      <c r="C11" s="143">
        <v>18</v>
      </c>
      <c r="D11" s="138">
        <v>450</v>
      </c>
      <c r="E11" s="143">
        <v>28</v>
      </c>
      <c r="F11" s="135">
        <v>100</v>
      </c>
      <c r="G11" s="143">
        <v>33</v>
      </c>
      <c r="H11" s="135">
        <v>600</v>
      </c>
    </row>
    <row r="12" spans="1:8" ht="12.75">
      <c r="A12" s="143">
        <v>9</v>
      </c>
      <c r="B12" s="136">
        <v>400</v>
      </c>
      <c r="C12" s="143">
        <v>19</v>
      </c>
      <c r="D12" s="138">
        <v>1500</v>
      </c>
      <c r="E12" s="143">
        <v>29</v>
      </c>
      <c r="F12" s="135">
        <v>100</v>
      </c>
      <c r="G12" s="143">
        <v>34</v>
      </c>
      <c r="H12" s="135">
        <v>400</v>
      </c>
    </row>
    <row r="13" spans="1:8" ht="12.75">
      <c r="A13" s="143">
        <v>10</v>
      </c>
      <c r="B13" s="136">
        <v>200</v>
      </c>
      <c r="C13" s="143">
        <v>20</v>
      </c>
      <c r="D13" s="136">
        <v>50</v>
      </c>
      <c r="E13" s="143">
        <v>30</v>
      </c>
      <c r="F13" s="135">
        <v>900</v>
      </c>
      <c r="G13" s="143">
        <v>35</v>
      </c>
      <c r="H13" s="135">
        <v>350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2013-05-09T07:58:47Z</cp:lastPrinted>
  <dcterms:created xsi:type="dcterms:W3CDTF">2011-12-29T08:05:45Z</dcterms:created>
  <dcterms:modified xsi:type="dcterms:W3CDTF">2013-05-20T06:31:06Z</dcterms:modified>
  <cp:category/>
  <cp:version/>
  <cp:contentType/>
  <cp:contentStatus/>
</cp:coreProperties>
</file>