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'Arkusz1'!$A$2:$K$403</definedName>
  </definedNames>
  <calcPr fullCalcOnLoad="1"/>
</workbook>
</file>

<file path=xl/sharedStrings.xml><?xml version="1.0" encoding="utf-8"?>
<sst xmlns="http://schemas.openxmlformats.org/spreadsheetml/2006/main" count="978" uniqueCount="474">
  <si>
    <t>Pakiet 7 - Sprzęt laboratoryjny jednorazowy</t>
  </si>
  <si>
    <t>4,6 ml</t>
  </si>
  <si>
    <t>Dzierżawa analizatora</t>
  </si>
  <si>
    <t>m-c</t>
  </si>
  <si>
    <t>Probówki do oznaczania glukozy 1,8ml krwi, zawierające 0,2ml roztworu NaF i EDTA-K2</t>
  </si>
  <si>
    <t>Zamawiajacy w poz. 16 (TPHA) rozumie dopasowanie ilości płytek z celkami do ilości odczynnika .Termin ważności minimum 8 miesięcy.</t>
  </si>
  <si>
    <t>WYMAGANIA poz. 28 (LAMBLIE)test wykrywający antygen GSA 65, limit detekcji nie gorszy niż 3,9 ng białka Gsa 65 na ml, mozliwość odczytu wizualnego</t>
  </si>
  <si>
    <t>Poz.13 (HELICOBACTER PYLORI)Granica wykrywalności dla Helicobacter pylori wymagana 4-8 ng/ml</t>
  </si>
  <si>
    <t>Poz.26 test na krew utajoną w kale, czułość wymagana10 ng/ml hemoglobiny w próbce</t>
  </si>
  <si>
    <t xml:space="preserve">2.      Wykonawca zapewni bezpłatny serwis analizatora będącego własnością Zamawiajacego w celu dokonywania kalibracji aparatu. </t>
  </si>
  <si>
    <t>2. Zamawiający wymaga aby oferowane odczynniki posiadały: aplikację do analizatora Olympus AU 400 i Vitalab Fleksor, umożliwiać pracę na analizatorze Olympus AU 400 i Vitalab Flexor, min. 6 miesięcy termin ważności licząc od daty każdej dostawy, normę dla oznaczanego parametru, polską instrukcję wykonania, zasadę metody i wielkość opakowania. Oferowane odczynniki muszą być w opakowaniach umożliwiających bezpośrednie wstawienie ich do aparatu, muszą być zaopatrzone w kody kreskowe umożliwiające analizatorowi odczytanie następujących informacji: rodzaj testu, data ważności odczynnika, numer serii, wielkość i numer butelki.</t>
  </si>
  <si>
    <t>Zamawiający wymaga od Wykonawcy wykonania bezpłatnego przeglądu co najmniej 1 raz w roku oraz serwisowania bezpłatnego przez cały okres trwania umowy.</t>
  </si>
  <si>
    <t>Pakiet 3 -Zestawy do badań serologicznych</t>
  </si>
  <si>
    <t>Pakiet 4-Odczynniki i materiały zużywalne do aparatu Cobas b 221</t>
  </si>
  <si>
    <t>Pakiet 5 - Odczynniki i materiały zużywalne do analizatora RKZ Rapidlab 248</t>
  </si>
  <si>
    <t>Pakiet 6 - Odczynniki do automatu jonoselektywnego AVL 988-3 konfiguracja Ca/K/Na/ref.</t>
  </si>
  <si>
    <t>Pakiet 8- Odczynniki do analizatora hematologicznego SYSMEX K-4500 wraz z dzierżawą analizatora rezerwowego BACKUP</t>
  </si>
  <si>
    <t>Pakiet 10 - Odczynniki  serologiczne i krwinki wzorcowe</t>
  </si>
  <si>
    <t>Pakiet 11 - Żele do elektroforezy</t>
  </si>
  <si>
    <t>Pakiet 12- Żele do immunofiksacji</t>
  </si>
  <si>
    <t>Pakiet 13- odczynniki biochemiczne do aparatu OLYMPUS AU 400 i Vitalab Flexor</t>
  </si>
  <si>
    <t>Pakiet 14-Testy immunologiczne wraz z dzierżawą analizatora(Umowa na 24 miesiące)</t>
  </si>
  <si>
    <t>Podsumowanie</t>
  </si>
  <si>
    <t>WARUNKI BEZWZGLĘDNE dla testów  Borelia Ig G i Borelia Ig M( poz 4 i 5):</t>
  </si>
  <si>
    <t xml:space="preserve"> oprócz polskojęzycznej instrukcji wykonania wymaga się dołączenia materiałów reklamowych potwierdzających wymagania zawarte w  poniższych punktach: -Możliwość oznaczeń zarówno w surowicy jak i PMR przy użyciu tego samego zestawu(metodyka testu zawiera procedurę rozcienczania i wykonania oznaczeń z PMR ) - Wykrywanie 3 genogatunków europejskich z zastosowaniem do opłaszczenia płytki rekombinowanych antygenów:   B.afzelli.B.garinii i B.burgdorfrei sensu stricto.  </t>
  </si>
  <si>
    <t>Odczynnik Waaler-Rose + kontrola dodatnia i ujemna</t>
  </si>
  <si>
    <t>Probówki z polistyrenowe  4-5ml jałowe z korkiem</t>
  </si>
  <si>
    <t>Probówki z polistyrenowe  11ml jałowe z korkiem</t>
  </si>
  <si>
    <t>Wymazówki sterylne z podłożem transportowym bez węgla aktywnego</t>
  </si>
  <si>
    <t>Płyn Czyszczący na bazie podchlorynu</t>
  </si>
  <si>
    <t>Płyty serologiczne do nastawiania grup krwi białe 5x12</t>
  </si>
  <si>
    <t>Probówki typu Eppendorf  z dnem stożkowym 1,5</t>
  </si>
  <si>
    <t>Probówki z kapilarą z EDTA-K na 200 ul krwi</t>
  </si>
  <si>
    <t xml:space="preserve">Kapilary 125 ml  do RKZ (śr. 1,6mm dł. 125mm) </t>
  </si>
  <si>
    <t>Końcówki żółte 200 ul do pipet z wyrzutnikiem</t>
  </si>
  <si>
    <t>Końcówki białe 5000 ul do pipet z wyrzutnikiem</t>
  </si>
  <si>
    <t>Końcówki niebieskie 1000 ul do pipet z wyrzutnikiem</t>
  </si>
  <si>
    <t>Końcówki żółte 200 ul do pipet z wyrzutnikiem jałowe w pudełku plastikowym</t>
  </si>
  <si>
    <t>Naczyńka do analizatora AVL 988 2,0 ml (typu technicon)</t>
  </si>
  <si>
    <t>6x500ml</t>
  </si>
  <si>
    <t>1x20 testów</t>
  </si>
  <si>
    <t>3-5 ml</t>
  </si>
  <si>
    <t>UWAGA!</t>
  </si>
  <si>
    <t>8. Materiał kontrolny musi posiadać okres ważności przynajmniej 1 rok.</t>
  </si>
  <si>
    <t>Razem</t>
  </si>
  <si>
    <r>
      <t xml:space="preserve">Mieszalniki do kapilar 1,6mm </t>
    </r>
    <r>
      <rPr>
        <sz val="11"/>
        <rFont val="Arial"/>
        <family val="0"/>
      </rPr>
      <t>ø</t>
    </r>
    <r>
      <rPr>
        <sz val="11"/>
        <rFont val="Tahoma"/>
        <family val="2"/>
      </rPr>
      <t xml:space="preserve"> 0,6-0,9 mm +magnes</t>
    </r>
  </si>
  <si>
    <t>Końcówki niebieskie 1000 ul do pipet z wyrzutnikiem jałowe w pudełku plastikowym(96 szt)</t>
  </si>
  <si>
    <t>Alkohol etylowy control poziom średni</t>
  </si>
  <si>
    <t>Zestaw do wirówkiMPW 341 "CYTOTEST"
Wkładka "cyto" kompletna 
(szkiełka mikroskopowe podstawowe,bibuła filtracyjna, 
wkładka "cyto"podstawka-zbiorniczek, probówka zlewkowa)</t>
  </si>
  <si>
    <t>Wartość brutto</t>
  </si>
  <si>
    <t>3.      Pracownicy serwisu /o którym mowa w pkt.2 i pkt.9 /  muszą posiadać udokumentowane szkolenie /w zakresie opisanym w pkt. 2 i pkt.9 /.nie starsze niż z 2010r i muszą być upoważnieni przez wytwórcę lub autoryzowanego przedstawiciela  do wykonywnia czynności konserwacji,przeglądów i obsługi serwisowej analizatora  , zgodnie z Art.90 Ustawy o wyrobach medycznych.</t>
  </si>
  <si>
    <t>8.      Zamawiający wymaga od Wykonawcy oświadczenia o następującej treści: Oświadczam, że jesteśmy upoważnieni przez producenta lub autoryzowanego przedstawiciela do wykonywania czynności konserwacji, przeglądówi obsługi serwisowej analizatora SYSMEX K-4500, zgodnie z Art. 90 Ustawy o wyrobach medycznych z dnia 20 maja 2010 r.</t>
  </si>
  <si>
    <t>Lp</t>
  </si>
  <si>
    <t>Nazwa</t>
  </si>
  <si>
    <t>Wielkość opakowania</t>
  </si>
  <si>
    <t>j.m.</t>
  </si>
  <si>
    <t>Ilość</t>
  </si>
  <si>
    <t>wartość netto</t>
  </si>
  <si>
    <t>Komplet</t>
  </si>
  <si>
    <t>kpl</t>
  </si>
  <si>
    <t>Odczynnik monoklonalny Anty-A kl. I</t>
  </si>
  <si>
    <t>Amp. 10ml</t>
  </si>
  <si>
    <t>szt.</t>
  </si>
  <si>
    <t xml:space="preserve">                 „                       Anty- A kl.II</t>
  </si>
  <si>
    <t xml:space="preserve">                “                        Anty- B kl. I</t>
  </si>
  <si>
    <t xml:space="preserve">                „                        Anty- B kl. II</t>
  </si>
  <si>
    <t xml:space="preserve">               “                         Anty- D (RUM)</t>
  </si>
  <si>
    <t xml:space="preserve">               „                         Anty- D (BLEND)</t>
  </si>
  <si>
    <t>Dolichotest</t>
  </si>
  <si>
    <t>Amp. 2ml</t>
  </si>
  <si>
    <t>Standard Anty- D</t>
  </si>
  <si>
    <t>PBS</t>
  </si>
  <si>
    <t>5000ml</t>
  </si>
  <si>
    <t>L.p</t>
  </si>
  <si>
    <t>Wymazówki jałowe pakowane pojedyńczo. Wacik dakron na  aplikatorze z tworzywa sztucznego w probówce</t>
  </si>
  <si>
    <t>Naczynka na kał   z łopatką jałowe</t>
  </si>
  <si>
    <t>100 oznaczeń</t>
  </si>
  <si>
    <t>odbarwiacz do metody GRAMMA</t>
  </si>
  <si>
    <t>Zamawiający w poz. 2 (paski do moczu Uristik A 10 )rozumie paski kompatybilne z aparatem Clinitec 500</t>
  </si>
  <si>
    <t xml:space="preserve">Odczynniki oraz sprzęt laboratoryjny </t>
  </si>
  <si>
    <t>6. Bufory kalibracyjne i odczynnik myjący powinny być takie aby było można zachować warunki gwarancji dla elektrod.</t>
  </si>
  <si>
    <t>opak(4x250 sztuk )</t>
  </si>
  <si>
    <t>j.m</t>
  </si>
  <si>
    <t>Materiały zużywalne i  eksploatacyjne( wypełnia Oferent)</t>
  </si>
  <si>
    <t>opakowanie</t>
  </si>
  <si>
    <t>opak</t>
  </si>
  <si>
    <t>szt</t>
  </si>
  <si>
    <t>ilość</t>
  </si>
  <si>
    <t>safranina lub fuksyna kwaśna</t>
  </si>
  <si>
    <t>lugol</t>
  </si>
  <si>
    <t>100ml</t>
  </si>
  <si>
    <t>Odczynnik Sudan III</t>
  </si>
  <si>
    <t>Olejek imersyjny</t>
  </si>
  <si>
    <t>1x100ml</t>
  </si>
  <si>
    <t>1x 96 oznaczeń</t>
  </si>
  <si>
    <t>1x 96      „</t>
  </si>
  <si>
    <t>1x20</t>
  </si>
  <si>
    <t>ID - Karty „LISS/Coombs”</t>
  </si>
  <si>
    <t>ID – Karty „Coombs Anti – IgG”</t>
  </si>
  <si>
    <t>4x12 szt</t>
  </si>
  <si>
    <t>100 ml</t>
  </si>
  <si>
    <t>Końcówki do pipety automatycznej MP-1</t>
  </si>
  <si>
    <t>ID - Karty  ABO/Rh for newborns"</t>
  </si>
  <si>
    <t>ID - Karty ABO/D + reverse grouping"</t>
  </si>
  <si>
    <t>Surowica AB</t>
  </si>
  <si>
    <t>wielkość 
opakowań</t>
  </si>
  <si>
    <t>VAT%</t>
  </si>
  <si>
    <t>Anti-Tg</t>
  </si>
  <si>
    <t>Anti-TPO</t>
  </si>
  <si>
    <t xml:space="preserve">Cell Pack </t>
  </si>
  <si>
    <t>20L</t>
  </si>
  <si>
    <t>Sulfolyser - 3 WP lub równoważne</t>
  </si>
  <si>
    <t>5L</t>
  </si>
  <si>
    <t>Stromatolyser - 3WP lub równoważne</t>
  </si>
  <si>
    <t>Cell Clean CL-50 lub równoważne</t>
  </si>
  <si>
    <t>50ml</t>
  </si>
  <si>
    <t>Materiał kontrolny Poziom low</t>
  </si>
  <si>
    <t>Materiał kontrolny Poziom high</t>
  </si>
  <si>
    <t>Płyn do napełniania elektrody pH</t>
  </si>
  <si>
    <t>Płyn do napełniania elektrody referencyjnej</t>
  </si>
  <si>
    <t>Elektroda pCO2</t>
  </si>
  <si>
    <t>Elektroda pO2</t>
  </si>
  <si>
    <t xml:space="preserve">Żele agarozowe do elektroforezy </t>
  </si>
  <si>
    <t>10x10</t>
  </si>
  <si>
    <t>Elektroforeza wykonywana w systemie Paragon, densytometr Appraise firmy BECKMAN</t>
  </si>
  <si>
    <t>Wymagania Zamawiajacego:</t>
  </si>
  <si>
    <t>1. Chemiczne utrwalanie z użyciem alkoholu etylowego</t>
  </si>
  <si>
    <t>2. W procedurze wykonania nie używa się alkoholu metylowego</t>
  </si>
  <si>
    <t>3. Rozdział na 6 frakcji   (beta 1 i beta 2)</t>
  </si>
  <si>
    <t>4. Maksymalny czas rozdziału 20 min.</t>
  </si>
  <si>
    <t>Standard A</t>
  </si>
  <si>
    <t>3x 430 ml</t>
  </si>
  <si>
    <t>Standard B</t>
  </si>
  <si>
    <t>3x 90 ml</t>
  </si>
  <si>
    <t>Standard ISE</t>
  </si>
  <si>
    <t>3 x 90 ml</t>
  </si>
  <si>
    <t>Kondycjoner</t>
  </si>
  <si>
    <t>Deproteinizer</t>
  </si>
  <si>
    <t>1x 125 ml</t>
  </si>
  <si>
    <t>Płyn do napełniania elektrody Na</t>
  </si>
  <si>
    <t>Płyn do napełniania elektrody K</t>
  </si>
  <si>
    <t>Jedn.</t>
  </si>
  <si>
    <t>Probówki do separacji surowicy 11ml (czerwony i biały korek)</t>
  </si>
  <si>
    <t>Probówki do separacji surowicy 4-5ml (czerwony i biały korek)</t>
  </si>
  <si>
    <t>Probówki z polistyrenu 4 ml</t>
  </si>
  <si>
    <t>Probówki z EDTA-K na 1ml krwi</t>
  </si>
  <si>
    <t>Probówki z cytrynianem sodu 1,8 ml krwi do koagulologii - długie</t>
  </si>
  <si>
    <t>Probówki z polistyrenu 11 ml okrągłodenne</t>
  </si>
  <si>
    <t>Zestaw do OB. na 1 ml krwi</t>
  </si>
  <si>
    <t>Probówki z polipropylenu 11 ml okrągłodenne</t>
  </si>
  <si>
    <t>Naczynka jednorazowe na mocz z pokrywką – niejalowe</t>
  </si>
  <si>
    <t>Naczynka jednorazowe na mocz z pokrywką – jałowe pak. Oddzielnie poj. 100ml</t>
  </si>
  <si>
    <t>Nakłuwacze nożykowe 2,0 mm</t>
  </si>
  <si>
    <t>Nakłuwacze igłowe 1,8mm</t>
  </si>
  <si>
    <t>Szkielka podstawowe</t>
  </si>
  <si>
    <t>Szkiełka podstawowe szlifowane</t>
  </si>
  <si>
    <t>Szkielka nakrywkowe 24x24mm</t>
  </si>
  <si>
    <t>Szkielka nakrywkowe 20x20mm</t>
  </si>
  <si>
    <t>Pipeta Pasteura z PE 3 ml</t>
  </si>
  <si>
    <t>Eza metalowa o poj. 0,01ml</t>
  </si>
  <si>
    <t>Eza metalowa o poj. 0,001ml</t>
  </si>
  <si>
    <t>Kuwety półmikro poj. 0,5-2,5 ml z dwiema ścianami optycznie gładkimi</t>
  </si>
  <si>
    <t>korki do probówerk 11ml</t>
  </si>
  <si>
    <t>Odczynnik S1</t>
  </si>
  <si>
    <t>Odczynnik S2</t>
  </si>
  <si>
    <t>Clot catcher</t>
  </si>
  <si>
    <t>Adapters for sample</t>
  </si>
  <si>
    <t>Owężowanie do pompki</t>
  </si>
  <si>
    <t>Elektroda pH</t>
  </si>
  <si>
    <t>Elektroda Ca</t>
  </si>
  <si>
    <t>Elektroda K</t>
  </si>
  <si>
    <t>Elektroda Na</t>
  </si>
  <si>
    <t>Elektroda Cl</t>
  </si>
  <si>
    <t>Kontrola Combitroll Plus B level 1</t>
  </si>
  <si>
    <t>Kontrola Combitroll Plus B level 2</t>
  </si>
  <si>
    <t>Kontrola Combitroll Plus B level 3</t>
  </si>
  <si>
    <t xml:space="preserve">Bufor kalibracyjny (Cal-Pack 248) </t>
  </si>
  <si>
    <t xml:space="preserve">Elektroda pO2 </t>
  </si>
  <si>
    <t>ilość opakowań</t>
  </si>
  <si>
    <t>Albumina</t>
  </si>
  <si>
    <t>AST</t>
  </si>
  <si>
    <t>ALT</t>
  </si>
  <si>
    <t>ALP</t>
  </si>
  <si>
    <t>Amylaza</t>
  </si>
  <si>
    <t>CK-MB</t>
  </si>
  <si>
    <t>Mocznik</t>
  </si>
  <si>
    <t>Serwis dostępny telefonicznie w godzinach 8-15. W przypadku awarii aparatu naprawa w czasie 48 godzin( w dni robocze).W przypadku awarii trwającej dłużej niż 3 dni oferent zapewni aparat zastępczy.Dostawa i szkolenie w zakresie obsługi analizatora do 2 tygodni od podpisania Umowy.Szkolenie w zakresie obsługi dla personelu 1 dzień roboczy.</t>
  </si>
  <si>
    <t>Kreatynina</t>
  </si>
  <si>
    <t>Kwas moczowy</t>
  </si>
  <si>
    <t>Bilirubina total</t>
  </si>
  <si>
    <t>Cholesterol</t>
  </si>
  <si>
    <t>Fosfor</t>
  </si>
  <si>
    <t>Glukoza</t>
  </si>
  <si>
    <t>Żelazo</t>
  </si>
  <si>
    <t>Wapń</t>
  </si>
  <si>
    <t>Magnez</t>
  </si>
  <si>
    <t>Trójglicerydy</t>
  </si>
  <si>
    <t>Cholesterol HDL met. bezposrednia</t>
  </si>
  <si>
    <t>CRP met. immunoturbidymetryczna</t>
  </si>
  <si>
    <t>Alkohol etylowy</t>
  </si>
  <si>
    <t>Hemoglobina glikowana</t>
  </si>
  <si>
    <t>UIBC</t>
  </si>
  <si>
    <t>Materiał kontrolny do białek specyficznych poziom I</t>
  </si>
  <si>
    <t>ISE MID Standard</t>
  </si>
  <si>
    <t>ISE Bufor</t>
  </si>
  <si>
    <t>Wymiennik jonowy LC 114</t>
  </si>
  <si>
    <t xml:space="preserve">cena jed. netto </t>
  </si>
  <si>
    <t>Cena jed. Brutto</t>
  </si>
  <si>
    <t xml:space="preserve">cena jed. netto  </t>
  </si>
  <si>
    <t xml:space="preserve">cena jed. netto  za 1 opak </t>
  </si>
  <si>
    <t>VAT 
(zł)</t>
  </si>
  <si>
    <t>1.      Jakość oferowanych odczynników musi być tożsama z odczynnikami oryginalnymi tzn. stosowanie oferowanych odczynników nie może powodować konieczności kalibracji aparatu częściej niż przy stosowaniu oryginalnych odczynników.</t>
  </si>
  <si>
    <t>4.      Wykonawca ponosi odpowiedzialność 
za awarie aparatu spowodowaną stosowaniem dostarczonych przez niego odczynników tzn.: na pisemne potwierdzenie serwisu wskazanego przez producenta analizatora stwierdzające, że przyczyną awarii było stosowanie odczynników o złej jakości, wykonawca zobowiązany będzie do zwrotu kosztów: serwisu i części wymienionych.</t>
  </si>
  <si>
    <t>5.      Zamawiający nie dopuszcza zmiany wielkości opakowań, ponadto opakowania muszą kształtem i gwintem być dostosowane do analizatora K-4500, niedopuszczalne jest stosowanie jakichkolwiek adapterów czyli „przejściówek” celem podłączenia odczynnika.</t>
  </si>
  <si>
    <t>6.      Niedopuszczalna jest zmiana aplikacji
 fabrycznych analizatora w celu stosowania  oferowanych przez wykonawcę odczynników.</t>
  </si>
  <si>
    <t>7.      Odczynniki muszą posiadać karty odczynnikowe  potwierdzające zgodność składu ze składem chemicznym odczynników podanym w instrukcji obsługi aparatu Sysmex K 4500.</t>
  </si>
  <si>
    <t>Białko w moczu i PMR + wzorzec</t>
  </si>
  <si>
    <t>3x100ml</t>
  </si>
  <si>
    <t>Paski do moczu Uristik A 10 (10-parametrowe)</t>
  </si>
  <si>
    <t>Paski do glukozy w moczu (2-parametrowe)</t>
  </si>
  <si>
    <t>Mocz kontrolny dodatni</t>
  </si>
  <si>
    <t>1x 100 szt</t>
  </si>
  <si>
    <t>1x25 szt</t>
  </si>
  <si>
    <t>Mocz kontrolny ujemny</t>
  </si>
  <si>
    <t>100 testów</t>
  </si>
  <si>
    <t>Mukoproteidy</t>
  </si>
  <si>
    <t>20x5 ml</t>
  </si>
  <si>
    <t>1x25 testów</t>
  </si>
  <si>
    <t xml:space="preserve">Helicobacter Pylorii w kale </t>
  </si>
  <si>
    <t>Barwnik May Grunwalda(roztwór)</t>
  </si>
  <si>
    <t>1000 ml</t>
  </si>
  <si>
    <t xml:space="preserve">Barwik Giemzy </t>
  </si>
  <si>
    <t>500 ml</t>
  </si>
  <si>
    <t>Barwnik do retikulocytów</t>
  </si>
  <si>
    <t xml:space="preserve">20% kwas sulfoslicylowy </t>
  </si>
  <si>
    <t>Odczynnik Meltzera</t>
  </si>
  <si>
    <t>Odczynnik Pandyego</t>
  </si>
  <si>
    <t>WR - test przesiewowy+kontr. Dodatnia i ujemna</t>
  </si>
  <si>
    <t>Elektroda referencyjna BG</t>
  </si>
  <si>
    <t>Elektroda referencyjna jony</t>
  </si>
  <si>
    <t>Filtr powietrza</t>
  </si>
  <si>
    <t>1x4 szt</t>
  </si>
  <si>
    <t>1x150szt</t>
  </si>
  <si>
    <t>1x250 szt</t>
  </si>
  <si>
    <t>Kuweta do hemoglobiny</t>
  </si>
  <si>
    <t>1x1szt</t>
  </si>
  <si>
    <t xml:space="preserve">Kapturki do kapilar z heparyną litową </t>
  </si>
  <si>
    <t>1x30 fiolek</t>
  </si>
  <si>
    <t>1x500</t>
  </si>
  <si>
    <t>opak - 2 pojemniki</t>
  </si>
  <si>
    <t>opak. 1 pojemnik</t>
  </si>
  <si>
    <t>Odczynnik myjący Wash</t>
  </si>
  <si>
    <t>Kaseta do elektrody referencyjnej</t>
  </si>
  <si>
    <t>pompka próbki i reagentu (komplet)</t>
  </si>
  <si>
    <t xml:space="preserve">Materiał kontrolny poziom niski </t>
  </si>
  <si>
    <t xml:space="preserve">Materiał kontrolny poziom Normalny </t>
  </si>
  <si>
    <t>Materiał kontrolny poziom Wysoki</t>
  </si>
  <si>
    <t>1x30 amp.</t>
  </si>
  <si>
    <t xml:space="preserve">Uwaga: </t>
  </si>
  <si>
    <t xml:space="preserve">1. Zamawiający wymaga aby asortyment oferowany w tym pakiecie był zgodny z intrukcją analizatora </t>
  </si>
  <si>
    <t>2. Zamawiajacy wymaga aby asortyment oferowany w tym Pakiecie pochodził od jednego producenta</t>
  </si>
  <si>
    <t>3. Zamawiajacy wymaga posiadania przez Wykonawcę autoryzowanego serwisu producenta aparatu RAPIDLAB do wykonywaniaq badań RKZ.</t>
  </si>
  <si>
    <t>5. Zamawiajacy wymaga aby gwarancja elektrod była zgodna z gwarancją czasu producenta</t>
  </si>
  <si>
    <t>1000ml</t>
  </si>
  <si>
    <t xml:space="preserve">Żarówka </t>
  </si>
  <si>
    <t>1x100</t>
  </si>
  <si>
    <t>1x200</t>
  </si>
  <si>
    <t>Korki do probówerk 4ml</t>
  </si>
  <si>
    <t>Test D-Dimer ilościowy,liniowość do 10000 pg/ml</t>
  </si>
  <si>
    <t>Zestawy testowe kompletne zawierające kontrole,kalibratory i wszystkie akcesoria niezbędne do wykonania oznaczenia</t>
  </si>
  <si>
    <t>Analizator dostępny w trybia całodobowym , niewymagający codziennych zabiegów konserwacyjnych(typu płukanie,mycie)</t>
  </si>
  <si>
    <t>Analizator bezigłowy wykluczający kontaminację między kolejnymi próbkami</t>
  </si>
  <si>
    <t>EBV VCA Ig M</t>
  </si>
  <si>
    <t>Probówki z EDTA-K na 5ml krwi</t>
  </si>
  <si>
    <t>Probówki typu Eppendorf z dnem soczewkowym 2 ml</t>
  </si>
  <si>
    <t>1x1000</t>
  </si>
  <si>
    <t>Probówki typu Eppendorf  z dnem stożkowym 0,5ml</t>
  </si>
  <si>
    <t>Probówki z kapilarą do oznaczania glukozy na 100 ul</t>
  </si>
  <si>
    <t>1x250</t>
  </si>
  <si>
    <t>Kapturki do kapilar do gazometrii</t>
  </si>
  <si>
    <t>1x50</t>
  </si>
  <si>
    <t>Naczynka na kał z łopatką</t>
  </si>
  <si>
    <t>Probówki z PP stozkowe z kołnierzem(16x65)</t>
  </si>
  <si>
    <t>Wymazówki jałowe - wacik bawełniany bez podłoża w probówce</t>
  </si>
  <si>
    <t xml:space="preserve">Wymazówki jałowe pakowane pojedyńczo. Wacik bawełniany bez probówki </t>
  </si>
  <si>
    <t xml:space="preserve">Pipeta z PS o poj. 3-5ml jałowe pakowane po 5szt </t>
  </si>
  <si>
    <t xml:space="preserve">Eza jałowa z PS o poj. 0,01ml </t>
  </si>
  <si>
    <t xml:space="preserve">Eza jalowa z PS o poj. 0,001ml </t>
  </si>
  <si>
    <r>
      <t xml:space="preserve">Płytki Petriego jałowe </t>
    </r>
    <r>
      <rPr>
        <sz val="11"/>
        <rFont val="Arial"/>
        <family val="0"/>
      </rPr>
      <t>ø</t>
    </r>
    <r>
      <rPr>
        <sz val="11"/>
        <rFont val="Tahoma"/>
        <family val="2"/>
      </rPr>
      <t xml:space="preserve"> 90 mm z PS</t>
    </r>
  </si>
  <si>
    <t>1x10</t>
  </si>
  <si>
    <t>Diluent 2</t>
  </si>
  <si>
    <t>24x12</t>
  </si>
  <si>
    <t>500ml</t>
  </si>
  <si>
    <t>1x10 żeli</t>
  </si>
  <si>
    <t>opak.</t>
  </si>
  <si>
    <t xml:space="preserve">Wielkość opak. </t>
  </si>
  <si>
    <t>4x29ml</t>
  </si>
  <si>
    <t>4x25+4x25</t>
  </si>
  <si>
    <t>4x50+4x25</t>
  </si>
  <si>
    <t>4x30+4x30</t>
  </si>
  <si>
    <t>4x40</t>
  </si>
  <si>
    <t>2x25+2x5</t>
  </si>
  <si>
    <t>4x51+4x51</t>
  </si>
  <si>
    <t>4x15+4x15</t>
  </si>
  <si>
    <t>Bilirubina bezpośrednia</t>
  </si>
  <si>
    <t>4x6+4x6</t>
  </si>
  <si>
    <t>4x22,5</t>
  </si>
  <si>
    <t>4x25+4x12,5</t>
  </si>
  <si>
    <t>4x30</t>
  </si>
  <si>
    <t>4x20+4x5</t>
  </si>
  <si>
    <t>4x27+4x9</t>
  </si>
  <si>
    <t>4x20+2x10</t>
  </si>
  <si>
    <t>2x19+2x19+2x37,5</t>
  </si>
  <si>
    <t xml:space="preserve">Białko całkowite </t>
  </si>
  <si>
    <t>CK-NAC</t>
  </si>
  <si>
    <t>4x22+4x6</t>
  </si>
  <si>
    <t>GGT</t>
  </si>
  <si>
    <t>4x40+4x40</t>
  </si>
  <si>
    <t>4x12+4x5</t>
  </si>
  <si>
    <t>Mleczany</t>
  </si>
  <si>
    <t>4x10+4xLyo</t>
  </si>
  <si>
    <t>4x27+4x6</t>
  </si>
  <si>
    <t>ASO</t>
  </si>
  <si>
    <t>4x51+4x7</t>
  </si>
  <si>
    <t>Odczynnik do denaturacji HbA1c</t>
  </si>
  <si>
    <t>2x250</t>
  </si>
  <si>
    <t>Dehydrogeneza mleczanowa(LDH)</t>
  </si>
  <si>
    <t>D-Dimer</t>
  </si>
  <si>
    <t>60 testów</t>
  </si>
  <si>
    <t>Borelioza IgG</t>
  </si>
  <si>
    <t>Borelioza IgM</t>
  </si>
  <si>
    <t>Anty TG</t>
  </si>
  <si>
    <t>30 testów</t>
  </si>
  <si>
    <t xml:space="preserve">Dzierżawa </t>
  </si>
  <si>
    <t>miesiąc</t>
  </si>
  <si>
    <t>WYMAGANIA GRANICZNE:</t>
  </si>
  <si>
    <t>4x40+4x20</t>
  </si>
  <si>
    <t>System Calibrator</t>
  </si>
  <si>
    <t>20x5ml</t>
  </si>
  <si>
    <t>Kalibrator HbA1c</t>
  </si>
  <si>
    <t>Serum Protein Multi Calibrator</t>
  </si>
  <si>
    <t>HDL Cholesterol Calibrator</t>
  </si>
  <si>
    <t>2x3ml</t>
  </si>
  <si>
    <t>CK-MB Calibrator</t>
  </si>
  <si>
    <t>6x1ml</t>
  </si>
  <si>
    <t xml:space="preserve">CRP normal calibrator </t>
  </si>
  <si>
    <t>Alkohol etylowy calibrator</t>
  </si>
  <si>
    <t>10x1ml</t>
  </si>
  <si>
    <t>Kalibrator do bilirubiny noworodka o wysokim stężeniu ok.. 20 mg/dl</t>
  </si>
  <si>
    <t>10x3ml</t>
  </si>
  <si>
    <t>Control serum poziom I</t>
  </si>
  <si>
    <t>Control serum poziom II</t>
  </si>
  <si>
    <t>9x2ml</t>
  </si>
  <si>
    <t>6x2ml</t>
  </si>
  <si>
    <t>Materiał kontrolny do białek specyficznych poziom III</t>
  </si>
  <si>
    <t>HbA1c Control</t>
  </si>
  <si>
    <t>HDL Control</t>
  </si>
  <si>
    <t>Alkohol etylowy control poziom wysoki</t>
  </si>
  <si>
    <t>4x2000</t>
  </si>
  <si>
    <t>ISE reference</t>
  </si>
  <si>
    <t>4x1000</t>
  </si>
  <si>
    <t>ISE Low Serum Standard</t>
  </si>
  <si>
    <t>4x100</t>
  </si>
  <si>
    <t>ISE High Serum  Standard</t>
  </si>
  <si>
    <t>ISE Low/High Urine Standard</t>
  </si>
  <si>
    <t>2x100+2x100</t>
  </si>
  <si>
    <t>Elektroda Potasowa</t>
  </si>
  <si>
    <t>ISE cleaning solution</t>
  </si>
  <si>
    <t>ISE Na/K Selectivity Check Solution</t>
  </si>
  <si>
    <t>2x25</t>
  </si>
  <si>
    <t>Kody kreskowe na kalibratory i kontrole pakiet podstawowy</t>
  </si>
  <si>
    <t>6x2000ml</t>
  </si>
  <si>
    <t>Wężyki pompy perystaltycznej</t>
  </si>
  <si>
    <t>Wężyki zaworu przystawki ISE</t>
  </si>
  <si>
    <t>Filtr wstępny 0930</t>
  </si>
  <si>
    <t>Filtr wstępny 0905</t>
  </si>
  <si>
    <t>Fitr wstępny węglowy Matrix</t>
  </si>
  <si>
    <t>Krwinki wzorcowe do układu ABO</t>
  </si>
  <si>
    <t>amp.</t>
  </si>
  <si>
    <t>Pakiet 1- Odczynniki do metod manualnych</t>
  </si>
  <si>
    <t xml:space="preserve">R1 1x120
R2 2x100+wzorzec </t>
  </si>
  <si>
    <t>zestaw żeli do immunofiksacji IF K 20</t>
  </si>
  <si>
    <t>Surowica kontrolna do CK-MB poziom I</t>
  </si>
  <si>
    <t>Surowica  kontrolna do CK-MB poziom II</t>
  </si>
  <si>
    <t>Surowica kontrolna - parametry biochemiczne Normal</t>
  </si>
  <si>
    <t>Zestaw żeli do białka Bence_Jonesa</t>
  </si>
  <si>
    <t>4. Zamawiający wymaga dostarczenia przez Wykonawcę dokumentu producenta aparatu o przeprowadzeniu walidacji odczynników na w/w aparat</t>
  </si>
  <si>
    <t>Płyn myjący</t>
  </si>
  <si>
    <t>1x4 butelki</t>
  </si>
  <si>
    <t>3x3 ml</t>
  </si>
  <si>
    <t>4x5 ml</t>
  </si>
  <si>
    <t>Surowica kontrolna - parametry biochemiczne Patologiczny</t>
  </si>
  <si>
    <t>sat</t>
  </si>
  <si>
    <t xml:space="preserve"> Kapilary z heparyną litową 200</t>
  </si>
  <si>
    <t>1x125ml</t>
  </si>
  <si>
    <t>7. Materiał kontrolny musi zachować stabilne wartości oznaczanych parametrów zgodne z danymi dedykowanymiprzez producenta w okresie do daty ważności serii.</t>
  </si>
  <si>
    <t>Odczynnik monoklonalny Anty-K</t>
  </si>
  <si>
    <t>Odczynnik monoklonalny Anty-k</t>
  </si>
  <si>
    <t>Wymazówki jałowe z podłożem AMIES z węglem aktywnym</t>
  </si>
  <si>
    <t>Immunofiksacja wykonywana w systemie Paragon, densytometr Appraise firmy BECKMAN</t>
  </si>
  <si>
    <t>1x500 ml</t>
  </si>
  <si>
    <t>Elektroda potasowa (obsługowa - do napełniania)</t>
  </si>
  <si>
    <t>Elektroda sodowa (obsługowa do napełniania)</t>
  </si>
  <si>
    <t xml:space="preserve">1x200 </t>
  </si>
  <si>
    <t>Korki do probówek z PP stożkowych z kołnierzem(16x65)</t>
  </si>
  <si>
    <t xml:space="preserve">  </t>
  </si>
  <si>
    <t>RF-latex</t>
  </si>
  <si>
    <t>4x200oznaczeń</t>
  </si>
  <si>
    <t>RF-latex Calibrator</t>
  </si>
  <si>
    <t>Test Adeno - Virus w kale</t>
  </si>
  <si>
    <t>Test Rota  - Virus w kale</t>
  </si>
  <si>
    <t>Test Norowirus w kale</t>
  </si>
  <si>
    <t>9.      Zamawiający wymaga od Wykonawcy wykonania bezpłatnego przeglądu rocznego analizatora SYSMEX K-4500,będącego własnością Zamawiającego w terminie uzgodnionym z Zamawiającym</t>
  </si>
  <si>
    <t>10.Oferent wydzierżawi na okres trwania umowy analizator BACKUP pracujący w oparciu o te same odczynniki co analizator K4500 będący własnością zamawiającego (GWARANCJA na analizator BACKUP na okres trwania umowy wraz z  bezpłatnymi  przeglądami  serwisowymi co najmniej 1 raz w roku))Analizator BACKUP nie starszy niż 2004rok-po gruntownym przeglądzie</t>
  </si>
  <si>
    <t>Uwaga:</t>
  </si>
  <si>
    <t>Materiał kontrolny Poziom normal</t>
  </si>
  <si>
    <t>Konserwowane krwinki wzorcowe do wykrywania p/ciał. UWAGA! Gęste (nierozcieńczone)</t>
  </si>
  <si>
    <t>P/ciała ANA(screening)zestaw zawiera testy +kalibratory+materiały kontrolne</t>
  </si>
  <si>
    <t>Mykoplazma IgM/IgG-zestaw zawiera testy +kalibratory+materiały kontrolne</t>
  </si>
  <si>
    <t>RF Sorbo Tech ( do Mycoplazmy Ig M )</t>
  </si>
  <si>
    <t>1x 2 ml</t>
  </si>
  <si>
    <t>Antygen lamblii w kale-zestaw zawiera testy +kalibratory+materiały kontrolne</t>
  </si>
  <si>
    <t>Borelioza IgM Western Blotta(antygen rekombinowany)zestaw zawiera testy +kalibratory+materiały kontrolne</t>
  </si>
  <si>
    <t xml:space="preserve">Pakiet 2 -Barwniki </t>
  </si>
  <si>
    <t>Fiolet krystaliczny</t>
  </si>
  <si>
    <t>Odczynnik Nonne Apelta</t>
  </si>
  <si>
    <t>Zamawiający wymaga aby był wykonany bezpłatny  roczny przegląd serwisowy aparatu Cobas b 221 w terminie uzgodnionym z Zamawiającym</t>
  </si>
  <si>
    <t>9.Zamawiający wymaga aby był wykonany bezpłatny roczny przegląd serwisowy analizatora Rapidlab 248 w terminie uzgodnionym z Zamawiającym</t>
  </si>
  <si>
    <t>Test potwierdzający TPHA+płytki z celkami do oznaczania TPHA na 100 oznaczeń</t>
  </si>
  <si>
    <t>Zamawiający wymaga aby był wykonany bezpłatny roczny przegląd serwisowy aparatu AVL 988-3 w terminie uzgodnionym z Zamawiającym</t>
  </si>
  <si>
    <t>Wykonawca zapewni bezpłatny 
autoryzowany serwis wirówki w celu dokonywania walidacji "ID - mCentrifuge 65" oraz bezpłatną  walidację pipety automatycznej MP-1</t>
  </si>
  <si>
    <t>1. Zamawiający wymaga aby był wykonany bezpłatny roczny przegląd serwisowy analizatora AU 400 w terminie uzgodnionym z Zamawiającym</t>
  </si>
  <si>
    <t>Zamawiający bezwzględnie wymaga polskojęzycznej instrukcji obsługi wykonania badań oraz co najmniej 3 miesięcznego okresu ważności odczynników po otwarciu  odczynników.</t>
  </si>
  <si>
    <t>Wymagania:</t>
  </si>
  <si>
    <t>Poz.1.Test półilościowy.Wyszczególnione wykrywane  p/ciała skierowane przeciwko antygenom:Jo-1,M-2,rybosomalne białko P,dsDNA,histonom,Sm/RNP,SS-A,SS-B,Scl-70,centromeromi PCNA. Wyniki obliczane z absorbancji próbek badanych i cut off. Stabilność kontroli i odczynników  wchodzących w skład zestawu(po otwarciu) co najmniej 3 miesiące)przechowywane w temp.lodówki</t>
  </si>
  <si>
    <t>Borelioza IgG Western Blotta (antygen rekombinowany)zestaw zawiera testy +kalibratory+materiały kontrolne</t>
  </si>
  <si>
    <t>1x 96</t>
  </si>
  <si>
    <t>Wzorzec albuminy</t>
  </si>
  <si>
    <t>UWAGI:</t>
  </si>
  <si>
    <t>fiolka</t>
  </si>
  <si>
    <t>Marihuana w moczu</t>
  </si>
  <si>
    <t>Amfetamina w moczu</t>
  </si>
  <si>
    <t>Opiaty w moczu</t>
  </si>
  <si>
    <t>Metadon w moczu</t>
  </si>
  <si>
    <t xml:space="preserve">Extaza w moczu </t>
  </si>
  <si>
    <t>Benzodiazepiny w moczu</t>
  </si>
  <si>
    <t>Barbiturany w moczu</t>
  </si>
  <si>
    <t>Glukoza z odbiałczaniem + wzorzec</t>
  </si>
  <si>
    <t>2x500 ml</t>
  </si>
  <si>
    <t>1x25testów</t>
  </si>
  <si>
    <t>Test na krew utajoną w kale  bez diety</t>
  </si>
  <si>
    <t>5 % TCA</t>
  </si>
  <si>
    <t>UWAGA:</t>
  </si>
  <si>
    <t>Razem:</t>
  </si>
  <si>
    <t>Zamawiający wymaga aby rok produkcji analizatora był min. 2008.</t>
  </si>
  <si>
    <t>Szkiełka nakrywkowe 24x40mm</t>
  </si>
  <si>
    <t>Szkiełka podstawowe z polem do opisu</t>
  </si>
  <si>
    <t>Szkiełka nakrywkowe 24x60mm</t>
  </si>
  <si>
    <t>Nożyki mikrotomowe R35</t>
  </si>
  <si>
    <t>Aceton</t>
  </si>
  <si>
    <t>1 litr</t>
  </si>
  <si>
    <t>Ksylen</t>
  </si>
  <si>
    <t>Fenol</t>
  </si>
  <si>
    <t>Amonu glinu siarczan</t>
  </si>
  <si>
    <t>kg</t>
  </si>
  <si>
    <t>Balsam kanadyjski do mikroskopii</t>
  </si>
  <si>
    <t>Medium do zamrażania w kriostacie</t>
  </si>
  <si>
    <t xml:space="preserve">opak </t>
  </si>
  <si>
    <t>Aerozol do utrwalania preparatów cytologicznych</t>
  </si>
  <si>
    <t>150 ml</t>
  </si>
  <si>
    <t>Pakiet 15- Odczynniki chemiczne</t>
  </si>
  <si>
    <t>Wartość w €</t>
  </si>
  <si>
    <t>ZAŁĄCZNIK nr 5 do SIWZ ofertowy</t>
  </si>
  <si>
    <t>Pakiet 9 -  Karty i akcesoria do wirówki ID – Centrifuge 6 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</si>
</sst>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0\ &quot;zł&quot;"/>
    <numFmt numFmtId="167" formatCode="#,##0.00\ _z_ł"/>
    <numFmt numFmtId="168" formatCode="#,##0.00\ [$PLN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0">
    <font>
      <sz val="10"/>
      <name val="Arial"/>
      <family val="0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sz val="11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9" fontId="1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 indent="2"/>
    </xf>
    <xf numFmtId="9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9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/>
    </xf>
    <xf numFmtId="4" fontId="1" fillId="2" borderId="7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right" vertical="center" wrapText="1"/>
    </xf>
    <xf numFmtId="9" fontId="1" fillId="0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wrapText="1"/>
    </xf>
    <xf numFmtId="4" fontId="3" fillId="0" borderId="6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9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/>
    </xf>
    <xf numFmtId="9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3"/>
  <sheetViews>
    <sheetView tabSelected="1" zoomScale="75" zoomScaleNormal="75" zoomScaleSheetLayoutView="75" workbookViewId="0" topLeftCell="A367">
      <selection activeCell="O383" sqref="O383"/>
    </sheetView>
  </sheetViews>
  <sheetFormatPr defaultColWidth="9.140625" defaultRowHeight="12.75"/>
  <cols>
    <col min="1" max="1" width="6.140625" style="2" customWidth="1"/>
    <col min="2" max="2" width="61.7109375" style="3" customWidth="1"/>
    <col min="3" max="3" width="15.7109375" style="2" customWidth="1"/>
    <col min="4" max="4" width="13.7109375" style="2" bestFit="1" customWidth="1"/>
    <col min="5" max="5" width="11.00390625" style="18" customWidth="1"/>
    <col min="6" max="6" width="20.00390625" style="40" customWidth="1"/>
    <col min="7" max="7" width="8.7109375" style="2" bestFit="1" customWidth="1"/>
    <col min="8" max="8" width="16.57421875" style="40" bestFit="1" customWidth="1"/>
    <col min="9" max="9" width="19.28125" style="40" customWidth="1"/>
    <col min="10" max="10" width="19.7109375" style="40" customWidth="1"/>
    <col min="11" max="11" width="19.57421875" style="40" customWidth="1"/>
    <col min="12" max="12" width="13.7109375" style="2" customWidth="1"/>
    <col min="13" max="16384" width="9.140625" style="2" customWidth="1"/>
  </cols>
  <sheetData>
    <row r="2" ht="15">
      <c r="B2" s="83" t="s">
        <v>472</v>
      </c>
    </row>
    <row r="3" ht="15">
      <c r="B3" s="83" t="s">
        <v>79</v>
      </c>
    </row>
    <row r="5" spans="1:11" ht="14.25">
      <c r="A5" s="33" t="s">
        <v>379</v>
      </c>
      <c r="F5" s="36"/>
      <c r="G5" s="4"/>
      <c r="H5" s="36"/>
      <c r="I5" s="36"/>
      <c r="J5" s="36"/>
      <c r="K5" s="36"/>
    </row>
    <row r="6" spans="1:11" ht="28.5">
      <c r="A6" s="58" t="s">
        <v>52</v>
      </c>
      <c r="B6" s="51" t="s">
        <v>53</v>
      </c>
      <c r="C6" s="51" t="s">
        <v>54</v>
      </c>
      <c r="D6" s="51" t="s">
        <v>55</v>
      </c>
      <c r="E6" s="53" t="s">
        <v>56</v>
      </c>
      <c r="F6" s="59" t="s">
        <v>208</v>
      </c>
      <c r="G6" s="55" t="s">
        <v>106</v>
      </c>
      <c r="H6" s="56" t="s">
        <v>207</v>
      </c>
      <c r="I6" s="57" t="s">
        <v>57</v>
      </c>
      <c r="J6" s="54" t="s">
        <v>210</v>
      </c>
      <c r="K6" s="56" t="s">
        <v>49</v>
      </c>
    </row>
    <row r="7" spans="1:11" ht="14.25">
      <c r="A7" s="20">
        <v>1</v>
      </c>
      <c r="B7" s="6" t="s">
        <v>216</v>
      </c>
      <c r="C7" s="6" t="s">
        <v>217</v>
      </c>
      <c r="D7" s="8" t="s">
        <v>85</v>
      </c>
      <c r="E7" s="20">
        <v>9</v>
      </c>
      <c r="F7" s="43"/>
      <c r="G7" s="9">
        <v>0.08</v>
      </c>
      <c r="H7" s="38">
        <f>F7*G7+F7</f>
        <v>0</v>
      </c>
      <c r="I7" s="37">
        <f>F7*E7</f>
        <v>0</v>
      </c>
      <c r="J7" s="37">
        <f>I7*G7</f>
        <v>0</v>
      </c>
      <c r="K7" s="37">
        <f>E7*H7</f>
        <v>0</v>
      </c>
    </row>
    <row r="8" spans="1:11" ht="14.25">
      <c r="A8" s="20">
        <v>2</v>
      </c>
      <c r="B8" s="6" t="s">
        <v>218</v>
      </c>
      <c r="C8" s="6" t="s">
        <v>221</v>
      </c>
      <c r="D8" s="8" t="s">
        <v>85</v>
      </c>
      <c r="E8" s="20">
        <v>220</v>
      </c>
      <c r="F8" s="43"/>
      <c r="G8" s="9">
        <v>0.08</v>
      </c>
      <c r="H8" s="38">
        <f aca="true" t="shared" si="0" ref="H8:H34">F8*G8+F8</f>
        <v>0</v>
      </c>
      <c r="I8" s="37">
        <f aca="true" t="shared" si="1" ref="I8:I34">F8*E8</f>
        <v>0</v>
      </c>
      <c r="J8" s="37">
        <f aca="true" t="shared" si="2" ref="J8:J34">I8*G8</f>
        <v>0</v>
      </c>
      <c r="K8" s="37">
        <f aca="true" t="shared" si="3" ref="K8:K34">E8*H8</f>
        <v>0</v>
      </c>
    </row>
    <row r="9" spans="1:11" ht="14.25">
      <c r="A9" s="20">
        <v>3</v>
      </c>
      <c r="B9" s="6" t="s">
        <v>219</v>
      </c>
      <c r="C9" s="6" t="s">
        <v>221</v>
      </c>
      <c r="D9" s="8" t="s">
        <v>85</v>
      </c>
      <c r="E9" s="20">
        <v>10</v>
      </c>
      <c r="F9" s="43"/>
      <c r="G9" s="9">
        <v>0.08</v>
      </c>
      <c r="H9" s="38">
        <f t="shared" si="0"/>
        <v>0</v>
      </c>
      <c r="I9" s="37">
        <f t="shared" si="1"/>
        <v>0</v>
      </c>
      <c r="J9" s="37">
        <f t="shared" si="2"/>
        <v>0</v>
      </c>
      <c r="K9" s="37">
        <f t="shared" si="3"/>
        <v>0</v>
      </c>
    </row>
    <row r="10" spans="1:11" ht="14.25">
      <c r="A10" s="20">
        <v>4</v>
      </c>
      <c r="B10" s="6" t="s">
        <v>220</v>
      </c>
      <c r="C10" s="6" t="s">
        <v>222</v>
      </c>
      <c r="D10" s="8" t="s">
        <v>85</v>
      </c>
      <c r="E10" s="20">
        <v>3</v>
      </c>
      <c r="F10" s="43"/>
      <c r="G10" s="9">
        <v>0.08</v>
      </c>
      <c r="H10" s="38">
        <f t="shared" si="0"/>
        <v>0</v>
      </c>
      <c r="I10" s="37">
        <f t="shared" si="1"/>
        <v>0</v>
      </c>
      <c r="J10" s="37">
        <f t="shared" si="2"/>
        <v>0</v>
      </c>
      <c r="K10" s="37">
        <f t="shared" si="3"/>
        <v>0</v>
      </c>
    </row>
    <row r="11" spans="1:11" ht="14.25">
      <c r="A11" s="20">
        <v>5</v>
      </c>
      <c r="B11" s="6" t="s">
        <v>223</v>
      </c>
      <c r="C11" s="6" t="s">
        <v>222</v>
      </c>
      <c r="D11" s="8" t="s">
        <v>85</v>
      </c>
      <c r="E11" s="20">
        <v>3</v>
      </c>
      <c r="F11" s="43"/>
      <c r="G11" s="9">
        <v>0.08</v>
      </c>
      <c r="H11" s="38">
        <f t="shared" si="0"/>
        <v>0</v>
      </c>
      <c r="I11" s="37">
        <f t="shared" si="1"/>
        <v>0</v>
      </c>
      <c r="J11" s="37">
        <f t="shared" si="2"/>
        <v>0</v>
      </c>
      <c r="K11" s="37">
        <f t="shared" si="3"/>
        <v>0</v>
      </c>
    </row>
    <row r="12" spans="1:11" ht="17.25" customHeight="1">
      <c r="A12" s="20">
        <v>6</v>
      </c>
      <c r="B12" s="6" t="s">
        <v>25</v>
      </c>
      <c r="C12" s="6" t="s">
        <v>224</v>
      </c>
      <c r="D12" s="8" t="s">
        <v>85</v>
      </c>
      <c r="E12" s="20">
        <v>4</v>
      </c>
      <c r="F12" s="43"/>
      <c r="G12" s="9">
        <v>0.08</v>
      </c>
      <c r="H12" s="38">
        <f t="shared" si="0"/>
        <v>0</v>
      </c>
      <c r="I12" s="37">
        <f t="shared" si="1"/>
        <v>0</v>
      </c>
      <c r="J12" s="37">
        <f t="shared" si="2"/>
        <v>0</v>
      </c>
      <c r="K12" s="37">
        <f t="shared" si="3"/>
        <v>0</v>
      </c>
    </row>
    <row r="13" spans="1:11" ht="44.25" customHeight="1">
      <c r="A13" s="20">
        <v>7</v>
      </c>
      <c r="B13" s="6" t="s">
        <v>225</v>
      </c>
      <c r="C13" s="6" t="s">
        <v>380</v>
      </c>
      <c r="D13" s="8" t="s">
        <v>85</v>
      </c>
      <c r="E13" s="20">
        <v>3</v>
      </c>
      <c r="F13" s="43"/>
      <c r="G13" s="9">
        <v>0.08</v>
      </c>
      <c r="H13" s="38">
        <f t="shared" si="0"/>
        <v>0</v>
      </c>
      <c r="I13" s="37">
        <f t="shared" si="1"/>
        <v>0</v>
      </c>
      <c r="J13" s="37">
        <f t="shared" si="2"/>
        <v>0</v>
      </c>
      <c r="K13" s="37">
        <f t="shared" si="3"/>
        <v>0</v>
      </c>
    </row>
    <row r="14" spans="1:11" ht="14.25">
      <c r="A14" s="20">
        <v>8</v>
      </c>
      <c r="B14" s="6" t="s">
        <v>384</v>
      </c>
      <c r="C14" s="6" t="s">
        <v>226</v>
      </c>
      <c r="D14" s="8" t="s">
        <v>85</v>
      </c>
      <c r="E14" s="20">
        <v>2</v>
      </c>
      <c r="F14" s="43"/>
      <c r="G14" s="9">
        <v>0.08</v>
      </c>
      <c r="H14" s="38">
        <f t="shared" si="0"/>
        <v>0</v>
      </c>
      <c r="I14" s="37">
        <f t="shared" si="1"/>
        <v>0</v>
      </c>
      <c r="J14" s="37">
        <f t="shared" si="2"/>
        <v>0</v>
      </c>
      <c r="K14" s="37">
        <f t="shared" si="3"/>
        <v>0</v>
      </c>
    </row>
    <row r="15" spans="1:11" ht="14.25">
      <c r="A15" s="20">
        <v>9</v>
      </c>
      <c r="B15" s="6" t="s">
        <v>391</v>
      </c>
      <c r="C15" s="6" t="s">
        <v>226</v>
      </c>
      <c r="D15" s="8" t="s">
        <v>85</v>
      </c>
      <c r="E15" s="20">
        <v>2</v>
      </c>
      <c r="F15" s="43"/>
      <c r="G15" s="9">
        <v>0.08</v>
      </c>
      <c r="H15" s="38">
        <f t="shared" si="0"/>
        <v>0</v>
      </c>
      <c r="I15" s="37">
        <f t="shared" si="1"/>
        <v>0</v>
      </c>
      <c r="J15" s="37">
        <f t="shared" si="2"/>
        <v>0</v>
      </c>
      <c r="K15" s="37">
        <f t="shared" si="3"/>
        <v>0</v>
      </c>
    </row>
    <row r="16" spans="1:11" ht="14.25">
      <c r="A16" s="20">
        <v>10</v>
      </c>
      <c r="B16" s="6" t="s">
        <v>409</v>
      </c>
      <c r="C16" s="6" t="s">
        <v>227</v>
      </c>
      <c r="D16" s="8" t="s">
        <v>85</v>
      </c>
      <c r="E16" s="20">
        <v>14</v>
      </c>
      <c r="F16" s="43"/>
      <c r="G16" s="9">
        <v>0.08</v>
      </c>
      <c r="H16" s="38">
        <f t="shared" si="0"/>
        <v>0</v>
      </c>
      <c r="I16" s="37">
        <f t="shared" si="1"/>
        <v>0</v>
      </c>
      <c r="J16" s="37">
        <f t="shared" si="2"/>
        <v>0</v>
      </c>
      <c r="K16" s="37">
        <f t="shared" si="3"/>
        <v>0</v>
      </c>
    </row>
    <row r="17" spans="1:11" ht="14.25">
      <c r="A17" s="20">
        <v>11</v>
      </c>
      <c r="B17" s="6" t="s">
        <v>410</v>
      </c>
      <c r="C17" s="6" t="s">
        <v>227</v>
      </c>
      <c r="D17" s="8" t="s">
        <v>85</v>
      </c>
      <c r="E17" s="20">
        <v>17</v>
      </c>
      <c r="F17" s="43"/>
      <c r="G17" s="9">
        <v>0.08</v>
      </c>
      <c r="H17" s="38">
        <f t="shared" si="0"/>
        <v>0</v>
      </c>
      <c r="I17" s="37">
        <f t="shared" si="1"/>
        <v>0</v>
      </c>
      <c r="J17" s="37">
        <f t="shared" si="2"/>
        <v>0</v>
      </c>
      <c r="K17" s="37">
        <f t="shared" si="3"/>
        <v>0</v>
      </c>
    </row>
    <row r="18" spans="1:11" ht="14.25">
      <c r="A18" s="20">
        <v>12</v>
      </c>
      <c r="B18" s="6" t="s">
        <v>411</v>
      </c>
      <c r="C18" s="6" t="s">
        <v>40</v>
      </c>
      <c r="D18" s="8" t="s">
        <v>85</v>
      </c>
      <c r="E18" s="20">
        <v>12</v>
      </c>
      <c r="F18" s="43"/>
      <c r="G18" s="9">
        <v>0.08</v>
      </c>
      <c r="H18" s="38">
        <f t="shared" si="0"/>
        <v>0</v>
      </c>
      <c r="I18" s="37">
        <f t="shared" si="1"/>
        <v>0</v>
      </c>
      <c r="J18" s="37">
        <f t="shared" si="2"/>
        <v>0</v>
      </c>
      <c r="K18" s="37">
        <f t="shared" si="3"/>
        <v>0</v>
      </c>
    </row>
    <row r="19" spans="1:11" ht="14.25">
      <c r="A19" s="20">
        <v>13</v>
      </c>
      <c r="B19" s="6" t="s">
        <v>228</v>
      </c>
      <c r="C19" s="6" t="s">
        <v>227</v>
      </c>
      <c r="D19" s="8" t="s">
        <v>85</v>
      </c>
      <c r="E19" s="20">
        <v>5</v>
      </c>
      <c r="F19" s="43"/>
      <c r="G19" s="9">
        <v>0.08</v>
      </c>
      <c r="H19" s="38">
        <f t="shared" si="0"/>
        <v>0</v>
      </c>
      <c r="I19" s="37">
        <f t="shared" si="1"/>
        <v>0</v>
      </c>
      <c r="J19" s="37">
        <f t="shared" si="2"/>
        <v>0</v>
      </c>
      <c r="K19" s="37">
        <f t="shared" si="3"/>
        <v>0</v>
      </c>
    </row>
    <row r="20" spans="1:11" ht="14.25">
      <c r="A20" s="20">
        <v>14</v>
      </c>
      <c r="B20" s="6" t="s">
        <v>234</v>
      </c>
      <c r="C20" s="6" t="s">
        <v>230</v>
      </c>
      <c r="D20" s="8" t="s">
        <v>85</v>
      </c>
      <c r="E20" s="20">
        <v>8</v>
      </c>
      <c r="F20" s="43"/>
      <c r="G20" s="9">
        <v>0.08</v>
      </c>
      <c r="H20" s="38">
        <f t="shared" si="0"/>
        <v>0</v>
      </c>
      <c r="I20" s="37">
        <f t="shared" si="1"/>
        <v>0</v>
      </c>
      <c r="J20" s="37">
        <f t="shared" si="2"/>
        <v>0</v>
      </c>
      <c r="K20" s="37">
        <f t="shared" si="3"/>
        <v>0</v>
      </c>
    </row>
    <row r="21" spans="1:11" ht="14.25">
      <c r="A21" s="20">
        <v>15</v>
      </c>
      <c r="B21" s="25" t="s">
        <v>237</v>
      </c>
      <c r="C21" s="5" t="s">
        <v>76</v>
      </c>
      <c r="D21" s="8" t="s">
        <v>85</v>
      </c>
      <c r="E21" s="20">
        <v>3</v>
      </c>
      <c r="F21" s="43"/>
      <c r="G21" s="9">
        <v>0.08</v>
      </c>
      <c r="H21" s="38">
        <f t="shared" si="0"/>
        <v>0</v>
      </c>
      <c r="I21" s="37">
        <f t="shared" si="1"/>
        <v>0</v>
      </c>
      <c r="J21" s="37">
        <f t="shared" si="2"/>
        <v>0</v>
      </c>
      <c r="K21" s="37">
        <f t="shared" si="3"/>
        <v>0</v>
      </c>
    </row>
    <row r="22" spans="1:11" ht="28.5">
      <c r="A22" s="20">
        <v>16</v>
      </c>
      <c r="B22" s="25" t="s">
        <v>428</v>
      </c>
      <c r="C22" s="5" t="s">
        <v>76</v>
      </c>
      <c r="D22" s="8" t="s">
        <v>85</v>
      </c>
      <c r="E22" s="20">
        <v>2</v>
      </c>
      <c r="F22" s="43"/>
      <c r="G22" s="9">
        <v>0.08</v>
      </c>
      <c r="H22" s="38">
        <f t="shared" si="0"/>
        <v>0</v>
      </c>
      <c r="I22" s="37">
        <f t="shared" si="1"/>
        <v>0</v>
      </c>
      <c r="J22" s="37">
        <f t="shared" si="2"/>
        <v>0</v>
      </c>
      <c r="K22" s="37">
        <f t="shared" si="3"/>
        <v>0</v>
      </c>
    </row>
    <row r="23" spans="1:11" ht="14.25">
      <c r="A23" s="20">
        <v>17</v>
      </c>
      <c r="B23" s="25" t="s">
        <v>437</v>
      </c>
      <c r="C23" s="5" t="s">
        <v>41</v>
      </c>
      <c r="D23" s="5" t="s">
        <v>85</v>
      </c>
      <c r="E23" s="19">
        <v>2</v>
      </c>
      <c r="F23" s="43"/>
      <c r="G23" s="9">
        <v>0.08</v>
      </c>
      <c r="H23" s="38">
        <f t="shared" si="0"/>
        <v>0</v>
      </c>
      <c r="I23" s="37">
        <f t="shared" si="1"/>
        <v>0</v>
      </c>
      <c r="J23" s="37">
        <f t="shared" si="2"/>
        <v>0</v>
      </c>
      <c r="K23" s="37">
        <f t="shared" si="3"/>
        <v>0</v>
      </c>
    </row>
    <row r="24" spans="1:11" ht="14.25">
      <c r="A24" s="20">
        <v>18</v>
      </c>
      <c r="B24" s="25" t="s">
        <v>440</v>
      </c>
      <c r="C24" s="5" t="s">
        <v>449</v>
      </c>
      <c r="D24" s="8" t="s">
        <v>85</v>
      </c>
      <c r="E24" s="20">
        <v>13</v>
      </c>
      <c r="F24" s="43"/>
      <c r="G24" s="9">
        <v>0.08</v>
      </c>
      <c r="H24" s="38">
        <f t="shared" si="0"/>
        <v>0</v>
      </c>
      <c r="I24" s="37">
        <f t="shared" si="1"/>
        <v>0</v>
      </c>
      <c r="J24" s="37">
        <f t="shared" si="2"/>
        <v>0</v>
      </c>
      <c r="K24" s="37">
        <f t="shared" si="3"/>
        <v>0</v>
      </c>
    </row>
    <row r="25" spans="1:11" ht="14.25">
      <c r="A25" s="20">
        <v>19</v>
      </c>
      <c r="B25" s="25" t="s">
        <v>441</v>
      </c>
      <c r="C25" s="5" t="s">
        <v>449</v>
      </c>
      <c r="D25" s="8" t="s">
        <v>85</v>
      </c>
      <c r="E25" s="20">
        <v>13</v>
      </c>
      <c r="F25" s="43"/>
      <c r="G25" s="9">
        <v>0.08</v>
      </c>
      <c r="H25" s="38">
        <f t="shared" si="0"/>
        <v>0</v>
      </c>
      <c r="I25" s="37">
        <f t="shared" si="1"/>
        <v>0</v>
      </c>
      <c r="J25" s="37">
        <f t="shared" si="2"/>
        <v>0</v>
      </c>
      <c r="K25" s="37">
        <f t="shared" si="3"/>
        <v>0</v>
      </c>
    </row>
    <row r="26" spans="1:11" ht="14.25">
      <c r="A26" s="20">
        <v>20</v>
      </c>
      <c r="B26" s="25" t="s">
        <v>442</v>
      </c>
      <c r="C26" s="5" t="s">
        <v>449</v>
      </c>
      <c r="D26" s="8" t="s">
        <v>85</v>
      </c>
      <c r="E26" s="20">
        <v>10</v>
      </c>
      <c r="F26" s="43"/>
      <c r="G26" s="9">
        <v>0.08</v>
      </c>
      <c r="H26" s="38">
        <f t="shared" si="0"/>
        <v>0</v>
      </c>
      <c r="I26" s="37">
        <f t="shared" si="1"/>
        <v>0</v>
      </c>
      <c r="J26" s="37">
        <f t="shared" si="2"/>
        <v>0</v>
      </c>
      <c r="K26" s="37">
        <f t="shared" si="3"/>
        <v>0</v>
      </c>
    </row>
    <row r="27" spans="1:11" ht="14.25">
      <c r="A27" s="20">
        <v>21</v>
      </c>
      <c r="B27" s="25" t="s">
        <v>443</v>
      </c>
      <c r="C27" s="5" t="s">
        <v>449</v>
      </c>
      <c r="D27" s="8" t="s">
        <v>85</v>
      </c>
      <c r="E27" s="20">
        <v>10</v>
      </c>
      <c r="F27" s="43"/>
      <c r="G27" s="9">
        <v>0.08</v>
      </c>
      <c r="H27" s="38">
        <f t="shared" si="0"/>
        <v>0</v>
      </c>
      <c r="I27" s="37">
        <f t="shared" si="1"/>
        <v>0</v>
      </c>
      <c r="J27" s="37">
        <f t="shared" si="2"/>
        <v>0</v>
      </c>
      <c r="K27" s="37">
        <f t="shared" si="3"/>
        <v>0</v>
      </c>
    </row>
    <row r="28" spans="1:11" ht="14.25">
      <c r="A28" s="20">
        <v>22</v>
      </c>
      <c r="B28" s="25" t="s">
        <v>444</v>
      </c>
      <c r="C28" s="5" t="s">
        <v>85</v>
      </c>
      <c r="D28" s="8" t="s">
        <v>85</v>
      </c>
      <c r="E28" s="20">
        <v>7</v>
      </c>
      <c r="F28" s="43"/>
      <c r="G28" s="9">
        <v>0.08</v>
      </c>
      <c r="H28" s="38">
        <f t="shared" si="0"/>
        <v>0</v>
      </c>
      <c r="I28" s="37">
        <f t="shared" si="1"/>
        <v>0</v>
      </c>
      <c r="J28" s="37">
        <f t="shared" si="2"/>
        <v>0</v>
      </c>
      <c r="K28" s="37">
        <f t="shared" si="3"/>
        <v>0</v>
      </c>
    </row>
    <row r="29" spans="1:11" ht="14.25">
      <c r="A29" s="20">
        <v>23</v>
      </c>
      <c r="B29" s="25" t="s">
        <v>445</v>
      </c>
      <c r="C29" s="5" t="s">
        <v>85</v>
      </c>
      <c r="D29" s="8" t="s">
        <v>85</v>
      </c>
      <c r="E29" s="20">
        <v>13</v>
      </c>
      <c r="F29" s="43"/>
      <c r="G29" s="9">
        <v>0.08</v>
      </c>
      <c r="H29" s="38">
        <f t="shared" si="0"/>
        <v>0</v>
      </c>
      <c r="I29" s="37">
        <f t="shared" si="1"/>
        <v>0</v>
      </c>
      <c r="J29" s="37">
        <f t="shared" si="2"/>
        <v>0</v>
      </c>
      <c r="K29" s="37">
        <f t="shared" si="3"/>
        <v>0</v>
      </c>
    </row>
    <row r="30" spans="1:11" ht="14.25">
      <c r="A30" s="20">
        <v>24</v>
      </c>
      <c r="B30" s="25" t="s">
        <v>446</v>
      </c>
      <c r="C30" s="5" t="s">
        <v>449</v>
      </c>
      <c r="D30" s="8" t="s">
        <v>85</v>
      </c>
      <c r="E30" s="20">
        <v>5</v>
      </c>
      <c r="F30" s="43"/>
      <c r="G30" s="9">
        <v>0.08</v>
      </c>
      <c r="H30" s="38">
        <f t="shared" si="0"/>
        <v>0</v>
      </c>
      <c r="I30" s="37">
        <f t="shared" si="1"/>
        <v>0</v>
      </c>
      <c r="J30" s="37">
        <f t="shared" si="2"/>
        <v>0</v>
      </c>
      <c r="K30" s="37">
        <f t="shared" si="3"/>
        <v>0</v>
      </c>
    </row>
    <row r="31" spans="1:11" ht="14.25">
      <c r="A31" s="20">
        <v>25</v>
      </c>
      <c r="B31" s="25" t="s">
        <v>447</v>
      </c>
      <c r="C31" s="5" t="s">
        <v>448</v>
      </c>
      <c r="D31" s="8" t="s">
        <v>85</v>
      </c>
      <c r="E31" s="20">
        <v>6</v>
      </c>
      <c r="F31" s="43"/>
      <c r="G31" s="9">
        <v>0.08</v>
      </c>
      <c r="H31" s="38">
        <f t="shared" si="0"/>
        <v>0</v>
      </c>
      <c r="I31" s="37">
        <f t="shared" si="1"/>
        <v>0</v>
      </c>
      <c r="J31" s="37">
        <f t="shared" si="2"/>
        <v>0</v>
      </c>
      <c r="K31" s="37">
        <f t="shared" si="3"/>
        <v>0</v>
      </c>
    </row>
    <row r="32" spans="1:11" ht="14.25">
      <c r="A32" s="20">
        <v>26</v>
      </c>
      <c r="B32" s="25" t="s">
        <v>450</v>
      </c>
      <c r="C32" s="5" t="s">
        <v>227</v>
      </c>
      <c r="D32" s="8" t="s">
        <v>85</v>
      </c>
      <c r="E32" s="20">
        <v>5</v>
      </c>
      <c r="F32" s="43"/>
      <c r="G32" s="9">
        <v>0.08</v>
      </c>
      <c r="H32" s="38">
        <f t="shared" si="0"/>
        <v>0</v>
      </c>
      <c r="I32" s="37">
        <f t="shared" si="1"/>
        <v>0</v>
      </c>
      <c r="J32" s="37">
        <f t="shared" si="2"/>
        <v>0</v>
      </c>
      <c r="K32" s="37">
        <f t="shared" si="3"/>
        <v>0</v>
      </c>
    </row>
    <row r="33" spans="1:11" ht="14.25">
      <c r="A33" s="20">
        <v>27</v>
      </c>
      <c r="B33" s="71" t="s">
        <v>451</v>
      </c>
      <c r="C33" s="72" t="s">
        <v>230</v>
      </c>
      <c r="D33" s="73" t="s">
        <v>85</v>
      </c>
      <c r="E33" s="60">
        <v>5</v>
      </c>
      <c r="F33" s="74"/>
      <c r="G33" s="14">
        <v>0.08</v>
      </c>
      <c r="H33" s="38">
        <f t="shared" si="0"/>
        <v>0</v>
      </c>
      <c r="I33" s="37">
        <f t="shared" si="1"/>
        <v>0</v>
      </c>
      <c r="J33" s="37">
        <f t="shared" si="2"/>
        <v>0</v>
      </c>
      <c r="K33" s="37">
        <f t="shared" si="3"/>
        <v>0</v>
      </c>
    </row>
    <row r="34" spans="1:11" ht="28.5">
      <c r="A34" s="20">
        <v>28</v>
      </c>
      <c r="B34" s="6" t="s">
        <v>421</v>
      </c>
      <c r="C34" s="5" t="s">
        <v>436</v>
      </c>
      <c r="D34" s="5" t="s">
        <v>85</v>
      </c>
      <c r="E34" s="19">
        <v>4</v>
      </c>
      <c r="F34" s="43"/>
      <c r="G34" s="9">
        <v>0.08</v>
      </c>
      <c r="H34" s="38">
        <f t="shared" si="0"/>
        <v>0</v>
      </c>
      <c r="I34" s="37">
        <f t="shared" si="1"/>
        <v>0</v>
      </c>
      <c r="J34" s="37">
        <f t="shared" si="2"/>
        <v>0</v>
      </c>
      <c r="K34" s="37">
        <f t="shared" si="3"/>
        <v>0</v>
      </c>
    </row>
    <row r="35" spans="1:11" ht="14.25">
      <c r="A35" s="7"/>
      <c r="B35" s="29" t="s">
        <v>452</v>
      </c>
      <c r="C35" s="1"/>
      <c r="D35" s="22"/>
      <c r="E35" s="30"/>
      <c r="F35" s="44"/>
      <c r="G35" s="32"/>
      <c r="H35" s="37" t="s">
        <v>453</v>
      </c>
      <c r="I35" s="39">
        <f>SUM(I7:I34)</f>
        <v>0</v>
      </c>
      <c r="J35" s="39">
        <f>SUM(J7:J34)</f>
        <v>0</v>
      </c>
      <c r="K35" s="39">
        <f>SUM(K7:K34)</f>
        <v>0</v>
      </c>
    </row>
    <row r="36" spans="1:12" ht="28.5">
      <c r="A36" s="7"/>
      <c r="B36" s="3" t="s">
        <v>78</v>
      </c>
      <c r="F36" s="36"/>
      <c r="G36" s="4"/>
      <c r="H36" s="75"/>
      <c r="I36" s="75"/>
      <c r="J36" s="44"/>
      <c r="K36" s="44"/>
      <c r="L36" s="1"/>
    </row>
    <row r="37" spans="1:2" ht="42.75">
      <c r="A37" s="35"/>
      <c r="B37" s="3" t="s">
        <v>5</v>
      </c>
    </row>
    <row r="38" ht="42.75">
      <c r="B38" s="11" t="s">
        <v>6</v>
      </c>
    </row>
    <row r="39" ht="28.5">
      <c r="B39" s="11" t="s">
        <v>7</v>
      </c>
    </row>
    <row r="40" ht="28.5">
      <c r="B40" s="11" t="s">
        <v>8</v>
      </c>
    </row>
    <row r="41" ht="14.25">
      <c r="B41" s="11"/>
    </row>
    <row r="42" ht="14.25">
      <c r="B42" s="11"/>
    </row>
    <row r="43" ht="14.25">
      <c r="B43" s="67" t="s">
        <v>423</v>
      </c>
    </row>
    <row r="44" spans="1:11" ht="28.5">
      <c r="A44" s="58" t="s">
        <v>52</v>
      </c>
      <c r="B44" s="51" t="s">
        <v>53</v>
      </c>
      <c r="C44" s="51" t="s">
        <v>54</v>
      </c>
      <c r="D44" s="51" t="s">
        <v>55</v>
      </c>
      <c r="E44" s="53" t="s">
        <v>56</v>
      </c>
      <c r="F44" s="59" t="s">
        <v>208</v>
      </c>
      <c r="G44" s="55" t="s">
        <v>106</v>
      </c>
      <c r="H44" s="56" t="s">
        <v>207</v>
      </c>
      <c r="I44" s="57" t="s">
        <v>57</v>
      </c>
      <c r="J44" s="54" t="s">
        <v>210</v>
      </c>
      <c r="K44" s="56" t="s">
        <v>49</v>
      </c>
    </row>
    <row r="45" spans="1:11" ht="14.25">
      <c r="A45" s="5">
        <v>1</v>
      </c>
      <c r="B45" s="25" t="s">
        <v>424</v>
      </c>
      <c r="C45" s="5" t="s">
        <v>263</v>
      </c>
      <c r="D45" s="5" t="s">
        <v>85</v>
      </c>
      <c r="E45" s="19">
        <v>3</v>
      </c>
      <c r="F45" s="43"/>
      <c r="G45" s="9">
        <v>0.08</v>
      </c>
      <c r="H45" s="38">
        <f aca="true" t="shared" si="4" ref="H45:H56">F45*G45+F45</f>
        <v>0</v>
      </c>
      <c r="I45" s="37">
        <f aca="true" t="shared" si="5" ref="I45:I56">F45*E45</f>
        <v>0</v>
      </c>
      <c r="J45" s="37">
        <f aca="true" t="shared" si="6" ref="J45:J56">I45*G45</f>
        <v>0</v>
      </c>
      <c r="K45" s="37">
        <f aca="true" t="shared" si="7" ref="K45:K56">E45*H45</f>
        <v>0</v>
      </c>
    </row>
    <row r="46" spans="1:11" ht="14.25">
      <c r="A46" s="5">
        <v>2</v>
      </c>
      <c r="B46" s="25" t="s">
        <v>88</v>
      </c>
      <c r="C46" s="5" t="s">
        <v>263</v>
      </c>
      <c r="D46" s="5" t="s">
        <v>85</v>
      </c>
      <c r="E46" s="19">
        <v>3</v>
      </c>
      <c r="F46" s="43"/>
      <c r="G46" s="9">
        <v>0.08</v>
      </c>
      <c r="H46" s="38">
        <f t="shared" si="4"/>
        <v>0</v>
      </c>
      <c r="I46" s="37">
        <f t="shared" si="5"/>
        <v>0</v>
      </c>
      <c r="J46" s="37">
        <f t="shared" si="6"/>
        <v>0</v>
      </c>
      <c r="K46" s="37">
        <f t="shared" si="7"/>
        <v>0</v>
      </c>
    </row>
    <row r="47" spans="1:11" ht="14.25">
      <c r="A47" s="5">
        <v>3</v>
      </c>
      <c r="B47" s="25" t="s">
        <v>89</v>
      </c>
      <c r="C47" s="5" t="s">
        <v>263</v>
      </c>
      <c r="D47" s="5" t="s">
        <v>85</v>
      </c>
      <c r="E47" s="19">
        <v>4</v>
      </c>
      <c r="F47" s="43"/>
      <c r="G47" s="9">
        <v>0.08</v>
      </c>
      <c r="H47" s="38">
        <f t="shared" si="4"/>
        <v>0</v>
      </c>
      <c r="I47" s="37">
        <f t="shared" si="5"/>
        <v>0</v>
      </c>
      <c r="J47" s="37">
        <f t="shared" si="6"/>
        <v>0</v>
      </c>
      <c r="K47" s="37">
        <f t="shared" si="7"/>
        <v>0</v>
      </c>
    </row>
    <row r="48" spans="1:11" ht="14.25">
      <c r="A48" s="5">
        <v>4</v>
      </c>
      <c r="B48" s="25" t="s">
        <v>77</v>
      </c>
      <c r="C48" s="5" t="s">
        <v>263</v>
      </c>
      <c r="D48" s="5" t="s">
        <v>85</v>
      </c>
      <c r="E48" s="19">
        <v>6</v>
      </c>
      <c r="F48" s="43"/>
      <c r="G48" s="9">
        <v>0.08</v>
      </c>
      <c r="H48" s="38">
        <f t="shared" si="4"/>
        <v>0</v>
      </c>
      <c r="I48" s="37">
        <f t="shared" si="5"/>
        <v>0</v>
      </c>
      <c r="J48" s="37">
        <f t="shared" si="6"/>
        <v>0</v>
      </c>
      <c r="K48" s="37">
        <f t="shared" si="7"/>
        <v>0</v>
      </c>
    </row>
    <row r="49" spans="1:11" ht="14.25">
      <c r="A49" s="5">
        <v>6</v>
      </c>
      <c r="B49" s="6" t="s">
        <v>91</v>
      </c>
      <c r="C49" s="6" t="s">
        <v>93</v>
      </c>
      <c r="D49" s="8" t="s">
        <v>85</v>
      </c>
      <c r="E49" s="20">
        <v>1</v>
      </c>
      <c r="F49" s="43"/>
      <c r="G49" s="9">
        <v>0.08</v>
      </c>
      <c r="H49" s="38">
        <f t="shared" si="4"/>
        <v>0</v>
      </c>
      <c r="I49" s="37">
        <f t="shared" si="5"/>
        <v>0</v>
      </c>
      <c r="J49" s="37">
        <f t="shared" si="6"/>
        <v>0</v>
      </c>
      <c r="K49" s="37">
        <f t="shared" si="7"/>
        <v>0</v>
      </c>
    </row>
    <row r="50" spans="1:11" ht="14.25">
      <c r="A50" s="5">
        <v>7</v>
      </c>
      <c r="B50" s="6" t="s">
        <v>92</v>
      </c>
      <c r="C50" s="6" t="s">
        <v>400</v>
      </c>
      <c r="D50" s="8" t="s">
        <v>85</v>
      </c>
      <c r="E50" s="20">
        <v>1</v>
      </c>
      <c r="F50" s="43"/>
      <c r="G50" s="9">
        <v>0.08</v>
      </c>
      <c r="H50" s="38">
        <f t="shared" si="4"/>
        <v>0</v>
      </c>
      <c r="I50" s="37">
        <f t="shared" si="5"/>
        <v>0</v>
      </c>
      <c r="J50" s="37">
        <f t="shared" si="6"/>
        <v>0</v>
      </c>
      <c r="K50" s="37">
        <f t="shared" si="7"/>
        <v>0</v>
      </c>
    </row>
    <row r="51" spans="1:11" ht="14.25">
      <c r="A51" s="5">
        <v>8</v>
      </c>
      <c r="B51" s="6" t="s">
        <v>229</v>
      </c>
      <c r="C51" s="6" t="s">
        <v>230</v>
      </c>
      <c r="D51" s="8" t="s">
        <v>85</v>
      </c>
      <c r="E51" s="20">
        <v>5</v>
      </c>
      <c r="F51" s="43"/>
      <c r="G51" s="9">
        <v>0.08</v>
      </c>
      <c r="H51" s="38">
        <f t="shared" si="4"/>
        <v>0</v>
      </c>
      <c r="I51" s="37">
        <f t="shared" si="5"/>
        <v>0</v>
      </c>
      <c r="J51" s="37">
        <f t="shared" si="6"/>
        <v>0</v>
      </c>
      <c r="K51" s="37">
        <f t="shared" si="7"/>
        <v>0</v>
      </c>
    </row>
    <row r="52" spans="1:11" ht="14.25">
      <c r="A52" s="5">
        <v>9</v>
      </c>
      <c r="B52" s="6" t="s">
        <v>231</v>
      </c>
      <c r="C52" s="6" t="s">
        <v>232</v>
      </c>
      <c r="D52" s="8" t="s">
        <v>85</v>
      </c>
      <c r="E52" s="20">
        <v>3</v>
      </c>
      <c r="F52" s="43"/>
      <c r="G52" s="9">
        <v>0.08</v>
      </c>
      <c r="H52" s="38">
        <f t="shared" si="4"/>
        <v>0</v>
      </c>
      <c r="I52" s="37">
        <f t="shared" si="5"/>
        <v>0</v>
      </c>
      <c r="J52" s="37">
        <f t="shared" si="6"/>
        <v>0</v>
      </c>
      <c r="K52" s="37">
        <f t="shared" si="7"/>
        <v>0</v>
      </c>
    </row>
    <row r="53" spans="1:11" ht="14.25">
      <c r="A53" s="5">
        <v>10</v>
      </c>
      <c r="B53" s="6" t="s">
        <v>233</v>
      </c>
      <c r="C53" s="6" t="s">
        <v>100</v>
      </c>
      <c r="D53" s="8" t="s">
        <v>85</v>
      </c>
      <c r="E53" s="20">
        <v>2</v>
      </c>
      <c r="F53" s="43"/>
      <c r="G53" s="9">
        <v>0.08</v>
      </c>
      <c r="H53" s="38">
        <f t="shared" si="4"/>
        <v>0</v>
      </c>
      <c r="I53" s="37">
        <f t="shared" si="5"/>
        <v>0</v>
      </c>
      <c r="J53" s="37">
        <f t="shared" si="6"/>
        <v>0</v>
      </c>
      <c r="K53" s="37">
        <f t="shared" si="7"/>
        <v>0</v>
      </c>
    </row>
    <row r="54" spans="1:11" ht="14.25">
      <c r="A54" s="5">
        <v>11</v>
      </c>
      <c r="B54" s="6" t="s">
        <v>235</v>
      </c>
      <c r="C54" s="6" t="s">
        <v>90</v>
      </c>
      <c r="D54" s="8" t="s">
        <v>85</v>
      </c>
      <c r="E54" s="20">
        <v>1</v>
      </c>
      <c r="F54" s="43"/>
      <c r="G54" s="9">
        <v>0.08</v>
      </c>
      <c r="H54" s="38">
        <f t="shared" si="4"/>
        <v>0</v>
      </c>
      <c r="I54" s="37">
        <f t="shared" si="5"/>
        <v>0</v>
      </c>
      <c r="J54" s="37">
        <f t="shared" si="6"/>
        <v>0</v>
      </c>
      <c r="K54" s="37">
        <f t="shared" si="7"/>
        <v>0</v>
      </c>
    </row>
    <row r="55" spans="1:11" ht="14.25">
      <c r="A55" s="5">
        <v>12</v>
      </c>
      <c r="B55" s="6" t="s">
        <v>236</v>
      </c>
      <c r="C55" s="6" t="s">
        <v>90</v>
      </c>
      <c r="D55" s="8" t="s">
        <v>85</v>
      </c>
      <c r="E55" s="20">
        <v>3</v>
      </c>
      <c r="F55" s="43"/>
      <c r="G55" s="9">
        <v>0.08</v>
      </c>
      <c r="H55" s="38">
        <f t="shared" si="4"/>
        <v>0</v>
      </c>
      <c r="I55" s="37">
        <f t="shared" si="5"/>
        <v>0</v>
      </c>
      <c r="J55" s="37">
        <f t="shared" si="6"/>
        <v>0</v>
      </c>
      <c r="K55" s="37">
        <f t="shared" si="7"/>
        <v>0</v>
      </c>
    </row>
    <row r="56" spans="1:11" ht="14.25">
      <c r="A56" s="5">
        <v>13</v>
      </c>
      <c r="B56" s="6" t="s">
        <v>425</v>
      </c>
      <c r="C56" s="6" t="s">
        <v>90</v>
      </c>
      <c r="D56" s="8" t="s">
        <v>85</v>
      </c>
      <c r="E56" s="20">
        <v>3</v>
      </c>
      <c r="F56" s="43"/>
      <c r="G56" s="9">
        <v>0.08</v>
      </c>
      <c r="H56" s="38">
        <f t="shared" si="4"/>
        <v>0</v>
      </c>
      <c r="I56" s="37">
        <f t="shared" si="5"/>
        <v>0</v>
      </c>
      <c r="J56" s="37">
        <f t="shared" si="6"/>
        <v>0</v>
      </c>
      <c r="K56" s="37">
        <f t="shared" si="7"/>
        <v>0</v>
      </c>
    </row>
    <row r="57" spans="1:11" ht="14.25">
      <c r="A57" s="5"/>
      <c r="B57" s="29"/>
      <c r="C57" s="1"/>
      <c r="D57" s="1"/>
      <c r="E57" s="80"/>
      <c r="F57" s="36"/>
      <c r="G57" s="1"/>
      <c r="H57" s="43" t="s">
        <v>453</v>
      </c>
      <c r="I57" s="43">
        <f>SUM(I45:I56)</f>
        <v>0</v>
      </c>
      <c r="J57" s="43">
        <f>SUM(J45:J56)</f>
        <v>0</v>
      </c>
      <c r="K57" s="43">
        <f>SUM(K45:K56)</f>
        <v>0</v>
      </c>
    </row>
    <row r="58" spans="1:7" ht="14.25">
      <c r="A58" s="5"/>
      <c r="G58" s="10"/>
    </row>
    <row r="59" spans="1:7" ht="14.25">
      <c r="A59" s="5"/>
      <c r="B59" s="33" t="s">
        <v>12</v>
      </c>
      <c r="G59" s="10"/>
    </row>
    <row r="60" spans="1:11" ht="28.5">
      <c r="A60" s="58" t="s">
        <v>52</v>
      </c>
      <c r="B60" s="51" t="s">
        <v>53</v>
      </c>
      <c r="C60" s="51" t="s">
        <v>54</v>
      </c>
      <c r="D60" s="52" t="s">
        <v>82</v>
      </c>
      <c r="E60" s="53" t="s">
        <v>56</v>
      </c>
      <c r="F60" s="54" t="s">
        <v>208</v>
      </c>
      <c r="G60" s="55" t="s">
        <v>106</v>
      </c>
      <c r="H60" s="56" t="s">
        <v>207</v>
      </c>
      <c r="I60" s="57" t="s">
        <v>57</v>
      </c>
      <c r="J60" s="54" t="s">
        <v>210</v>
      </c>
      <c r="K60" s="56" t="s">
        <v>49</v>
      </c>
    </row>
    <row r="61" spans="1:11" ht="28.5">
      <c r="A61" s="82">
        <v>1</v>
      </c>
      <c r="B61" s="81" t="s">
        <v>417</v>
      </c>
      <c r="C61" s="6" t="s">
        <v>94</v>
      </c>
      <c r="D61" s="7" t="s">
        <v>85</v>
      </c>
      <c r="E61" s="20">
        <v>5</v>
      </c>
      <c r="F61" s="43"/>
      <c r="G61" s="9">
        <v>0.08</v>
      </c>
      <c r="H61" s="38">
        <f>F61*G61+F61</f>
        <v>0</v>
      </c>
      <c r="I61" s="37">
        <f>F61*E61</f>
        <v>0</v>
      </c>
      <c r="J61" s="37">
        <f>I61*G61</f>
        <v>0</v>
      </c>
      <c r="K61" s="37">
        <f>E61*H61</f>
        <v>0</v>
      </c>
    </row>
    <row r="62" spans="1:11" ht="28.5">
      <c r="A62" s="82">
        <v>2</v>
      </c>
      <c r="B62" s="81" t="s">
        <v>418</v>
      </c>
      <c r="C62" s="6" t="s">
        <v>95</v>
      </c>
      <c r="D62" s="7" t="s">
        <v>85</v>
      </c>
      <c r="E62" s="20">
        <v>4</v>
      </c>
      <c r="F62" s="43"/>
      <c r="G62" s="9">
        <v>0.08</v>
      </c>
      <c r="H62" s="38">
        <f>F62*G62+F62</f>
        <v>0</v>
      </c>
      <c r="I62" s="37">
        <f>F62*E62</f>
        <v>0</v>
      </c>
      <c r="J62" s="37">
        <f>I62*G62</f>
        <v>0</v>
      </c>
      <c r="K62" s="37">
        <f>E62*H62</f>
        <v>0</v>
      </c>
    </row>
    <row r="63" spans="1:11" ht="14.25">
      <c r="A63" s="82">
        <v>3</v>
      </c>
      <c r="B63" s="81" t="s">
        <v>419</v>
      </c>
      <c r="C63" s="6" t="s">
        <v>420</v>
      </c>
      <c r="D63" s="7"/>
      <c r="E63" s="20">
        <v>4</v>
      </c>
      <c r="F63" s="43"/>
      <c r="G63" s="9">
        <v>0.08</v>
      </c>
      <c r="H63" s="38">
        <f>F63*G63+F63</f>
        <v>0</v>
      </c>
      <c r="I63" s="37">
        <f>F63*E63</f>
        <v>0</v>
      </c>
      <c r="J63" s="37">
        <f>I63*G63</f>
        <v>0</v>
      </c>
      <c r="K63" s="37">
        <f>E63*H63</f>
        <v>0</v>
      </c>
    </row>
    <row r="64" spans="1:11" ht="28.5">
      <c r="A64" s="82">
        <v>4</v>
      </c>
      <c r="B64" s="81" t="s">
        <v>422</v>
      </c>
      <c r="C64" s="6" t="s">
        <v>96</v>
      </c>
      <c r="D64" s="7" t="s">
        <v>85</v>
      </c>
      <c r="E64" s="20">
        <v>4</v>
      </c>
      <c r="F64" s="43"/>
      <c r="G64" s="9">
        <v>0.08</v>
      </c>
      <c r="H64" s="38">
        <f>F64*G64+F64</f>
        <v>0</v>
      </c>
      <c r="I64" s="37">
        <f>F64*E64</f>
        <v>0</v>
      </c>
      <c r="J64" s="37">
        <f>I64*G64</f>
        <v>0</v>
      </c>
      <c r="K64" s="37">
        <f>E64*H64</f>
        <v>0</v>
      </c>
    </row>
    <row r="65" spans="1:11" ht="28.5">
      <c r="A65" s="82">
        <v>5</v>
      </c>
      <c r="B65" s="81" t="s">
        <v>435</v>
      </c>
      <c r="C65" s="6" t="s">
        <v>96</v>
      </c>
      <c r="D65" s="7" t="s">
        <v>85</v>
      </c>
      <c r="E65" s="20">
        <v>2</v>
      </c>
      <c r="F65" s="43"/>
      <c r="G65" s="9">
        <v>0.08</v>
      </c>
      <c r="H65" s="38">
        <f>F65*G65+F65</f>
        <v>0</v>
      </c>
      <c r="I65" s="37">
        <f>F65*E65</f>
        <v>0</v>
      </c>
      <c r="J65" s="37">
        <f>I65*G65</f>
        <v>0</v>
      </c>
      <c r="K65" s="37">
        <f>E65*H65</f>
        <v>0</v>
      </c>
    </row>
    <row r="66" spans="1:11" ht="14.25">
      <c r="A66" s="7"/>
      <c r="B66" s="81"/>
      <c r="C66" s="6"/>
      <c r="D66" s="7"/>
      <c r="E66" s="20"/>
      <c r="F66" s="39"/>
      <c r="G66" s="9"/>
      <c r="H66" s="43" t="s">
        <v>453</v>
      </c>
      <c r="I66" s="43">
        <f>SUM(I61:I65)</f>
        <v>0</v>
      </c>
      <c r="J66" s="43">
        <f>SUM(J61:J65)</f>
        <v>0</v>
      </c>
      <c r="K66" s="43">
        <f>SUM(K61:K65)</f>
        <v>0</v>
      </c>
    </row>
    <row r="67" spans="1:2" ht="14.25">
      <c r="A67" s="35"/>
      <c r="B67" s="3" t="s">
        <v>438</v>
      </c>
    </row>
    <row r="68" spans="1:2" ht="42.75">
      <c r="A68" s="35"/>
      <c r="B68" s="11" t="s">
        <v>432</v>
      </c>
    </row>
    <row r="69" ht="14.25">
      <c r="B69" s="11" t="s">
        <v>433</v>
      </c>
    </row>
    <row r="70" ht="99.75">
      <c r="B70" s="11" t="s">
        <v>434</v>
      </c>
    </row>
    <row r="71" ht="28.5">
      <c r="B71" s="11" t="s">
        <v>23</v>
      </c>
    </row>
    <row r="72" ht="128.25">
      <c r="B72" s="11" t="s">
        <v>24</v>
      </c>
    </row>
    <row r="73" spans="2:7" ht="14.25">
      <c r="B73" s="33" t="s">
        <v>13</v>
      </c>
      <c r="G73" s="10"/>
    </row>
    <row r="74" spans="1:11" ht="28.5">
      <c r="A74" s="58" t="s">
        <v>52</v>
      </c>
      <c r="B74" s="51" t="s">
        <v>53</v>
      </c>
      <c r="C74" s="51" t="s">
        <v>54</v>
      </c>
      <c r="D74" s="51" t="s">
        <v>82</v>
      </c>
      <c r="E74" s="53" t="s">
        <v>56</v>
      </c>
      <c r="F74" s="54" t="s">
        <v>208</v>
      </c>
      <c r="G74" s="55" t="s">
        <v>106</v>
      </c>
      <c r="H74" s="56" t="s">
        <v>207</v>
      </c>
      <c r="I74" s="57" t="s">
        <v>57</v>
      </c>
      <c r="J74" s="54" t="s">
        <v>210</v>
      </c>
      <c r="K74" s="56" t="s">
        <v>49</v>
      </c>
    </row>
    <row r="75" spans="1:11" ht="28.5">
      <c r="A75" s="82">
        <v>1</v>
      </c>
      <c r="B75" s="6" t="s">
        <v>163</v>
      </c>
      <c r="C75" s="6" t="s">
        <v>249</v>
      </c>
      <c r="D75" s="7" t="s">
        <v>85</v>
      </c>
      <c r="E75" s="20">
        <v>7</v>
      </c>
      <c r="F75" s="43"/>
      <c r="G75" s="9">
        <v>0.08</v>
      </c>
      <c r="H75" s="38">
        <f aca="true" t="shared" si="8" ref="H75:H96">F75*G75+F75</f>
        <v>0</v>
      </c>
      <c r="I75" s="37">
        <f aca="true" t="shared" si="9" ref="I75:I96">F75*E75</f>
        <v>0</v>
      </c>
      <c r="J75" s="37">
        <f aca="true" t="shared" si="10" ref="J75:J96">I75*G75</f>
        <v>0</v>
      </c>
      <c r="K75" s="37">
        <f aca="true" t="shared" si="11" ref="K75:K96">E75*H75</f>
        <v>0</v>
      </c>
    </row>
    <row r="76" spans="1:11" ht="28.5">
      <c r="A76" s="82">
        <v>2</v>
      </c>
      <c r="B76" s="6" t="s">
        <v>164</v>
      </c>
      <c r="C76" s="6" t="s">
        <v>250</v>
      </c>
      <c r="D76" s="7" t="s">
        <v>85</v>
      </c>
      <c r="E76" s="20">
        <v>16</v>
      </c>
      <c r="F76" s="43"/>
      <c r="G76" s="9">
        <v>0.08</v>
      </c>
      <c r="H76" s="38">
        <f t="shared" si="8"/>
        <v>0</v>
      </c>
      <c r="I76" s="37">
        <f t="shared" si="9"/>
        <v>0</v>
      </c>
      <c r="J76" s="37">
        <f t="shared" si="10"/>
        <v>0</v>
      </c>
      <c r="K76" s="37">
        <f t="shared" si="11"/>
        <v>0</v>
      </c>
    </row>
    <row r="77" spans="1:11" ht="14.25">
      <c r="A77" s="82">
        <v>3</v>
      </c>
      <c r="B77" s="6" t="s">
        <v>165</v>
      </c>
      <c r="C77" s="6" t="s">
        <v>243</v>
      </c>
      <c r="D77" s="7" t="s">
        <v>85</v>
      </c>
      <c r="E77" s="20">
        <v>13</v>
      </c>
      <c r="F77" s="43"/>
      <c r="G77" s="9">
        <v>0.08</v>
      </c>
      <c r="H77" s="38">
        <f t="shared" si="8"/>
        <v>0</v>
      </c>
      <c r="I77" s="37">
        <f t="shared" si="9"/>
        <v>0</v>
      </c>
      <c r="J77" s="37">
        <f t="shared" si="10"/>
        <v>0</v>
      </c>
      <c r="K77" s="37">
        <f t="shared" si="11"/>
        <v>0</v>
      </c>
    </row>
    <row r="78" spans="1:11" ht="14.25">
      <c r="A78" s="82">
        <v>4</v>
      </c>
      <c r="B78" s="6" t="s">
        <v>166</v>
      </c>
      <c r="C78" s="6" t="s">
        <v>242</v>
      </c>
      <c r="D78" s="7" t="s">
        <v>85</v>
      </c>
      <c r="E78" s="20">
        <v>3</v>
      </c>
      <c r="F78" s="43"/>
      <c r="G78" s="9">
        <v>0.08</v>
      </c>
      <c r="H78" s="38">
        <f t="shared" si="8"/>
        <v>0</v>
      </c>
      <c r="I78" s="37">
        <f t="shared" si="9"/>
        <v>0</v>
      </c>
      <c r="J78" s="37">
        <f t="shared" si="10"/>
        <v>0</v>
      </c>
      <c r="K78" s="37">
        <f t="shared" si="11"/>
        <v>0</v>
      </c>
    </row>
    <row r="79" spans="1:11" ht="28.5">
      <c r="A79" s="82">
        <v>5</v>
      </c>
      <c r="B79" s="6" t="s">
        <v>393</v>
      </c>
      <c r="C79" s="6" t="s">
        <v>81</v>
      </c>
      <c r="D79" s="7" t="s">
        <v>85</v>
      </c>
      <c r="E79" s="20">
        <v>4</v>
      </c>
      <c r="F79" s="43"/>
      <c r="G79" s="9">
        <v>0.08</v>
      </c>
      <c r="H79" s="38">
        <f t="shared" si="8"/>
        <v>0</v>
      </c>
      <c r="I79" s="37">
        <f t="shared" si="9"/>
        <v>0</v>
      </c>
      <c r="J79" s="37">
        <f t="shared" si="10"/>
        <v>0</v>
      </c>
      <c r="K79" s="37">
        <f t="shared" si="11"/>
        <v>0</v>
      </c>
    </row>
    <row r="80" spans="1:11" ht="14.25">
      <c r="A80" s="82">
        <v>6</v>
      </c>
      <c r="B80" s="6" t="s">
        <v>167</v>
      </c>
      <c r="C80" s="6"/>
      <c r="D80" s="7" t="s">
        <v>86</v>
      </c>
      <c r="E80" s="20">
        <v>1</v>
      </c>
      <c r="F80" s="43"/>
      <c r="G80" s="9">
        <v>0.08</v>
      </c>
      <c r="H80" s="38">
        <f t="shared" si="8"/>
        <v>0</v>
      </c>
      <c r="I80" s="37">
        <f t="shared" si="9"/>
        <v>0</v>
      </c>
      <c r="J80" s="37">
        <f t="shared" si="10"/>
        <v>0</v>
      </c>
      <c r="K80" s="37">
        <f t="shared" si="11"/>
        <v>0</v>
      </c>
    </row>
    <row r="81" spans="1:11" ht="14.25">
      <c r="A81" s="82">
        <v>7</v>
      </c>
      <c r="B81" s="6" t="s">
        <v>168</v>
      </c>
      <c r="C81" s="6"/>
      <c r="D81" s="7" t="s">
        <v>86</v>
      </c>
      <c r="E81" s="20">
        <v>1</v>
      </c>
      <c r="F81" s="43"/>
      <c r="G81" s="9">
        <v>0.08</v>
      </c>
      <c r="H81" s="38">
        <f t="shared" si="8"/>
        <v>0</v>
      </c>
      <c r="I81" s="37">
        <f t="shared" si="9"/>
        <v>0</v>
      </c>
      <c r="J81" s="37">
        <f t="shared" si="10"/>
        <v>0</v>
      </c>
      <c r="K81" s="37">
        <f t="shared" si="11"/>
        <v>0</v>
      </c>
    </row>
    <row r="82" spans="1:11" ht="14.25">
      <c r="A82" s="82">
        <v>8</v>
      </c>
      <c r="B82" s="6" t="s">
        <v>120</v>
      </c>
      <c r="C82" s="6"/>
      <c r="D82" s="7" t="s">
        <v>86</v>
      </c>
      <c r="E82" s="20">
        <v>1</v>
      </c>
      <c r="F82" s="43"/>
      <c r="G82" s="9">
        <v>0.08</v>
      </c>
      <c r="H82" s="38">
        <f t="shared" si="8"/>
        <v>0</v>
      </c>
      <c r="I82" s="37">
        <f t="shared" si="9"/>
        <v>0</v>
      </c>
      <c r="J82" s="37">
        <f t="shared" si="10"/>
        <v>0</v>
      </c>
      <c r="K82" s="37">
        <f t="shared" si="11"/>
        <v>0</v>
      </c>
    </row>
    <row r="83" spans="1:11" ht="14.25">
      <c r="A83" s="82">
        <v>9</v>
      </c>
      <c r="B83" s="6" t="s">
        <v>121</v>
      </c>
      <c r="C83" s="6"/>
      <c r="D83" s="7" t="s">
        <v>86</v>
      </c>
      <c r="E83" s="20">
        <v>1</v>
      </c>
      <c r="F83" s="43"/>
      <c r="G83" s="9">
        <v>0.08</v>
      </c>
      <c r="H83" s="38">
        <f t="shared" si="8"/>
        <v>0</v>
      </c>
      <c r="I83" s="37">
        <f t="shared" si="9"/>
        <v>0</v>
      </c>
      <c r="J83" s="37">
        <f t="shared" si="10"/>
        <v>0</v>
      </c>
      <c r="K83" s="37">
        <f t="shared" si="11"/>
        <v>0</v>
      </c>
    </row>
    <row r="84" spans="1:11" ht="14.25">
      <c r="A84" s="82">
        <v>10</v>
      </c>
      <c r="B84" s="6" t="s">
        <v>169</v>
      </c>
      <c r="C84" s="6"/>
      <c r="D84" s="7" t="s">
        <v>392</v>
      </c>
      <c r="E84" s="20">
        <v>1</v>
      </c>
      <c r="F84" s="43"/>
      <c r="G84" s="9">
        <v>0.08</v>
      </c>
      <c r="H84" s="38">
        <f t="shared" si="8"/>
        <v>0</v>
      </c>
      <c r="I84" s="37">
        <f t="shared" si="9"/>
        <v>0</v>
      </c>
      <c r="J84" s="37">
        <f t="shared" si="10"/>
        <v>0</v>
      </c>
      <c r="K84" s="37">
        <f t="shared" si="11"/>
        <v>0</v>
      </c>
    </row>
    <row r="85" spans="1:11" ht="14.25">
      <c r="A85" s="82">
        <v>11</v>
      </c>
      <c r="B85" s="6" t="s">
        <v>170</v>
      </c>
      <c r="C85" s="6"/>
      <c r="D85" s="7" t="s">
        <v>86</v>
      </c>
      <c r="E85" s="20">
        <v>2</v>
      </c>
      <c r="F85" s="43"/>
      <c r="G85" s="9">
        <v>0.08</v>
      </c>
      <c r="H85" s="38">
        <f t="shared" si="8"/>
        <v>0</v>
      </c>
      <c r="I85" s="37">
        <f t="shared" si="9"/>
        <v>0</v>
      </c>
      <c r="J85" s="37">
        <f t="shared" si="10"/>
        <v>0</v>
      </c>
      <c r="K85" s="37">
        <f t="shared" si="11"/>
        <v>0</v>
      </c>
    </row>
    <row r="86" spans="1:11" ht="14.25">
      <c r="A86" s="82">
        <v>12</v>
      </c>
      <c r="B86" s="6" t="s">
        <v>171</v>
      </c>
      <c r="C86" s="6"/>
      <c r="D86" s="7" t="s">
        <v>86</v>
      </c>
      <c r="E86" s="20">
        <v>2</v>
      </c>
      <c r="F86" s="43"/>
      <c r="G86" s="9">
        <v>0.08</v>
      </c>
      <c r="H86" s="38">
        <f t="shared" si="8"/>
        <v>0</v>
      </c>
      <c r="I86" s="37">
        <f t="shared" si="9"/>
        <v>0</v>
      </c>
      <c r="J86" s="37">
        <f t="shared" si="10"/>
        <v>0</v>
      </c>
      <c r="K86" s="37">
        <f t="shared" si="11"/>
        <v>0</v>
      </c>
    </row>
    <row r="87" spans="1:11" ht="14.25">
      <c r="A87" s="82">
        <v>13</v>
      </c>
      <c r="B87" s="6" t="s">
        <v>172</v>
      </c>
      <c r="C87" s="6"/>
      <c r="D87" s="7" t="s">
        <v>86</v>
      </c>
      <c r="E87" s="20">
        <v>1</v>
      </c>
      <c r="F87" s="43"/>
      <c r="G87" s="9">
        <v>0.08</v>
      </c>
      <c r="H87" s="38">
        <f t="shared" si="8"/>
        <v>0</v>
      </c>
      <c r="I87" s="37">
        <f t="shared" si="9"/>
        <v>0</v>
      </c>
      <c r="J87" s="37">
        <f t="shared" si="10"/>
        <v>0</v>
      </c>
      <c r="K87" s="37">
        <f t="shared" si="11"/>
        <v>0</v>
      </c>
    </row>
    <row r="88" spans="1:11" ht="14.25">
      <c r="A88" s="82">
        <v>14</v>
      </c>
      <c r="B88" s="6" t="s">
        <v>238</v>
      </c>
      <c r="C88" s="6"/>
      <c r="D88" s="7" t="s">
        <v>86</v>
      </c>
      <c r="E88" s="20">
        <v>1</v>
      </c>
      <c r="F88" s="43"/>
      <c r="G88" s="9">
        <v>0.08</v>
      </c>
      <c r="H88" s="38">
        <f t="shared" si="8"/>
        <v>0</v>
      </c>
      <c r="I88" s="37">
        <f t="shared" si="9"/>
        <v>0</v>
      </c>
      <c r="J88" s="37">
        <f t="shared" si="10"/>
        <v>0</v>
      </c>
      <c r="K88" s="37">
        <f t="shared" si="11"/>
        <v>0</v>
      </c>
    </row>
    <row r="89" spans="1:11" ht="14.25">
      <c r="A89" s="82">
        <v>15</v>
      </c>
      <c r="B89" s="6" t="s">
        <v>239</v>
      </c>
      <c r="C89" s="6"/>
      <c r="D89" s="7" t="s">
        <v>86</v>
      </c>
      <c r="E89" s="20">
        <v>1</v>
      </c>
      <c r="F89" s="43"/>
      <c r="G89" s="9">
        <v>0.08</v>
      </c>
      <c r="H89" s="38">
        <f t="shared" si="8"/>
        <v>0</v>
      </c>
      <c r="I89" s="37">
        <f t="shared" si="9"/>
        <v>0</v>
      </c>
      <c r="J89" s="37">
        <f t="shared" si="10"/>
        <v>0</v>
      </c>
      <c r="K89" s="37">
        <f t="shared" si="11"/>
        <v>0</v>
      </c>
    </row>
    <row r="90" spans="1:11" ht="14.25">
      <c r="A90" s="82">
        <v>16</v>
      </c>
      <c r="B90" s="6" t="s">
        <v>137</v>
      </c>
      <c r="C90" s="6" t="s">
        <v>394</v>
      </c>
      <c r="D90" s="7" t="s">
        <v>86</v>
      </c>
      <c r="E90" s="20">
        <v>1</v>
      </c>
      <c r="F90" s="43"/>
      <c r="G90" s="9">
        <v>0.08</v>
      </c>
      <c r="H90" s="38">
        <f t="shared" si="8"/>
        <v>0</v>
      </c>
      <c r="I90" s="37">
        <f t="shared" si="9"/>
        <v>0</v>
      </c>
      <c r="J90" s="37">
        <f t="shared" si="10"/>
        <v>0</v>
      </c>
      <c r="K90" s="37">
        <f t="shared" si="11"/>
        <v>0</v>
      </c>
    </row>
    <row r="91" spans="1:11" ht="14.25">
      <c r="A91" s="82">
        <v>17</v>
      </c>
      <c r="B91" s="6" t="s">
        <v>240</v>
      </c>
      <c r="C91" s="6" t="s">
        <v>241</v>
      </c>
      <c r="D91" s="7" t="s">
        <v>85</v>
      </c>
      <c r="E91" s="20">
        <v>1</v>
      </c>
      <c r="F91" s="43"/>
      <c r="G91" s="9">
        <v>0.08</v>
      </c>
      <c r="H91" s="38">
        <f t="shared" si="8"/>
        <v>0</v>
      </c>
      <c r="I91" s="37">
        <f t="shared" si="9"/>
        <v>0</v>
      </c>
      <c r="J91" s="37">
        <f t="shared" si="10"/>
        <v>0</v>
      </c>
      <c r="K91" s="37">
        <f t="shared" si="11"/>
        <v>0</v>
      </c>
    </row>
    <row r="92" spans="1:11" ht="14.25">
      <c r="A92" s="82">
        <v>18</v>
      </c>
      <c r="B92" s="6" t="s">
        <v>244</v>
      </c>
      <c r="C92" s="6" t="s">
        <v>245</v>
      </c>
      <c r="D92" s="7" t="s">
        <v>86</v>
      </c>
      <c r="E92" s="20">
        <v>1</v>
      </c>
      <c r="F92" s="43"/>
      <c r="G92" s="9">
        <v>0.08</v>
      </c>
      <c r="H92" s="38">
        <f t="shared" si="8"/>
        <v>0</v>
      </c>
      <c r="I92" s="37">
        <f t="shared" si="9"/>
        <v>0</v>
      </c>
      <c r="J92" s="37">
        <f t="shared" si="10"/>
        <v>0</v>
      </c>
      <c r="K92" s="37">
        <f t="shared" si="11"/>
        <v>0</v>
      </c>
    </row>
    <row r="93" spans="1:11" ht="14.25">
      <c r="A93" s="82">
        <v>19</v>
      </c>
      <c r="B93" s="6" t="s">
        <v>173</v>
      </c>
      <c r="C93" s="2" t="s">
        <v>247</v>
      </c>
      <c r="D93" s="7" t="s">
        <v>85</v>
      </c>
      <c r="E93" s="20">
        <v>4</v>
      </c>
      <c r="F93" s="43"/>
      <c r="G93" s="9">
        <v>0.08</v>
      </c>
      <c r="H93" s="38">
        <f t="shared" si="8"/>
        <v>0</v>
      </c>
      <c r="I93" s="37">
        <f t="shared" si="9"/>
        <v>0</v>
      </c>
      <c r="J93" s="37">
        <f t="shared" si="10"/>
        <v>0</v>
      </c>
      <c r="K93" s="37">
        <f t="shared" si="11"/>
        <v>0</v>
      </c>
    </row>
    <row r="94" spans="1:11" ht="14.25">
      <c r="A94" s="82">
        <v>20</v>
      </c>
      <c r="B94" s="6" t="s">
        <v>174</v>
      </c>
      <c r="C94" s="2" t="s">
        <v>247</v>
      </c>
      <c r="D94" s="7" t="s">
        <v>85</v>
      </c>
      <c r="E94" s="20">
        <v>5</v>
      </c>
      <c r="F94" s="43"/>
      <c r="G94" s="9">
        <v>0.08</v>
      </c>
      <c r="H94" s="38">
        <f t="shared" si="8"/>
        <v>0</v>
      </c>
      <c r="I94" s="37">
        <f t="shared" si="9"/>
        <v>0</v>
      </c>
      <c r="J94" s="37">
        <f t="shared" si="10"/>
        <v>0</v>
      </c>
      <c r="K94" s="37">
        <f t="shared" si="11"/>
        <v>0</v>
      </c>
    </row>
    <row r="95" spans="1:11" ht="14.25">
      <c r="A95" s="82">
        <v>21</v>
      </c>
      <c r="B95" s="13" t="s">
        <v>175</v>
      </c>
      <c r="C95" s="2" t="s">
        <v>247</v>
      </c>
      <c r="D95" s="12" t="s">
        <v>85</v>
      </c>
      <c r="E95" s="45">
        <v>4</v>
      </c>
      <c r="F95" s="43"/>
      <c r="G95" s="14">
        <v>0.08</v>
      </c>
      <c r="H95" s="38">
        <f t="shared" si="8"/>
        <v>0</v>
      </c>
      <c r="I95" s="37">
        <f t="shared" si="9"/>
        <v>0</v>
      </c>
      <c r="J95" s="37">
        <f t="shared" si="10"/>
        <v>0</v>
      </c>
      <c r="K95" s="37">
        <f t="shared" si="11"/>
        <v>0</v>
      </c>
    </row>
    <row r="96" spans="1:11" ht="14.25">
      <c r="A96" s="82">
        <v>22</v>
      </c>
      <c r="B96" s="25" t="s">
        <v>246</v>
      </c>
      <c r="C96" s="5" t="s">
        <v>248</v>
      </c>
      <c r="D96" s="8" t="s">
        <v>85</v>
      </c>
      <c r="E96" s="19">
        <v>5</v>
      </c>
      <c r="F96" s="43"/>
      <c r="G96" s="9">
        <v>0.08</v>
      </c>
      <c r="H96" s="38">
        <f t="shared" si="8"/>
        <v>0</v>
      </c>
      <c r="I96" s="37">
        <f t="shared" si="9"/>
        <v>0</v>
      </c>
      <c r="J96" s="37">
        <f t="shared" si="10"/>
        <v>0</v>
      </c>
      <c r="K96" s="37">
        <f t="shared" si="11"/>
        <v>0</v>
      </c>
    </row>
    <row r="97" spans="1:11" ht="14.25">
      <c r="A97" s="30"/>
      <c r="F97" s="39" t="s">
        <v>44</v>
      </c>
      <c r="I97" s="43">
        <f>SUM(I75:I96)</f>
        <v>0</v>
      </c>
      <c r="J97" s="43">
        <f>SUM(J75:J96)</f>
        <v>0</v>
      </c>
      <c r="K97" s="43">
        <f>SUM(K75:K96)</f>
        <v>0</v>
      </c>
    </row>
    <row r="98" spans="1:11" ht="14.25">
      <c r="A98" s="80"/>
      <c r="B98" s="3" t="s">
        <v>42</v>
      </c>
      <c r="I98" s="44"/>
      <c r="J98" s="44"/>
      <c r="K98" s="44"/>
    </row>
    <row r="99" spans="1:2" ht="42.75">
      <c r="A99" s="18"/>
      <c r="B99" s="3" t="s">
        <v>426</v>
      </c>
    </row>
    <row r="100" ht="14.25">
      <c r="A100" s="18"/>
    </row>
    <row r="102" spans="1:7" ht="14.25">
      <c r="A102" s="33"/>
      <c r="B102" s="33" t="s">
        <v>14</v>
      </c>
      <c r="G102" s="10"/>
    </row>
    <row r="103" spans="1:11" ht="28.5">
      <c r="A103" s="51" t="s">
        <v>52</v>
      </c>
      <c r="B103" s="51" t="s">
        <v>53</v>
      </c>
      <c r="C103" s="51" t="s">
        <v>54</v>
      </c>
      <c r="D103" s="51" t="s">
        <v>55</v>
      </c>
      <c r="E103" s="53" t="s">
        <v>56</v>
      </c>
      <c r="F103" s="63" t="s">
        <v>208</v>
      </c>
      <c r="G103" s="55" t="s">
        <v>106</v>
      </c>
      <c r="H103" s="56" t="s">
        <v>207</v>
      </c>
      <c r="I103" s="57" t="s">
        <v>57</v>
      </c>
      <c r="J103" s="54" t="s">
        <v>210</v>
      </c>
      <c r="K103" s="56" t="s">
        <v>49</v>
      </c>
    </row>
    <row r="104" spans="1:11" ht="14.25">
      <c r="A104" s="82">
        <v>1</v>
      </c>
      <c r="B104" s="6" t="s">
        <v>176</v>
      </c>
      <c r="C104" s="6" t="s">
        <v>388</v>
      </c>
      <c r="D104" s="7" t="s">
        <v>85</v>
      </c>
      <c r="E104" s="20">
        <v>8</v>
      </c>
      <c r="F104" s="90"/>
      <c r="G104" s="9">
        <v>0.08</v>
      </c>
      <c r="H104" s="38">
        <f aca="true" t="shared" si="12" ref="H104:H115">F104*G104+F104</f>
        <v>0</v>
      </c>
      <c r="I104" s="37">
        <f aca="true" t="shared" si="13" ref="I104:I115">F104*E104</f>
        <v>0</v>
      </c>
      <c r="J104" s="37">
        <f aca="true" t="shared" si="14" ref="J104:J115">I104*G104</f>
        <v>0</v>
      </c>
      <c r="K104" s="37">
        <f aca="true" t="shared" si="15" ref="K104:K115">E104*H104</f>
        <v>0</v>
      </c>
    </row>
    <row r="105" spans="1:11" ht="14.25">
      <c r="A105" s="82">
        <v>2</v>
      </c>
      <c r="B105" s="6" t="s">
        <v>251</v>
      </c>
      <c r="C105" s="6" t="s">
        <v>388</v>
      </c>
      <c r="D105" s="13"/>
      <c r="E105" s="20">
        <v>4</v>
      </c>
      <c r="F105" s="91"/>
      <c r="G105" s="9">
        <v>0.08</v>
      </c>
      <c r="H105" s="38">
        <f t="shared" si="12"/>
        <v>0</v>
      </c>
      <c r="I105" s="37">
        <f t="shared" si="13"/>
        <v>0</v>
      </c>
      <c r="J105" s="37">
        <f t="shared" si="14"/>
        <v>0</v>
      </c>
      <c r="K105" s="37">
        <f t="shared" si="15"/>
        <v>0</v>
      </c>
    </row>
    <row r="106" spans="1:11" ht="14.25">
      <c r="A106" s="82">
        <v>3</v>
      </c>
      <c r="B106" s="6" t="s">
        <v>118</v>
      </c>
      <c r="C106" s="6" t="s">
        <v>389</v>
      </c>
      <c r="D106" s="6"/>
      <c r="E106" s="20">
        <v>2</v>
      </c>
      <c r="F106" s="90"/>
      <c r="G106" s="9">
        <v>0.08</v>
      </c>
      <c r="H106" s="38">
        <f t="shared" si="12"/>
        <v>0</v>
      </c>
      <c r="I106" s="37">
        <f t="shared" si="13"/>
        <v>0</v>
      </c>
      <c r="J106" s="37">
        <f t="shared" si="14"/>
        <v>0</v>
      </c>
      <c r="K106" s="37">
        <f t="shared" si="15"/>
        <v>0</v>
      </c>
    </row>
    <row r="107" spans="1:11" ht="14.25">
      <c r="A107" s="82">
        <v>4</v>
      </c>
      <c r="B107" s="6" t="s">
        <v>119</v>
      </c>
      <c r="C107" s="6" t="s">
        <v>390</v>
      </c>
      <c r="D107" s="6"/>
      <c r="E107" s="20">
        <v>1</v>
      </c>
      <c r="F107" s="90"/>
      <c r="G107" s="9">
        <v>0.08</v>
      </c>
      <c r="H107" s="38">
        <f t="shared" si="12"/>
        <v>0</v>
      </c>
      <c r="I107" s="37">
        <f t="shared" si="13"/>
        <v>0</v>
      </c>
      <c r="J107" s="37">
        <f t="shared" si="14"/>
        <v>0</v>
      </c>
      <c r="K107" s="37">
        <f t="shared" si="15"/>
        <v>0</v>
      </c>
    </row>
    <row r="108" spans="1:11" ht="14.25">
      <c r="A108" s="82">
        <v>5</v>
      </c>
      <c r="B108" s="6" t="s">
        <v>253</v>
      </c>
      <c r="C108" s="6"/>
      <c r="D108" s="6" t="s">
        <v>86</v>
      </c>
      <c r="E108" s="20">
        <v>4</v>
      </c>
      <c r="F108" s="90"/>
      <c r="G108" s="9">
        <v>0.08</v>
      </c>
      <c r="H108" s="38">
        <f t="shared" si="12"/>
        <v>0</v>
      </c>
      <c r="I108" s="37">
        <f t="shared" si="13"/>
        <v>0</v>
      </c>
      <c r="J108" s="37">
        <f t="shared" si="14"/>
        <v>0</v>
      </c>
      <c r="K108" s="37">
        <f t="shared" si="15"/>
        <v>0</v>
      </c>
    </row>
    <row r="109" spans="1:11" ht="14.25">
      <c r="A109" s="82">
        <v>6</v>
      </c>
      <c r="B109" s="6" t="s">
        <v>168</v>
      </c>
      <c r="C109" s="6"/>
      <c r="D109" s="6" t="s">
        <v>86</v>
      </c>
      <c r="E109" s="20">
        <v>1</v>
      </c>
      <c r="F109" s="90"/>
      <c r="G109" s="9">
        <v>0.08</v>
      </c>
      <c r="H109" s="38">
        <f t="shared" si="12"/>
        <v>0</v>
      </c>
      <c r="I109" s="37">
        <f t="shared" si="13"/>
        <v>0</v>
      </c>
      <c r="J109" s="37">
        <f t="shared" si="14"/>
        <v>0</v>
      </c>
      <c r="K109" s="37">
        <f t="shared" si="15"/>
        <v>0</v>
      </c>
    </row>
    <row r="110" spans="1:11" ht="14.25">
      <c r="A110" s="82">
        <v>7</v>
      </c>
      <c r="B110" s="6" t="s">
        <v>120</v>
      </c>
      <c r="C110" s="6"/>
      <c r="D110" s="6" t="s">
        <v>86</v>
      </c>
      <c r="E110" s="20">
        <v>1</v>
      </c>
      <c r="F110" s="90"/>
      <c r="G110" s="9">
        <v>0.08</v>
      </c>
      <c r="H110" s="38">
        <f t="shared" si="12"/>
        <v>0</v>
      </c>
      <c r="I110" s="37">
        <f t="shared" si="13"/>
        <v>0</v>
      </c>
      <c r="J110" s="37">
        <f t="shared" si="14"/>
        <v>0</v>
      </c>
      <c r="K110" s="37">
        <f t="shared" si="15"/>
        <v>0</v>
      </c>
    </row>
    <row r="111" spans="1:11" ht="14.25">
      <c r="A111" s="82">
        <v>8</v>
      </c>
      <c r="B111" s="6" t="s">
        <v>177</v>
      </c>
      <c r="C111" s="6"/>
      <c r="D111" s="6" t="s">
        <v>86</v>
      </c>
      <c r="E111" s="20">
        <v>1</v>
      </c>
      <c r="F111" s="90"/>
      <c r="G111" s="9">
        <v>0.08</v>
      </c>
      <c r="H111" s="38">
        <f t="shared" si="12"/>
        <v>0</v>
      </c>
      <c r="I111" s="37">
        <f t="shared" si="13"/>
        <v>0</v>
      </c>
      <c r="J111" s="37">
        <f t="shared" si="14"/>
        <v>0</v>
      </c>
      <c r="K111" s="37">
        <f t="shared" si="15"/>
        <v>0</v>
      </c>
    </row>
    <row r="112" spans="1:11" ht="14.25">
      <c r="A112" s="82">
        <v>9</v>
      </c>
      <c r="B112" s="25" t="s">
        <v>252</v>
      </c>
      <c r="C112" s="5"/>
      <c r="D112" s="5" t="s">
        <v>86</v>
      </c>
      <c r="E112" s="19">
        <v>2</v>
      </c>
      <c r="F112" s="90"/>
      <c r="G112" s="9">
        <v>0.08</v>
      </c>
      <c r="H112" s="38">
        <f t="shared" si="12"/>
        <v>0</v>
      </c>
      <c r="I112" s="37">
        <f t="shared" si="13"/>
        <v>0</v>
      </c>
      <c r="J112" s="37">
        <f t="shared" si="14"/>
        <v>0</v>
      </c>
      <c r="K112" s="37">
        <f t="shared" si="15"/>
        <v>0</v>
      </c>
    </row>
    <row r="113" spans="1:11" ht="14.25">
      <c r="A113" s="82">
        <v>10</v>
      </c>
      <c r="B113" s="25" t="s">
        <v>254</v>
      </c>
      <c r="C113" s="5" t="s">
        <v>257</v>
      </c>
      <c r="D113" s="5" t="s">
        <v>85</v>
      </c>
      <c r="E113" s="19">
        <v>4</v>
      </c>
      <c r="F113" s="90"/>
      <c r="G113" s="9">
        <v>0.08</v>
      </c>
      <c r="H113" s="38">
        <f t="shared" si="12"/>
        <v>0</v>
      </c>
      <c r="I113" s="37">
        <f t="shared" si="13"/>
        <v>0</v>
      </c>
      <c r="J113" s="37">
        <f t="shared" si="14"/>
        <v>0</v>
      </c>
      <c r="K113" s="37">
        <f t="shared" si="15"/>
        <v>0</v>
      </c>
    </row>
    <row r="114" spans="1:11" ht="14.25">
      <c r="A114" s="82">
        <v>11</v>
      </c>
      <c r="B114" s="25" t="s">
        <v>255</v>
      </c>
      <c r="C114" s="5" t="s">
        <v>257</v>
      </c>
      <c r="D114" s="5" t="s">
        <v>85</v>
      </c>
      <c r="E114" s="19">
        <v>4</v>
      </c>
      <c r="F114" s="90"/>
      <c r="G114" s="9">
        <v>0.08</v>
      </c>
      <c r="H114" s="38">
        <f t="shared" si="12"/>
        <v>0</v>
      </c>
      <c r="I114" s="37">
        <f t="shared" si="13"/>
        <v>0</v>
      </c>
      <c r="J114" s="37">
        <f t="shared" si="14"/>
        <v>0</v>
      </c>
      <c r="K114" s="37">
        <f t="shared" si="15"/>
        <v>0</v>
      </c>
    </row>
    <row r="115" spans="1:11" ht="14.25">
      <c r="A115" s="82">
        <v>12</v>
      </c>
      <c r="B115" s="25" t="s">
        <v>256</v>
      </c>
      <c r="C115" s="5" t="s">
        <v>257</v>
      </c>
      <c r="D115" s="5" t="s">
        <v>85</v>
      </c>
      <c r="E115" s="19">
        <v>4</v>
      </c>
      <c r="F115" s="90"/>
      <c r="G115" s="9">
        <v>0.08</v>
      </c>
      <c r="H115" s="38">
        <f t="shared" si="12"/>
        <v>0</v>
      </c>
      <c r="I115" s="37">
        <f t="shared" si="13"/>
        <v>0</v>
      </c>
      <c r="J115" s="37">
        <f t="shared" si="14"/>
        <v>0</v>
      </c>
      <c r="K115" s="37">
        <f t="shared" si="15"/>
        <v>0</v>
      </c>
    </row>
    <row r="116" spans="1:11" ht="14.25">
      <c r="A116" s="35"/>
      <c r="F116" s="39" t="s">
        <v>44</v>
      </c>
      <c r="G116" s="5"/>
      <c r="H116" s="37"/>
      <c r="I116" s="43">
        <f>SUM(I104:I115)</f>
        <v>0</v>
      </c>
      <c r="J116" s="43">
        <f>SUM(J104:J115)</f>
        <v>0</v>
      </c>
      <c r="K116" s="43">
        <f>SUM(K104:K115)</f>
        <v>0</v>
      </c>
    </row>
    <row r="117" spans="1:11" ht="14.25">
      <c r="A117" s="35"/>
      <c r="B117" s="3" t="s">
        <v>258</v>
      </c>
      <c r="F117" s="36"/>
      <c r="G117" s="1"/>
      <c r="H117" s="36"/>
      <c r="I117" s="44"/>
      <c r="J117" s="44"/>
      <c r="K117" s="44"/>
    </row>
    <row r="118" spans="2:11" ht="28.5">
      <c r="B118" s="3" t="s">
        <v>259</v>
      </c>
      <c r="F118" s="36"/>
      <c r="G118" s="1"/>
      <c r="H118" s="36"/>
      <c r="I118" s="44"/>
      <c r="J118" s="44"/>
      <c r="K118" s="44"/>
    </row>
    <row r="119" ht="28.5">
      <c r="B119" s="3" t="s">
        <v>260</v>
      </c>
    </row>
    <row r="120" ht="42.75">
      <c r="B120" s="68" t="s">
        <v>261</v>
      </c>
    </row>
    <row r="121" ht="42.75">
      <c r="B121" s="3" t="s">
        <v>386</v>
      </c>
    </row>
    <row r="122" ht="28.5">
      <c r="B122" s="3" t="s">
        <v>262</v>
      </c>
    </row>
    <row r="123" ht="28.5">
      <c r="B123" s="3" t="s">
        <v>80</v>
      </c>
    </row>
    <row r="124" ht="57">
      <c r="B124" s="3" t="s">
        <v>395</v>
      </c>
    </row>
    <row r="125" ht="28.5">
      <c r="B125" s="3" t="s">
        <v>43</v>
      </c>
    </row>
    <row r="126" ht="42.75">
      <c r="B126" s="3" t="s">
        <v>427</v>
      </c>
    </row>
    <row r="128" spans="1:7" ht="14.25">
      <c r="A128" s="33" t="s">
        <v>15</v>
      </c>
      <c r="G128" s="10"/>
    </row>
    <row r="129" spans="1:11" ht="28.5">
      <c r="A129" s="51" t="s">
        <v>52</v>
      </c>
      <c r="B129" s="51" t="s">
        <v>53</v>
      </c>
      <c r="C129" s="51" t="s">
        <v>54</v>
      </c>
      <c r="D129" s="51" t="s">
        <v>55</v>
      </c>
      <c r="E129" s="53" t="s">
        <v>56</v>
      </c>
      <c r="F129" s="54" t="s">
        <v>208</v>
      </c>
      <c r="G129" s="55" t="s">
        <v>106</v>
      </c>
      <c r="H129" s="56" t="s">
        <v>207</v>
      </c>
      <c r="I129" s="57" t="s">
        <v>57</v>
      </c>
      <c r="J129" s="54" t="s">
        <v>210</v>
      </c>
      <c r="K129" s="56" t="s">
        <v>49</v>
      </c>
    </row>
    <row r="130" spans="1:11" ht="14.25">
      <c r="A130" s="82">
        <v>1</v>
      </c>
      <c r="B130" s="6" t="s">
        <v>130</v>
      </c>
      <c r="C130" s="6" t="s">
        <v>131</v>
      </c>
      <c r="D130" s="7" t="s">
        <v>85</v>
      </c>
      <c r="E130" s="20">
        <v>10</v>
      </c>
      <c r="F130" s="43"/>
      <c r="G130" s="9">
        <v>0.08</v>
      </c>
      <c r="H130" s="38">
        <f aca="true" t="shared" si="16" ref="H130:H139">F130*G130+F130</f>
        <v>0</v>
      </c>
      <c r="I130" s="37">
        <f aca="true" t="shared" si="17" ref="I130:I139">F130*E130</f>
        <v>0</v>
      </c>
      <c r="J130" s="37">
        <f aca="true" t="shared" si="18" ref="J130:J139">I130*G130</f>
        <v>0</v>
      </c>
      <c r="K130" s="37">
        <f aca="true" t="shared" si="19" ref="K130:K139">E130*H130</f>
        <v>0</v>
      </c>
    </row>
    <row r="131" spans="1:11" ht="14.25">
      <c r="A131" s="82">
        <v>2</v>
      </c>
      <c r="B131" s="6" t="s">
        <v>132</v>
      </c>
      <c r="C131" s="6" t="s">
        <v>133</v>
      </c>
      <c r="D131" s="7" t="s">
        <v>85</v>
      </c>
      <c r="E131" s="20">
        <v>10</v>
      </c>
      <c r="F131" s="43"/>
      <c r="G131" s="9">
        <v>0.08</v>
      </c>
      <c r="H131" s="38">
        <f t="shared" si="16"/>
        <v>0</v>
      </c>
      <c r="I131" s="37">
        <f t="shared" si="17"/>
        <v>0</v>
      </c>
      <c r="J131" s="37">
        <f t="shared" si="18"/>
        <v>0</v>
      </c>
      <c r="K131" s="37">
        <f t="shared" si="19"/>
        <v>0</v>
      </c>
    </row>
    <row r="132" spans="1:11" ht="14.25">
      <c r="A132" s="82">
        <v>3</v>
      </c>
      <c r="B132" s="6" t="s">
        <v>134</v>
      </c>
      <c r="C132" s="6" t="s">
        <v>135</v>
      </c>
      <c r="D132" s="7" t="s">
        <v>85</v>
      </c>
      <c r="E132" s="20">
        <v>12</v>
      </c>
      <c r="F132" s="43"/>
      <c r="G132" s="9">
        <v>0.08</v>
      </c>
      <c r="H132" s="38">
        <f t="shared" si="16"/>
        <v>0</v>
      </c>
      <c r="I132" s="37">
        <f t="shared" si="17"/>
        <v>0</v>
      </c>
      <c r="J132" s="37">
        <f t="shared" si="18"/>
        <v>0</v>
      </c>
      <c r="K132" s="37">
        <f t="shared" si="19"/>
        <v>0</v>
      </c>
    </row>
    <row r="133" spans="1:11" ht="14.25">
      <c r="A133" s="82">
        <v>4</v>
      </c>
      <c r="B133" s="6" t="s">
        <v>136</v>
      </c>
      <c r="C133" s="6" t="s">
        <v>138</v>
      </c>
      <c r="D133" s="7" t="s">
        <v>85</v>
      </c>
      <c r="E133" s="20">
        <v>4</v>
      </c>
      <c r="F133" s="43"/>
      <c r="G133" s="9">
        <v>0.08</v>
      </c>
      <c r="H133" s="38">
        <f t="shared" si="16"/>
        <v>0</v>
      </c>
      <c r="I133" s="37">
        <f t="shared" si="17"/>
        <v>0</v>
      </c>
      <c r="J133" s="37">
        <f t="shared" si="18"/>
        <v>0</v>
      </c>
      <c r="K133" s="37">
        <f t="shared" si="19"/>
        <v>0</v>
      </c>
    </row>
    <row r="134" spans="1:11" ht="14.25">
      <c r="A134" s="82">
        <v>5</v>
      </c>
      <c r="B134" s="6" t="s">
        <v>29</v>
      </c>
      <c r="C134" s="6" t="s">
        <v>138</v>
      </c>
      <c r="D134" s="7" t="s">
        <v>85</v>
      </c>
      <c r="E134" s="20">
        <v>2</v>
      </c>
      <c r="F134" s="43"/>
      <c r="G134" s="9">
        <v>0.08</v>
      </c>
      <c r="H134" s="38">
        <f t="shared" si="16"/>
        <v>0</v>
      </c>
      <c r="I134" s="37">
        <f t="shared" si="17"/>
        <v>0</v>
      </c>
      <c r="J134" s="37">
        <f t="shared" si="18"/>
        <v>0</v>
      </c>
      <c r="K134" s="37">
        <f t="shared" si="19"/>
        <v>0</v>
      </c>
    </row>
    <row r="135" spans="1:11" ht="14.25">
      <c r="A135" s="82">
        <v>6</v>
      </c>
      <c r="B135" s="6" t="s">
        <v>139</v>
      </c>
      <c r="C135" s="5"/>
      <c r="D135" s="7" t="s">
        <v>62</v>
      </c>
      <c r="E135" s="19">
        <v>3</v>
      </c>
      <c r="F135" s="43"/>
      <c r="G135" s="9">
        <v>0.08</v>
      </c>
      <c r="H135" s="38">
        <f t="shared" si="16"/>
        <v>0</v>
      </c>
      <c r="I135" s="37">
        <f t="shared" si="17"/>
        <v>0</v>
      </c>
      <c r="J135" s="37">
        <f t="shared" si="18"/>
        <v>0</v>
      </c>
      <c r="K135" s="37">
        <f t="shared" si="19"/>
        <v>0</v>
      </c>
    </row>
    <row r="136" spans="1:11" ht="14.25">
      <c r="A136" s="82">
        <v>7</v>
      </c>
      <c r="B136" s="6" t="s">
        <v>140</v>
      </c>
      <c r="C136" s="5"/>
      <c r="D136" s="7" t="s">
        <v>62</v>
      </c>
      <c r="E136" s="19">
        <v>3</v>
      </c>
      <c r="F136" s="43"/>
      <c r="G136" s="9">
        <v>0.08</v>
      </c>
      <c r="H136" s="38">
        <f t="shared" si="16"/>
        <v>0</v>
      </c>
      <c r="I136" s="37">
        <f t="shared" si="17"/>
        <v>0</v>
      </c>
      <c r="J136" s="37">
        <f t="shared" si="18"/>
        <v>0</v>
      </c>
      <c r="K136" s="37">
        <f t="shared" si="19"/>
        <v>0</v>
      </c>
    </row>
    <row r="137" spans="1:11" ht="14.25">
      <c r="A137" s="82">
        <v>8</v>
      </c>
      <c r="B137" s="6" t="s">
        <v>401</v>
      </c>
      <c r="C137" s="5"/>
      <c r="D137" s="7" t="s">
        <v>62</v>
      </c>
      <c r="E137" s="19">
        <v>1</v>
      </c>
      <c r="F137" s="43"/>
      <c r="G137" s="9">
        <v>0.08</v>
      </c>
      <c r="H137" s="38">
        <f t="shared" si="16"/>
        <v>0</v>
      </c>
      <c r="I137" s="37">
        <f t="shared" si="17"/>
        <v>0</v>
      </c>
      <c r="J137" s="37">
        <f t="shared" si="18"/>
        <v>0</v>
      </c>
      <c r="K137" s="37">
        <f t="shared" si="19"/>
        <v>0</v>
      </c>
    </row>
    <row r="138" spans="1:11" ht="14.25">
      <c r="A138" s="82">
        <v>9</v>
      </c>
      <c r="B138" s="25" t="s">
        <v>402</v>
      </c>
      <c r="C138" s="5"/>
      <c r="D138" s="8" t="s">
        <v>62</v>
      </c>
      <c r="E138" s="19">
        <v>1</v>
      </c>
      <c r="F138" s="43"/>
      <c r="G138" s="9">
        <v>0.08</v>
      </c>
      <c r="H138" s="38">
        <f t="shared" si="16"/>
        <v>0</v>
      </c>
      <c r="I138" s="37">
        <f t="shared" si="17"/>
        <v>0</v>
      </c>
      <c r="J138" s="37">
        <f t="shared" si="18"/>
        <v>0</v>
      </c>
      <c r="K138" s="37">
        <f t="shared" si="19"/>
        <v>0</v>
      </c>
    </row>
    <row r="139" spans="1:11" ht="14.25">
      <c r="A139" s="82">
        <v>10</v>
      </c>
      <c r="B139" s="21" t="s">
        <v>38</v>
      </c>
      <c r="C139" s="5" t="s">
        <v>275</v>
      </c>
      <c r="D139" s="20" t="s">
        <v>85</v>
      </c>
      <c r="E139" s="48">
        <v>2</v>
      </c>
      <c r="F139" s="90"/>
      <c r="G139" s="9">
        <v>0.08</v>
      </c>
      <c r="H139" s="38">
        <f t="shared" si="16"/>
        <v>0</v>
      </c>
      <c r="I139" s="37">
        <f t="shared" si="17"/>
        <v>0</v>
      </c>
      <c r="J139" s="37">
        <f t="shared" si="18"/>
        <v>0</v>
      </c>
      <c r="K139" s="37">
        <f t="shared" si="19"/>
        <v>0</v>
      </c>
    </row>
    <row r="140" spans="1:11" ht="14.25">
      <c r="A140" s="22"/>
      <c r="F140" s="39" t="s">
        <v>44</v>
      </c>
      <c r="G140" s="5"/>
      <c r="H140" s="37"/>
      <c r="I140" s="43">
        <f>SUM(I130:I139)</f>
        <v>0</v>
      </c>
      <c r="J140" s="43">
        <f>SUM(J130:J139)</f>
        <v>0</v>
      </c>
      <c r="K140" s="43">
        <f>SUM(K130:K139)</f>
        <v>0</v>
      </c>
    </row>
    <row r="141" spans="1:11" ht="14.25">
      <c r="A141" s="22"/>
      <c r="F141" s="36"/>
      <c r="G141" s="1"/>
      <c r="H141" s="36"/>
      <c r="I141" s="44"/>
      <c r="J141" s="44"/>
      <c r="K141" s="44"/>
    </row>
    <row r="142" spans="2:11" ht="42.75">
      <c r="B142" s="3" t="s">
        <v>429</v>
      </c>
      <c r="F142" s="36"/>
      <c r="G142" s="1"/>
      <c r="H142" s="36"/>
      <c r="I142" s="44"/>
      <c r="J142" s="44"/>
      <c r="K142" s="44"/>
    </row>
    <row r="145" spans="1:2" ht="14.25">
      <c r="A145" s="33" t="s">
        <v>0</v>
      </c>
      <c r="B145" s="31"/>
    </row>
    <row r="146" spans="1:11" ht="28.5">
      <c r="A146" s="53" t="s">
        <v>52</v>
      </c>
      <c r="B146" s="53" t="s">
        <v>53</v>
      </c>
      <c r="C146" s="58"/>
      <c r="D146" s="53" t="s">
        <v>141</v>
      </c>
      <c r="E146" s="53" t="s">
        <v>56</v>
      </c>
      <c r="F146" s="63" t="s">
        <v>208</v>
      </c>
      <c r="G146" s="55" t="s">
        <v>106</v>
      </c>
      <c r="H146" s="56" t="s">
        <v>207</v>
      </c>
      <c r="I146" s="57" t="s">
        <v>57</v>
      </c>
      <c r="J146" s="54" t="s">
        <v>210</v>
      </c>
      <c r="K146" s="56" t="s">
        <v>49</v>
      </c>
    </row>
    <row r="147" spans="1:11" ht="14.25">
      <c r="A147" s="82">
        <v>1</v>
      </c>
      <c r="B147" s="21" t="s">
        <v>142</v>
      </c>
      <c r="C147" s="5" t="s">
        <v>265</v>
      </c>
      <c r="D147" s="20" t="s">
        <v>85</v>
      </c>
      <c r="E147" s="48">
        <v>350</v>
      </c>
      <c r="F147" s="43"/>
      <c r="G147" s="9">
        <v>0.08</v>
      </c>
      <c r="H147" s="37">
        <f aca="true" t="shared" si="20" ref="H147:H201">F147*G147+F147</f>
        <v>0</v>
      </c>
      <c r="I147" s="37">
        <f aca="true" t="shared" si="21" ref="I147:I201">F147*E147</f>
        <v>0</v>
      </c>
      <c r="J147" s="37">
        <f aca="true" t="shared" si="22" ref="J147:J201">I147*G147</f>
        <v>0</v>
      </c>
      <c r="K147" s="37">
        <f aca="true" t="shared" si="23" ref="K147:K201">E147*H147</f>
        <v>0</v>
      </c>
    </row>
    <row r="148" spans="1:11" ht="14.25">
      <c r="A148" s="82">
        <v>2</v>
      </c>
      <c r="B148" s="21" t="s">
        <v>143</v>
      </c>
      <c r="C148" s="5" t="s">
        <v>266</v>
      </c>
      <c r="D148" s="20" t="s">
        <v>85</v>
      </c>
      <c r="E148" s="48">
        <v>150</v>
      </c>
      <c r="F148" s="43"/>
      <c r="G148" s="9">
        <v>0.08</v>
      </c>
      <c r="H148" s="37">
        <f t="shared" si="20"/>
        <v>0</v>
      </c>
      <c r="I148" s="37">
        <f t="shared" si="21"/>
        <v>0</v>
      </c>
      <c r="J148" s="37">
        <f t="shared" si="22"/>
        <v>0</v>
      </c>
      <c r="K148" s="37">
        <f t="shared" si="23"/>
        <v>0</v>
      </c>
    </row>
    <row r="149" spans="1:11" ht="14.25">
      <c r="A149" s="82">
        <v>3</v>
      </c>
      <c r="B149" s="21" t="s">
        <v>144</v>
      </c>
      <c r="C149" s="5" t="s">
        <v>266</v>
      </c>
      <c r="D149" s="20" t="s">
        <v>85</v>
      </c>
      <c r="E149" s="48">
        <v>200</v>
      </c>
      <c r="F149" s="43"/>
      <c r="G149" s="9">
        <v>0.08</v>
      </c>
      <c r="H149" s="37">
        <f t="shared" si="20"/>
        <v>0</v>
      </c>
      <c r="I149" s="37">
        <f t="shared" si="21"/>
        <v>0</v>
      </c>
      <c r="J149" s="37">
        <f t="shared" si="22"/>
        <v>0</v>
      </c>
      <c r="K149" s="37">
        <f t="shared" si="23"/>
        <v>0</v>
      </c>
    </row>
    <row r="150" spans="1:11" ht="14.25">
      <c r="A150" s="82">
        <v>4</v>
      </c>
      <c r="B150" s="21" t="s">
        <v>162</v>
      </c>
      <c r="C150" s="5" t="s">
        <v>248</v>
      </c>
      <c r="D150" s="20" t="s">
        <v>85</v>
      </c>
      <c r="E150" s="48">
        <v>8</v>
      </c>
      <c r="F150" s="43"/>
      <c r="G150" s="9">
        <v>0.08</v>
      </c>
      <c r="H150" s="37">
        <f t="shared" si="20"/>
        <v>0</v>
      </c>
      <c r="I150" s="37">
        <f t="shared" si="21"/>
        <v>0</v>
      </c>
      <c r="J150" s="37">
        <f t="shared" si="22"/>
        <v>0</v>
      </c>
      <c r="K150" s="37">
        <f t="shared" si="23"/>
        <v>0</v>
      </c>
    </row>
    <row r="151" spans="1:11" ht="14.25">
      <c r="A151" s="82">
        <v>5</v>
      </c>
      <c r="B151" s="21" t="s">
        <v>267</v>
      </c>
      <c r="C151" s="5" t="s">
        <v>248</v>
      </c>
      <c r="D151" s="20" t="s">
        <v>85</v>
      </c>
      <c r="E151" s="48">
        <v>25</v>
      </c>
      <c r="F151" s="43"/>
      <c r="G151" s="9">
        <v>0.08</v>
      </c>
      <c r="H151" s="37">
        <f t="shared" si="20"/>
        <v>0</v>
      </c>
      <c r="I151" s="37">
        <f t="shared" si="21"/>
        <v>0</v>
      </c>
      <c r="J151" s="37">
        <f t="shared" si="22"/>
        <v>0</v>
      </c>
      <c r="K151" s="37">
        <f t="shared" si="23"/>
        <v>0</v>
      </c>
    </row>
    <row r="152" spans="1:11" ht="14.25">
      <c r="A152" s="82">
        <v>6</v>
      </c>
      <c r="B152" s="21" t="s">
        <v>145</v>
      </c>
      <c r="C152" s="5" t="s">
        <v>266</v>
      </c>
      <c r="D152" s="20" t="s">
        <v>85</v>
      </c>
      <c r="E152" s="48">
        <v>150</v>
      </c>
      <c r="F152" s="43"/>
      <c r="G152" s="9">
        <v>0.08</v>
      </c>
      <c r="H152" s="37">
        <f t="shared" si="20"/>
        <v>0</v>
      </c>
      <c r="I152" s="37">
        <f t="shared" si="21"/>
        <v>0</v>
      </c>
      <c r="J152" s="37">
        <f t="shared" si="22"/>
        <v>0</v>
      </c>
      <c r="K152" s="37">
        <f t="shared" si="23"/>
        <v>0</v>
      </c>
    </row>
    <row r="153" spans="1:11" ht="14.25">
      <c r="A153" s="82">
        <v>7</v>
      </c>
      <c r="B153" s="21" t="s">
        <v>273</v>
      </c>
      <c r="C153" s="5" t="s">
        <v>280</v>
      </c>
      <c r="D153" s="20" t="s">
        <v>85</v>
      </c>
      <c r="E153" s="48">
        <v>4</v>
      </c>
      <c r="F153" s="43"/>
      <c r="G153" s="9">
        <v>0.08</v>
      </c>
      <c r="H153" s="37">
        <f t="shared" si="20"/>
        <v>0</v>
      </c>
      <c r="I153" s="37">
        <f t="shared" si="21"/>
        <v>0</v>
      </c>
      <c r="J153" s="37">
        <f t="shared" si="22"/>
        <v>0</v>
      </c>
      <c r="K153" s="37">
        <f t="shared" si="23"/>
        <v>0</v>
      </c>
    </row>
    <row r="154" spans="1:11" ht="28.5">
      <c r="A154" s="82">
        <v>8</v>
      </c>
      <c r="B154" s="21" t="s">
        <v>146</v>
      </c>
      <c r="C154" s="5" t="s">
        <v>266</v>
      </c>
      <c r="D154" s="20" t="s">
        <v>85</v>
      </c>
      <c r="E154" s="20">
        <v>80</v>
      </c>
      <c r="F154" s="43"/>
      <c r="G154" s="9">
        <v>0.08</v>
      </c>
      <c r="H154" s="37">
        <f t="shared" si="20"/>
        <v>0</v>
      </c>
      <c r="I154" s="37">
        <f t="shared" si="21"/>
        <v>0</v>
      </c>
      <c r="J154" s="37">
        <f t="shared" si="22"/>
        <v>0</v>
      </c>
      <c r="K154" s="37">
        <f t="shared" si="23"/>
        <v>0</v>
      </c>
    </row>
    <row r="155" spans="1:11" ht="14.25">
      <c r="A155" s="82">
        <v>9</v>
      </c>
      <c r="B155" s="21" t="s">
        <v>147</v>
      </c>
      <c r="C155" s="5" t="s">
        <v>265</v>
      </c>
      <c r="D155" s="20" t="s">
        <v>85</v>
      </c>
      <c r="E155" s="20">
        <v>50</v>
      </c>
      <c r="F155" s="43"/>
      <c r="G155" s="9">
        <v>0.08</v>
      </c>
      <c r="H155" s="37">
        <f t="shared" si="20"/>
        <v>0</v>
      </c>
      <c r="I155" s="37">
        <f t="shared" si="21"/>
        <v>0</v>
      </c>
      <c r="J155" s="37">
        <f t="shared" si="22"/>
        <v>0</v>
      </c>
      <c r="K155" s="37">
        <f t="shared" si="23"/>
        <v>0</v>
      </c>
    </row>
    <row r="156" spans="1:11" ht="14.25">
      <c r="A156" s="82">
        <v>10</v>
      </c>
      <c r="B156" s="21" t="s">
        <v>30</v>
      </c>
      <c r="C156" s="5"/>
      <c r="D156" s="20" t="s">
        <v>86</v>
      </c>
      <c r="E156" s="20">
        <v>900</v>
      </c>
      <c r="F156" s="43"/>
      <c r="G156" s="9">
        <v>0.08</v>
      </c>
      <c r="H156" s="37">
        <f t="shared" si="20"/>
        <v>0</v>
      </c>
      <c r="I156" s="37">
        <f t="shared" si="21"/>
        <v>0</v>
      </c>
      <c r="J156" s="37">
        <f t="shared" si="22"/>
        <v>0</v>
      </c>
      <c r="K156" s="37">
        <f t="shared" si="23"/>
        <v>0</v>
      </c>
    </row>
    <row r="157" spans="1:11" ht="14.25">
      <c r="A157" s="82">
        <v>11</v>
      </c>
      <c r="B157" s="21" t="s">
        <v>148</v>
      </c>
      <c r="C157" s="5" t="s">
        <v>266</v>
      </c>
      <c r="D157" s="20" t="s">
        <v>85</v>
      </c>
      <c r="E157" s="48">
        <v>40</v>
      </c>
      <c r="F157" s="43"/>
      <c r="G157" s="9">
        <v>0.08</v>
      </c>
      <c r="H157" s="37">
        <f t="shared" si="20"/>
        <v>0</v>
      </c>
      <c r="I157" s="37">
        <f t="shared" si="21"/>
        <v>0</v>
      </c>
      <c r="J157" s="37">
        <f t="shared" si="22"/>
        <v>0</v>
      </c>
      <c r="K157" s="37">
        <f t="shared" si="23"/>
        <v>0</v>
      </c>
    </row>
    <row r="158" spans="1:11" ht="14.25">
      <c r="A158" s="82">
        <v>12</v>
      </c>
      <c r="B158" s="21" t="s">
        <v>274</v>
      </c>
      <c r="C158" s="5" t="s">
        <v>275</v>
      </c>
      <c r="D158" s="20" t="s">
        <v>85</v>
      </c>
      <c r="E158" s="48">
        <v>2</v>
      </c>
      <c r="F158" s="43"/>
      <c r="G158" s="9">
        <v>0.08</v>
      </c>
      <c r="H158" s="37">
        <f t="shared" si="20"/>
        <v>0</v>
      </c>
      <c r="I158" s="37">
        <f t="shared" si="21"/>
        <v>0</v>
      </c>
      <c r="J158" s="37">
        <f t="shared" si="22"/>
        <v>0</v>
      </c>
      <c r="K158" s="37">
        <f t="shared" si="23"/>
        <v>0</v>
      </c>
    </row>
    <row r="159" spans="1:11" ht="14.25">
      <c r="A159" s="82">
        <v>13</v>
      </c>
      <c r="B159" s="21" t="s">
        <v>31</v>
      </c>
      <c r="C159" s="5" t="s">
        <v>275</v>
      </c>
      <c r="D159" s="20" t="s">
        <v>85</v>
      </c>
      <c r="E159" s="48">
        <v>15</v>
      </c>
      <c r="F159" s="43"/>
      <c r="G159" s="9">
        <v>0.08</v>
      </c>
      <c r="H159" s="37">
        <f t="shared" si="20"/>
        <v>0</v>
      </c>
      <c r="I159" s="37">
        <f t="shared" si="21"/>
        <v>0</v>
      </c>
      <c r="J159" s="37">
        <f t="shared" si="22"/>
        <v>0</v>
      </c>
      <c r="K159" s="37">
        <f t="shared" si="23"/>
        <v>0</v>
      </c>
    </row>
    <row r="160" spans="1:11" ht="14.25">
      <c r="A160" s="82">
        <v>14</v>
      </c>
      <c r="B160" s="21" t="s">
        <v>276</v>
      </c>
      <c r="C160" s="5" t="s">
        <v>275</v>
      </c>
      <c r="D160" s="20" t="s">
        <v>85</v>
      </c>
      <c r="E160" s="48">
        <v>12</v>
      </c>
      <c r="F160" s="43"/>
      <c r="G160" s="9">
        <v>0.08</v>
      </c>
      <c r="H160" s="37">
        <f t="shared" si="20"/>
        <v>0</v>
      </c>
      <c r="I160" s="37">
        <f t="shared" si="21"/>
        <v>0</v>
      </c>
      <c r="J160" s="37">
        <f t="shared" si="22"/>
        <v>0</v>
      </c>
      <c r="K160" s="37">
        <f t="shared" si="23"/>
        <v>0</v>
      </c>
    </row>
    <row r="161" spans="1:11" ht="14.25">
      <c r="A161" s="82">
        <v>15</v>
      </c>
      <c r="B161" s="21" t="s">
        <v>277</v>
      </c>
      <c r="C161" s="5" t="s">
        <v>265</v>
      </c>
      <c r="D161" s="20" t="s">
        <v>85</v>
      </c>
      <c r="E161" s="48">
        <v>50</v>
      </c>
      <c r="F161" s="43"/>
      <c r="G161" s="9">
        <v>0.08</v>
      </c>
      <c r="H161" s="37">
        <f t="shared" si="20"/>
        <v>0</v>
      </c>
      <c r="I161" s="37">
        <f t="shared" si="21"/>
        <v>0</v>
      </c>
      <c r="J161" s="37">
        <f t="shared" si="22"/>
        <v>0</v>
      </c>
      <c r="K161" s="37">
        <f t="shared" si="23"/>
        <v>0</v>
      </c>
    </row>
    <row r="162" spans="1:11" ht="14.25">
      <c r="A162" s="82">
        <v>16</v>
      </c>
      <c r="B162" s="21" t="s">
        <v>32</v>
      </c>
      <c r="C162" s="5" t="s">
        <v>265</v>
      </c>
      <c r="D162" s="20" t="s">
        <v>85</v>
      </c>
      <c r="E162" s="48">
        <v>30</v>
      </c>
      <c r="F162" s="43"/>
      <c r="G162" s="9">
        <v>0.08</v>
      </c>
      <c r="H162" s="37">
        <f t="shared" si="20"/>
        <v>0</v>
      </c>
      <c r="I162" s="37">
        <f t="shared" si="21"/>
        <v>0</v>
      </c>
      <c r="J162" s="37">
        <f t="shared" si="22"/>
        <v>0</v>
      </c>
      <c r="K162" s="37">
        <f t="shared" si="23"/>
        <v>0</v>
      </c>
    </row>
    <row r="163" spans="1:11" ht="14.25">
      <c r="A163" s="82">
        <v>17</v>
      </c>
      <c r="B163" s="21" t="s">
        <v>149</v>
      </c>
      <c r="C163" s="5" t="s">
        <v>265</v>
      </c>
      <c r="D163" s="20" t="s">
        <v>85</v>
      </c>
      <c r="E163" s="48">
        <v>100</v>
      </c>
      <c r="F163" s="43"/>
      <c r="G163" s="9">
        <v>0.08</v>
      </c>
      <c r="H163" s="37">
        <f t="shared" si="20"/>
        <v>0</v>
      </c>
      <c r="I163" s="37">
        <f t="shared" si="21"/>
        <v>0</v>
      </c>
      <c r="J163" s="37">
        <f t="shared" si="22"/>
        <v>0</v>
      </c>
      <c r="K163" s="37">
        <f t="shared" si="23"/>
        <v>0</v>
      </c>
    </row>
    <row r="164" spans="1:11" ht="14.25">
      <c r="A164" s="82">
        <v>18</v>
      </c>
      <c r="B164" s="21" t="s">
        <v>150</v>
      </c>
      <c r="C164" s="5" t="s">
        <v>275</v>
      </c>
      <c r="D164" s="20" t="s">
        <v>85</v>
      </c>
      <c r="E164" s="48">
        <v>30</v>
      </c>
      <c r="F164" s="43"/>
      <c r="G164" s="9">
        <v>0.08</v>
      </c>
      <c r="H164" s="37">
        <f t="shared" si="20"/>
        <v>0</v>
      </c>
      <c r="I164" s="37">
        <f t="shared" si="21"/>
        <v>0</v>
      </c>
      <c r="J164" s="37">
        <f t="shared" si="22"/>
        <v>0</v>
      </c>
      <c r="K164" s="37">
        <f t="shared" si="23"/>
        <v>0</v>
      </c>
    </row>
    <row r="165" spans="1:11" ht="28.5">
      <c r="A165" s="82">
        <v>19</v>
      </c>
      <c r="B165" s="21" t="s">
        <v>151</v>
      </c>
      <c r="C165" s="5"/>
      <c r="D165" s="20" t="s">
        <v>62</v>
      </c>
      <c r="E165" s="20">
        <v>3500</v>
      </c>
      <c r="F165" s="43"/>
      <c r="G165" s="9">
        <v>0.08</v>
      </c>
      <c r="H165" s="37">
        <f t="shared" si="20"/>
        <v>0</v>
      </c>
      <c r="I165" s="37">
        <f t="shared" si="21"/>
        <v>0</v>
      </c>
      <c r="J165" s="37">
        <f t="shared" si="22"/>
        <v>0</v>
      </c>
      <c r="K165" s="37">
        <f t="shared" si="23"/>
        <v>0</v>
      </c>
    </row>
    <row r="166" spans="1:11" ht="14.25">
      <c r="A166" s="82">
        <v>20</v>
      </c>
      <c r="B166" s="21" t="s">
        <v>33</v>
      </c>
      <c r="C166" s="5" t="s">
        <v>278</v>
      </c>
      <c r="D166" s="20" t="s">
        <v>85</v>
      </c>
      <c r="E166" s="48">
        <v>15</v>
      </c>
      <c r="F166" s="43"/>
      <c r="G166" s="9">
        <v>0.08</v>
      </c>
      <c r="H166" s="37">
        <f t="shared" si="20"/>
        <v>0</v>
      </c>
      <c r="I166" s="37">
        <f t="shared" si="21"/>
        <v>0</v>
      </c>
      <c r="J166" s="37">
        <f t="shared" si="22"/>
        <v>0</v>
      </c>
      <c r="K166" s="37">
        <f t="shared" si="23"/>
        <v>0</v>
      </c>
    </row>
    <row r="167" spans="1:11" ht="14.25">
      <c r="A167" s="82">
        <v>21</v>
      </c>
      <c r="B167" s="21" t="s">
        <v>279</v>
      </c>
      <c r="C167" s="5" t="s">
        <v>248</v>
      </c>
      <c r="D167" s="20" t="s">
        <v>85</v>
      </c>
      <c r="E167" s="48">
        <v>20</v>
      </c>
      <c r="F167" s="43"/>
      <c r="G167" s="9">
        <v>0.08</v>
      </c>
      <c r="H167" s="37">
        <f t="shared" si="20"/>
        <v>0</v>
      </c>
      <c r="I167" s="37">
        <f t="shared" si="21"/>
        <v>0</v>
      </c>
      <c r="J167" s="37">
        <f t="shared" si="22"/>
        <v>0</v>
      </c>
      <c r="K167" s="37">
        <f t="shared" si="23"/>
        <v>0</v>
      </c>
    </row>
    <row r="168" spans="1:11" ht="14.25">
      <c r="A168" s="82">
        <v>22</v>
      </c>
      <c r="B168" s="21" t="s">
        <v>45</v>
      </c>
      <c r="C168" s="5"/>
      <c r="D168" s="20" t="s">
        <v>86</v>
      </c>
      <c r="E168" s="48">
        <v>5000</v>
      </c>
      <c r="F168" s="43"/>
      <c r="G168" s="9">
        <v>0.08</v>
      </c>
      <c r="H168" s="37">
        <f t="shared" si="20"/>
        <v>0</v>
      </c>
      <c r="I168" s="37">
        <f t="shared" si="21"/>
        <v>0</v>
      </c>
      <c r="J168" s="37">
        <f t="shared" si="22"/>
        <v>0</v>
      </c>
      <c r="K168" s="37">
        <f t="shared" si="23"/>
        <v>0</v>
      </c>
    </row>
    <row r="169" spans="1:11" ht="14.25">
      <c r="A169" s="82">
        <v>23</v>
      </c>
      <c r="B169" s="21" t="s">
        <v>34</v>
      </c>
      <c r="C169" s="5" t="s">
        <v>275</v>
      </c>
      <c r="D169" s="20" t="s">
        <v>85</v>
      </c>
      <c r="E169" s="48">
        <v>30</v>
      </c>
      <c r="F169" s="43"/>
      <c r="G169" s="9">
        <v>0.08</v>
      </c>
      <c r="H169" s="37">
        <f t="shared" si="20"/>
        <v>0</v>
      </c>
      <c r="I169" s="37">
        <f t="shared" si="21"/>
        <v>0</v>
      </c>
      <c r="J169" s="37">
        <f t="shared" si="22"/>
        <v>0</v>
      </c>
      <c r="K169" s="37">
        <f t="shared" si="23"/>
        <v>0</v>
      </c>
    </row>
    <row r="170" spans="1:11" ht="14.25">
      <c r="A170" s="82">
        <v>24</v>
      </c>
      <c r="B170" s="21" t="s">
        <v>35</v>
      </c>
      <c r="C170" s="5" t="s">
        <v>403</v>
      </c>
      <c r="D170" s="20" t="s">
        <v>294</v>
      </c>
      <c r="E170" s="48">
        <v>4</v>
      </c>
      <c r="F170" s="43"/>
      <c r="G170" s="9"/>
      <c r="H170" s="37">
        <f t="shared" si="20"/>
        <v>0</v>
      </c>
      <c r="I170" s="37">
        <f t="shared" si="21"/>
        <v>0</v>
      </c>
      <c r="J170" s="37">
        <f t="shared" si="22"/>
        <v>0</v>
      </c>
      <c r="K170" s="37">
        <f t="shared" si="23"/>
        <v>0</v>
      </c>
    </row>
    <row r="171" spans="1:11" ht="14.25">
      <c r="A171" s="82">
        <v>25</v>
      </c>
      <c r="B171" s="21" t="s">
        <v>36</v>
      </c>
      <c r="C171" s="5" t="s">
        <v>275</v>
      </c>
      <c r="D171" s="20" t="s">
        <v>85</v>
      </c>
      <c r="E171" s="48">
        <v>14</v>
      </c>
      <c r="F171" s="43"/>
      <c r="G171" s="9">
        <v>0.08</v>
      </c>
      <c r="H171" s="37">
        <f t="shared" si="20"/>
        <v>0</v>
      </c>
      <c r="I171" s="37">
        <f t="shared" si="21"/>
        <v>0</v>
      </c>
      <c r="J171" s="37">
        <f t="shared" si="22"/>
        <v>0</v>
      </c>
      <c r="K171" s="37">
        <f t="shared" si="23"/>
        <v>0</v>
      </c>
    </row>
    <row r="172" spans="1:11" ht="14.25">
      <c r="A172" s="82">
        <v>26</v>
      </c>
      <c r="B172" s="21" t="s">
        <v>152</v>
      </c>
      <c r="C172" s="5" t="s">
        <v>266</v>
      </c>
      <c r="D172" s="20" t="s">
        <v>85</v>
      </c>
      <c r="E172" s="20">
        <v>3</v>
      </c>
      <c r="F172" s="43"/>
      <c r="G172" s="9">
        <v>0.08</v>
      </c>
      <c r="H172" s="37">
        <f t="shared" si="20"/>
        <v>0</v>
      </c>
      <c r="I172" s="37">
        <f t="shared" si="21"/>
        <v>0</v>
      </c>
      <c r="J172" s="37">
        <f t="shared" si="22"/>
        <v>0</v>
      </c>
      <c r="K172" s="37">
        <f t="shared" si="23"/>
        <v>0</v>
      </c>
    </row>
    <row r="173" spans="1:11" ht="14.25">
      <c r="A173" s="82">
        <v>27</v>
      </c>
      <c r="B173" s="21" t="s">
        <v>153</v>
      </c>
      <c r="C173" s="5" t="s">
        <v>266</v>
      </c>
      <c r="D173" s="20" t="s">
        <v>85</v>
      </c>
      <c r="E173" s="48">
        <v>10</v>
      </c>
      <c r="F173" s="43"/>
      <c r="G173" s="9">
        <v>0.08</v>
      </c>
      <c r="H173" s="37">
        <f t="shared" si="20"/>
        <v>0</v>
      </c>
      <c r="I173" s="37">
        <f t="shared" si="21"/>
        <v>0</v>
      </c>
      <c r="J173" s="37">
        <f t="shared" si="22"/>
        <v>0</v>
      </c>
      <c r="K173" s="37">
        <f t="shared" si="23"/>
        <v>0</v>
      </c>
    </row>
    <row r="174" spans="1:11" ht="14.25">
      <c r="A174" s="82">
        <v>28</v>
      </c>
      <c r="B174" s="21" t="s">
        <v>154</v>
      </c>
      <c r="C174" s="5" t="s">
        <v>280</v>
      </c>
      <c r="D174" s="20" t="s">
        <v>85</v>
      </c>
      <c r="E174" s="48">
        <v>50</v>
      </c>
      <c r="F174" s="43"/>
      <c r="G174" s="9">
        <v>0.08</v>
      </c>
      <c r="H174" s="37">
        <f t="shared" si="20"/>
        <v>0</v>
      </c>
      <c r="I174" s="37">
        <f t="shared" si="21"/>
        <v>0</v>
      </c>
      <c r="J174" s="37">
        <f t="shared" si="22"/>
        <v>0</v>
      </c>
      <c r="K174" s="37">
        <f t="shared" si="23"/>
        <v>0</v>
      </c>
    </row>
    <row r="175" spans="1:11" ht="14.25">
      <c r="A175" s="82">
        <v>29</v>
      </c>
      <c r="B175" s="21" t="s">
        <v>155</v>
      </c>
      <c r="C175" s="5" t="s">
        <v>280</v>
      </c>
      <c r="D175" s="20" t="s">
        <v>85</v>
      </c>
      <c r="E175" s="20">
        <v>2</v>
      </c>
      <c r="F175" s="43"/>
      <c r="G175" s="9">
        <v>0.08</v>
      </c>
      <c r="H175" s="37">
        <f t="shared" si="20"/>
        <v>0</v>
      </c>
      <c r="I175" s="37">
        <f t="shared" si="21"/>
        <v>0</v>
      </c>
      <c r="J175" s="37">
        <f t="shared" si="22"/>
        <v>0</v>
      </c>
      <c r="K175" s="37">
        <f t="shared" si="23"/>
        <v>0</v>
      </c>
    </row>
    <row r="176" spans="1:11" ht="14.25">
      <c r="A176" s="82">
        <v>30</v>
      </c>
      <c r="B176" s="21" t="s">
        <v>156</v>
      </c>
      <c r="C176" s="5" t="s">
        <v>275</v>
      </c>
      <c r="D176" s="20" t="s">
        <v>85</v>
      </c>
      <c r="E176" s="48">
        <v>3</v>
      </c>
      <c r="F176" s="43"/>
      <c r="G176" s="9">
        <v>0.08</v>
      </c>
      <c r="H176" s="37">
        <f t="shared" si="20"/>
        <v>0</v>
      </c>
      <c r="I176" s="37">
        <f t="shared" si="21"/>
        <v>0</v>
      </c>
      <c r="J176" s="37">
        <f t="shared" si="22"/>
        <v>0</v>
      </c>
      <c r="K176" s="37">
        <f t="shared" si="23"/>
        <v>0</v>
      </c>
    </row>
    <row r="177" spans="1:11" ht="14.25">
      <c r="A177" s="82">
        <v>31</v>
      </c>
      <c r="B177" s="21" t="s">
        <v>157</v>
      </c>
      <c r="C177" s="5" t="s">
        <v>275</v>
      </c>
      <c r="D177" s="20" t="s">
        <v>85</v>
      </c>
      <c r="E177" s="48">
        <v>30</v>
      </c>
      <c r="F177" s="43"/>
      <c r="G177" s="9">
        <v>0.08</v>
      </c>
      <c r="H177" s="37">
        <f t="shared" si="20"/>
        <v>0</v>
      </c>
      <c r="I177" s="37">
        <f t="shared" si="21"/>
        <v>0</v>
      </c>
      <c r="J177" s="37">
        <f t="shared" si="22"/>
        <v>0</v>
      </c>
      <c r="K177" s="37">
        <f t="shared" si="23"/>
        <v>0</v>
      </c>
    </row>
    <row r="178" spans="1:11" ht="14.25">
      <c r="A178" s="82">
        <v>32</v>
      </c>
      <c r="B178" s="21" t="s">
        <v>158</v>
      </c>
      <c r="C178" s="5"/>
      <c r="D178" s="20" t="s">
        <v>86</v>
      </c>
      <c r="E178" s="20">
        <v>500</v>
      </c>
      <c r="F178" s="43"/>
      <c r="G178" s="9">
        <v>0.08</v>
      </c>
      <c r="H178" s="37">
        <f t="shared" si="20"/>
        <v>0</v>
      </c>
      <c r="I178" s="37">
        <f t="shared" si="21"/>
        <v>0</v>
      </c>
      <c r="J178" s="37">
        <f t="shared" si="22"/>
        <v>0</v>
      </c>
      <c r="K178" s="37">
        <f t="shared" si="23"/>
        <v>0</v>
      </c>
    </row>
    <row r="179" spans="1:11" ht="28.5">
      <c r="A179" s="82">
        <v>33</v>
      </c>
      <c r="B179" s="21" t="s">
        <v>161</v>
      </c>
      <c r="C179" s="5" t="s">
        <v>265</v>
      </c>
      <c r="D179" s="20" t="s">
        <v>85</v>
      </c>
      <c r="E179" s="48">
        <v>30</v>
      </c>
      <c r="F179" s="43"/>
      <c r="G179" s="9">
        <v>0.08</v>
      </c>
      <c r="H179" s="37">
        <f t="shared" si="20"/>
        <v>0</v>
      </c>
      <c r="I179" s="37">
        <f t="shared" si="21"/>
        <v>0</v>
      </c>
      <c r="J179" s="37">
        <f t="shared" si="22"/>
        <v>0</v>
      </c>
      <c r="K179" s="37">
        <f t="shared" si="23"/>
        <v>0</v>
      </c>
    </row>
    <row r="180" spans="1:11" ht="14.25">
      <c r="A180" s="82">
        <v>34</v>
      </c>
      <c r="B180" s="21" t="s">
        <v>281</v>
      </c>
      <c r="C180" s="5" t="s">
        <v>265</v>
      </c>
      <c r="D180" s="20" t="s">
        <v>85</v>
      </c>
      <c r="E180" s="20">
        <v>20</v>
      </c>
      <c r="F180" s="43"/>
      <c r="G180" s="9">
        <v>0.08</v>
      </c>
      <c r="H180" s="37">
        <f t="shared" si="20"/>
        <v>0</v>
      </c>
      <c r="I180" s="37">
        <f t="shared" si="21"/>
        <v>0</v>
      </c>
      <c r="J180" s="37">
        <f t="shared" si="22"/>
        <v>0</v>
      </c>
      <c r="K180" s="37">
        <f t="shared" si="23"/>
        <v>0</v>
      </c>
    </row>
    <row r="181" spans="1:11" ht="14.25">
      <c r="A181" s="82">
        <v>35</v>
      </c>
      <c r="B181" s="21" t="s">
        <v>282</v>
      </c>
      <c r="C181" s="5" t="s">
        <v>265</v>
      </c>
      <c r="D181" s="20" t="s">
        <v>85</v>
      </c>
      <c r="E181" s="20">
        <v>12</v>
      </c>
      <c r="F181" s="43"/>
      <c r="G181" s="9">
        <v>0.08</v>
      </c>
      <c r="H181" s="37">
        <f t="shared" si="20"/>
        <v>0</v>
      </c>
      <c r="I181" s="37">
        <f t="shared" si="21"/>
        <v>0</v>
      </c>
      <c r="J181" s="37">
        <f t="shared" si="22"/>
        <v>0</v>
      </c>
      <c r="K181" s="37">
        <f t="shared" si="23"/>
        <v>0</v>
      </c>
    </row>
    <row r="182" spans="1:11" ht="14.25">
      <c r="A182" s="82">
        <v>36</v>
      </c>
      <c r="B182" s="21" t="s">
        <v>404</v>
      </c>
      <c r="C182" s="5" t="s">
        <v>265</v>
      </c>
      <c r="D182" s="20" t="s">
        <v>85</v>
      </c>
      <c r="E182" s="20">
        <v>12</v>
      </c>
      <c r="F182" s="43"/>
      <c r="G182" s="9"/>
      <c r="H182" s="37">
        <f t="shared" si="20"/>
        <v>0</v>
      </c>
      <c r="I182" s="37">
        <f t="shared" si="21"/>
        <v>0</v>
      </c>
      <c r="J182" s="37">
        <f t="shared" si="22"/>
        <v>0</v>
      </c>
      <c r="K182" s="37">
        <f t="shared" si="23"/>
        <v>0</v>
      </c>
    </row>
    <row r="183" spans="1:11" ht="28.5">
      <c r="A183" s="82">
        <v>37</v>
      </c>
      <c r="B183" s="21" t="s">
        <v>37</v>
      </c>
      <c r="C183" s="5"/>
      <c r="D183" s="20" t="s">
        <v>85</v>
      </c>
      <c r="E183" s="20">
        <v>3</v>
      </c>
      <c r="F183" s="43"/>
      <c r="G183" s="9"/>
      <c r="H183" s="37">
        <f t="shared" si="20"/>
        <v>0</v>
      </c>
      <c r="I183" s="37">
        <f t="shared" si="21"/>
        <v>0</v>
      </c>
      <c r="J183" s="37">
        <f t="shared" si="22"/>
        <v>0</v>
      </c>
      <c r="K183" s="37">
        <f t="shared" si="23"/>
        <v>0</v>
      </c>
    </row>
    <row r="184" spans="1:11" ht="28.5">
      <c r="A184" s="82">
        <v>38</v>
      </c>
      <c r="B184" s="21" t="s">
        <v>28</v>
      </c>
      <c r="C184" s="5"/>
      <c r="D184" s="20" t="s">
        <v>62</v>
      </c>
      <c r="E184" s="48">
        <v>5000</v>
      </c>
      <c r="F184" s="43"/>
      <c r="G184" s="9">
        <v>0.08</v>
      </c>
      <c r="H184" s="37">
        <f t="shared" si="20"/>
        <v>0</v>
      </c>
      <c r="I184" s="37">
        <f t="shared" si="21"/>
        <v>0</v>
      </c>
      <c r="J184" s="37">
        <f t="shared" si="22"/>
        <v>0</v>
      </c>
      <c r="K184" s="37">
        <f t="shared" si="23"/>
        <v>0</v>
      </c>
    </row>
    <row r="185" spans="1:11" ht="14.25">
      <c r="A185" s="82">
        <v>39</v>
      </c>
      <c r="B185" s="21" t="s">
        <v>398</v>
      </c>
      <c r="C185" s="5"/>
      <c r="D185" s="20" t="s">
        <v>86</v>
      </c>
      <c r="E185" s="48">
        <v>100</v>
      </c>
      <c r="F185" s="43"/>
      <c r="G185" s="9">
        <v>0.08</v>
      </c>
      <c r="H185" s="37">
        <f t="shared" si="20"/>
        <v>0</v>
      </c>
      <c r="I185" s="37">
        <f t="shared" si="21"/>
        <v>0</v>
      </c>
      <c r="J185" s="37">
        <f t="shared" si="22"/>
        <v>0</v>
      </c>
      <c r="K185" s="37">
        <f t="shared" si="23"/>
        <v>0</v>
      </c>
    </row>
    <row r="186" spans="1:11" ht="28.5">
      <c r="A186" s="82">
        <v>40</v>
      </c>
      <c r="B186" s="21" t="s">
        <v>283</v>
      </c>
      <c r="C186" s="5"/>
      <c r="D186" s="20" t="s">
        <v>86</v>
      </c>
      <c r="E186" s="48">
        <v>100</v>
      </c>
      <c r="F186" s="43"/>
      <c r="G186" s="9">
        <v>0.08</v>
      </c>
      <c r="H186" s="37">
        <f t="shared" si="20"/>
        <v>0</v>
      </c>
      <c r="I186" s="37">
        <f t="shared" si="21"/>
        <v>0</v>
      </c>
      <c r="J186" s="37">
        <f t="shared" si="22"/>
        <v>0</v>
      </c>
      <c r="K186" s="37">
        <f t="shared" si="23"/>
        <v>0</v>
      </c>
    </row>
    <row r="187" spans="1:11" ht="28.5">
      <c r="A187" s="82">
        <v>41</v>
      </c>
      <c r="B187" s="21" t="s">
        <v>74</v>
      </c>
      <c r="C187" s="5"/>
      <c r="D187" s="20" t="s">
        <v>86</v>
      </c>
      <c r="E187" s="48">
        <v>100</v>
      </c>
      <c r="F187" s="43"/>
      <c r="G187" s="9">
        <v>0.08</v>
      </c>
      <c r="H187" s="37">
        <f t="shared" si="20"/>
        <v>0</v>
      </c>
      <c r="I187" s="37">
        <f t="shared" si="21"/>
        <v>0</v>
      </c>
      <c r="J187" s="37">
        <f t="shared" si="22"/>
        <v>0</v>
      </c>
      <c r="K187" s="37">
        <f t="shared" si="23"/>
        <v>0</v>
      </c>
    </row>
    <row r="188" spans="1:11" ht="28.5">
      <c r="A188" s="82">
        <v>42</v>
      </c>
      <c r="B188" s="21" t="s">
        <v>284</v>
      </c>
      <c r="C188" s="5"/>
      <c r="D188" s="20" t="s">
        <v>86</v>
      </c>
      <c r="E188" s="48">
        <v>10000</v>
      </c>
      <c r="F188" s="43"/>
      <c r="G188" s="9">
        <v>0.08</v>
      </c>
      <c r="H188" s="37">
        <f t="shared" si="20"/>
        <v>0</v>
      </c>
      <c r="I188" s="37">
        <f t="shared" si="21"/>
        <v>0</v>
      </c>
      <c r="J188" s="37">
        <f t="shared" si="22"/>
        <v>0</v>
      </c>
      <c r="K188" s="37">
        <f t="shared" si="23"/>
        <v>0</v>
      </c>
    </row>
    <row r="189" spans="1:11" ht="14.25">
      <c r="A189" s="82">
        <v>43</v>
      </c>
      <c r="B189" s="21" t="s">
        <v>285</v>
      </c>
      <c r="C189" s="5"/>
      <c r="D189" s="20" t="s">
        <v>86</v>
      </c>
      <c r="E189" s="48">
        <v>1000</v>
      </c>
      <c r="F189" s="43"/>
      <c r="G189" s="9">
        <v>0.08</v>
      </c>
      <c r="H189" s="37">
        <f t="shared" si="20"/>
        <v>0</v>
      </c>
      <c r="I189" s="37">
        <f t="shared" si="21"/>
        <v>0</v>
      </c>
      <c r="J189" s="37">
        <f t="shared" si="22"/>
        <v>0</v>
      </c>
      <c r="K189" s="37">
        <f t="shared" si="23"/>
        <v>0</v>
      </c>
    </row>
    <row r="190" spans="1:11" ht="14.25">
      <c r="A190" s="82">
        <v>44</v>
      </c>
      <c r="B190" s="21" t="s">
        <v>286</v>
      </c>
      <c r="C190" s="5"/>
      <c r="D190" s="20" t="s">
        <v>62</v>
      </c>
      <c r="E190" s="20">
        <v>5000</v>
      </c>
      <c r="F190" s="43"/>
      <c r="G190" s="9">
        <v>0.08</v>
      </c>
      <c r="H190" s="37">
        <f t="shared" si="20"/>
        <v>0</v>
      </c>
      <c r="I190" s="37">
        <f t="shared" si="21"/>
        <v>0</v>
      </c>
      <c r="J190" s="37">
        <f t="shared" si="22"/>
        <v>0</v>
      </c>
      <c r="K190" s="37">
        <f t="shared" si="23"/>
        <v>0</v>
      </c>
    </row>
    <row r="191" spans="1:11" ht="14.25">
      <c r="A191" s="82">
        <v>45</v>
      </c>
      <c r="B191" s="21" t="s">
        <v>287</v>
      </c>
      <c r="C191" s="5"/>
      <c r="D191" s="20" t="s">
        <v>62</v>
      </c>
      <c r="E191" s="20">
        <v>5000</v>
      </c>
      <c r="F191" s="43"/>
      <c r="G191" s="9">
        <v>0.08</v>
      </c>
      <c r="H191" s="37">
        <f t="shared" si="20"/>
        <v>0</v>
      </c>
      <c r="I191" s="37">
        <f t="shared" si="21"/>
        <v>0</v>
      </c>
      <c r="J191" s="37">
        <f t="shared" si="22"/>
        <v>0</v>
      </c>
      <c r="K191" s="37">
        <f t="shared" si="23"/>
        <v>0</v>
      </c>
    </row>
    <row r="192" spans="1:11" ht="14.25">
      <c r="A192" s="82">
        <v>46</v>
      </c>
      <c r="B192" s="21" t="s">
        <v>288</v>
      </c>
      <c r="C192" s="5" t="s">
        <v>289</v>
      </c>
      <c r="D192" s="20" t="s">
        <v>85</v>
      </c>
      <c r="E192" s="20">
        <v>240</v>
      </c>
      <c r="F192" s="43"/>
      <c r="G192" s="9">
        <v>0.08</v>
      </c>
      <c r="H192" s="37">
        <f t="shared" si="20"/>
        <v>0</v>
      </c>
      <c r="I192" s="37">
        <f t="shared" si="21"/>
        <v>0</v>
      </c>
      <c r="J192" s="37">
        <f t="shared" si="22"/>
        <v>0</v>
      </c>
      <c r="K192" s="37">
        <f t="shared" si="23"/>
        <v>0</v>
      </c>
    </row>
    <row r="193" spans="1:11" ht="14.25">
      <c r="A193" s="82">
        <v>47</v>
      </c>
      <c r="B193" s="21" t="s">
        <v>159</v>
      </c>
      <c r="C193" s="5" t="s">
        <v>289</v>
      </c>
      <c r="D193" s="20" t="s">
        <v>85</v>
      </c>
      <c r="E193" s="20">
        <v>2</v>
      </c>
      <c r="F193" s="43"/>
      <c r="G193" s="9">
        <v>0.08</v>
      </c>
      <c r="H193" s="37">
        <f t="shared" si="20"/>
        <v>0</v>
      </c>
      <c r="I193" s="37">
        <f t="shared" si="21"/>
        <v>0</v>
      </c>
      <c r="J193" s="37">
        <f t="shared" si="22"/>
        <v>0</v>
      </c>
      <c r="K193" s="37">
        <f t="shared" si="23"/>
        <v>0</v>
      </c>
    </row>
    <row r="194" spans="1:11" ht="14.25">
      <c r="A194" s="82">
        <v>48</v>
      </c>
      <c r="B194" s="21" t="s">
        <v>160</v>
      </c>
      <c r="C194" s="5" t="s">
        <v>289</v>
      </c>
      <c r="D194" s="20" t="s">
        <v>85</v>
      </c>
      <c r="E194" s="20">
        <v>2</v>
      </c>
      <c r="F194" s="43"/>
      <c r="G194" s="9">
        <v>0.08</v>
      </c>
      <c r="H194" s="37">
        <f t="shared" si="20"/>
        <v>0</v>
      </c>
      <c r="I194" s="37">
        <f t="shared" si="21"/>
        <v>0</v>
      </c>
      <c r="J194" s="37">
        <f t="shared" si="22"/>
        <v>0</v>
      </c>
      <c r="K194" s="37">
        <f t="shared" si="23"/>
        <v>0</v>
      </c>
    </row>
    <row r="195" spans="1:11" ht="14.25">
      <c r="A195" s="82">
        <v>49</v>
      </c>
      <c r="B195" s="21" t="s">
        <v>26</v>
      </c>
      <c r="C195" s="5"/>
      <c r="D195" s="20" t="s">
        <v>86</v>
      </c>
      <c r="E195" s="48">
        <v>1000</v>
      </c>
      <c r="F195" s="43"/>
      <c r="G195" s="9">
        <v>0.08</v>
      </c>
      <c r="H195" s="37">
        <f t="shared" si="20"/>
        <v>0</v>
      </c>
      <c r="I195" s="37">
        <f t="shared" si="21"/>
        <v>0</v>
      </c>
      <c r="J195" s="37">
        <f t="shared" si="22"/>
        <v>0</v>
      </c>
      <c r="K195" s="37">
        <f t="shared" si="23"/>
        <v>0</v>
      </c>
    </row>
    <row r="196" spans="1:11" ht="14.25">
      <c r="A196" s="82">
        <v>50</v>
      </c>
      <c r="B196" s="21" t="s">
        <v>27</v>
      </c>
      <c r="C196" s="5"/>
      <c r="D196" s="20" t="s">
        <v>86</v>
      </c>
      <c r="E196" s="48">
        <v>3000</v>
      </c>
      <c r="F196" s="43"/>
      <c r="G196" s="9">
        <v>0.08</v>
      </c>
      <c r="H196" s="37">
        <f t="shared" si="20"/>
        <v>0</v>
      </c>
      <c r="I196" s="37">
        <f t="shared" si="21"/>
        <v>0</v>
      </c>
      <c r="J196" s="37">
        <f t="shared" si="22"/>
        <v>0</v>
      </c>
      <c r="K196" s="37">
        <f t="shared" si="23"/>
        <v>0</v>
      </c>
    </row>
    <row r="197" spans="1:11" ht="14.25">
      <c r="A197" s="82">
        <v>51</v>
      </c>
      <c r="B197" s="21" t="s">
        <v>38</v>
      </c>
      <c r="C197" s="5" t="s">
        <v>275</v>
      </c>
      <c r="D197" s="20" t="s">
        <v>85</v>
      </c>
      <c r="E197" s="48">
        <v>2</v>
      </c>
      <c r="F197" s="43"/>
      <c r="G197" s="9">
        <v>0.08</v>
      </c>
      <c r="H197" s="37">
        <f t="shared" si="20"/>
        <v>0</v>
      </c>
      <c r="I197" s="37">
        <f t="shared" si="21"/>
        <v>0</v>
      </c>
      <c r="J197" s="37">
        <f t="shared" si="22"/>
        <v>0</v>
      </c>
      <c r="K197" s="37">
        <f t="shared" si="23"/>
        <v>0</v>
      </c>
    </row>
    <row r="198" spans="1:11" ht="28.5">
      <c r="A198" s="82">
        <v>52</v>
      </c>
      <c r="B198" s="21" t="s">
        <v>4</v>
      </c>
      <c r="C198" s="5"/>
      <c r="D198" s="20" t="s">
        <v>86</v>
      </c>
      <c r="E198" s="48">
        <v>2000</v>
      </c>
      <c r="F198" s="43"/>
      <c r="G198" s="9">
        <v>0.08</v>
      </c>
      <c r="H198" s="37">
        <f t="shared" si="20"/>
        <v>0</v>
      </c>
      <c r="I198" s="37">
        <f t="shared" si="21"/>
        <v>0</v>
      </c>
      <c r="J198" s="37">
        <f t="shared" si="22"/>
        <v>0</v>
      </c>
      <c r="K198" s="37">
        <f t="shared" si="23"/>
        <v>0</v>
      </c>
    </row>
    <row r="199" spans="1:11" ht="14.25">
      <c r="A199" s="82">
        <v>53</v>
      </c>
      <c r="B199" s="21" t="s">
        <v>75</v>
      </c>
      <c r="C199" s="5"/>
      <c r="D199" s="20" t="s">
        <v>86</v>
      </c>
      <c r="E199" s="48">
        <v>300</v>
      </c>
      <c r="F199" s="43"/>
      <c r="G199" s="9">
        <v>0.08</v>
      </c>
      <c r="H199" s="37">
        <f t="shared" si="20"/>
        <v>0</v>
      </c>
      <c r="I199" s="37">
        <f t="shared" si="21"/>
        <v>0</v>
      </c>
      <c r="J199" s="37">
        <f t="shared" si="22"/>
        <v>0</v>
      </c>
      <c r="K199" s="37">
        <f t="shared" si="23"/>
        <v>0</v>
      </c>
    </row>
    <row r="200" spans="1:11" ht="28.5">
      <c r="A200" s="82">
        <v>54</v>
      </c>
      <c r="B200" s="21" t="s">
        <v>46</v>
      </c>
      <c r="C200" s="5"/>
      <c r="D200" s="20" t="s">
        <v>85</v>
      </c>
      <c r="E200" s="48">
        <v>3</v>
      </c>
      <c r="F200" s="43"/>
      <c r="G200" s="9">
        <v>0.08</v>
      </c>
      <c r="H200" s="37">
        <f t="shared" si="20"/>
        <v>0</v>
      </c>
      <c r="I200" s="37">
        <f t="shared" si="21"/>
        <v>0</v>
      </c>
      <c r="J200" s="37">
        <f t="shared" si="22"/>
        <v>0</v>
      </c>
      <c r="K200" s="37">
        <f t="shared" si="23"/>
        <v>0</v>
      </c>
    </row>
    <row r="201" spans="1:11" ht="57">
      <c r="A201" s="84">
        <v>55</v>
      </c>
      <c r="B201" s="25" t="s">
        <v>48</v>
      </c>
      <c r="C201" s="8"/>
      <c r="D201" s="8" t="s">
        <v>85</v>
      </c>
      <c r="E201" s="19">
        <v>4</v>
      </c>
      <c r="F201" s="43"/>
      <c r="G201" s="64">
        <v>0.08</v>
      </c>
      <c r="H201" s="37">
        <f t="shared" si="20"/>
        <v>0</v>
      </c>
      <c r="I201" s="37">
        <f t="shared" si="21"/>
        <v>0</v>
      </c>
      <c r="J201" s="37">
        <f t="shared" si="22"/>
        <v>0</v>
      </c>
      <c r="K201" s="37">
        <f t="shared" si="23"/>
        <v>0</v>
      </c>
    </row>
    <row r="202" spans="1:11" ht="14.25">
      <c r="A202" s="94">
        <v>56</v>
      </c>
      <c r="B202" s="95" t="s">
        <v>455</v>
      </c>
      <c r="C202" s="96" t="s">
        <v>275</v>
      </c>
      <c r="D202" s="97" t="s">
        <v>85</v>
      </c>
      <c r="E202" s="98">
        <v>3</v>
      </c>
      <c r="F202" s="99"/>
      <c r="G202" s="100">
        <v>0.08</v>
      </c>
      <c r="H202" s="101">
        <f>F202*G202+F202</f>
        <v>0</v>
      </c>
      <c r="I202" s="101">
        <f>F202*E202</f>
        <v>0</v>
      </c>
      <c r="J202" s="101">
        <f>I202*G202</f>
        <v>0</v>
      </c>
      <c r="K202" s="101">
        <f>E202*H202</f>
        <v>0</v>
      </c>
    </row>
    <row r="203" spans="1:11" ht="14.25">
      <c r="A203" s="94">
        <v>57</v>
      </c>
      <c r="B203" s="95" t="s">
        <v>457</v>
      </c>
      <c r="C203" s="96" t="s">
        <v>275</v>
      </c>
      <c r="D203" s="97" t="s">
        <v>85</v>
      </c>
      <c r="E203" s="98">
        <v>6</v>
      </c>
      <c r="F203" s="99"/>
      <c r="G203" s="100">
        <v>0.08</v>
      </c>
      <c r="H203" s="101">
        <f>F203*G203+F203</f>
        <v>0</v>
      </c>
      <c r="I203" s="101">
        <f>F203*E203</f>
        <v>0</v>
      </c>
      <c r="J203" s="101">
        <f>I203*G203</f>
        <v>0</v>
      </c>
      <c r="K203" s="101">
        <f>E203*H203</f>
        <v>0</v>
      </c>
    </row>
    <row r="204" spans="1:11" ht="14.25">
      <c r="A204" s="94">
        <v>58</v>
      </c>
      <c r="B204" s="95" t="s">
        <v>456</v>
      </c>
      <c r="C204" s="96" t="s">
        <v>280</v>
      </c>
      <c r="D204" s="97" t="s">
        <v>85</v>
      </c>
      <c r="E204" s="98">
        <v>170</v>
      </c>
      <c r="F204" s="99"/>
      <c r="G204" s="100">
        <v>0.08</v>
      </c>
      <c r="H204" s="101">
        <f>F204*G204+F204</f>
        <v>0</v>
      </c>
      <c r="I204" s="101">
        <f>F204*E204</f>
        <v>0</v>
      </c>
      <c r="J204" s="101">
        <f>I204*G204</f>
        <v>0</v>
      </c>
      <c r="K204" s="101">
        <f>E204*H204</f>
        <v>0</v>
      </c>
    </row>
    <row r="205" spans="1:11" ht="14.25">
      <c r="A205" s="94">
        <v>59</v>
      </c>
      <c r="B205" s="95" t="s">
        <v>458</v>
      </c>
      <c r="C205" s="97" t="s">
        <v>280</v>
      </c>
      <c r="D205" s="97" t="s">
        <v>85</v>
      </c>
      <c r="E205" s="98">
        <v>6</v>
      </c>
      <c r="F205" s="99"/>
      <c r="G205" s="100">
        <v>0.08</v>
      </c>
      <c r="H205" s="101">
        <f>F205*G205+F205</f>
        <v>0</v>
      </c>
      <c r="I205" s="101">
        <f>F205*E205</f>
        <v>0</v>
      </c>
      <c r="J205" s="101">
        <f>I205*G205</f>
        <v>0</v>
      </c>
      <c r="K205" s="101">
        <f>E205*H205</f>
        <v>0</v>
      </c>
    </row>
    <row r="206" spans="1:11" ht="14.25">
      <c r="A206" s="20"/>
      <c r="B206" s="25"/>
      <c r="C206" s="5"/>
      <c r="D206" s="5"/>
      <c r="E206" s="19"/>
      <c r="F206" s="43" t="s">
        <v>44</v>
      </c>
      <c r="G206" s="5"/>
      <c r="H206" s="37"/>
      <c r="I206" s="43">
        <f>SUM(I147:I205)</f>
        <v>0</v>
      </c>
      <c r="J206" s="43">
        <f>SUM(J147:J205)</f>
        <v>0</v>
      </c>
      <c r="K206" s="43">
        <f>SUM(K147:K205)</f>
        <v>0</v>
      </c>
    </row>
    <row r="207" spans="1:11" ht="14.25">
      <c r="A207" s="30"/>
      <c r="B207" s="29"/>
      <c r="C207" s="1"/>
      <c r="D207" s="1"/>
      <c r="E207" s="80"/>
      <c r="F207" s="44"/>
      <c r="G207" s="1"/>
      <c r="H207" s="36"/>
      <c r="I207" s="44"/>
      <c r="J207" s="44"/>
      <c r="K207" s="44"/>
    </row>
    <row r="208" ht="14.25">
      <c r="A208" s="79"/>
    </row>
    <row r="209" spans="1:9" ht="14.25">
      <c r="A209" s="33" t="s">
        <v>16</v>
      </c>
      <c r="B209" s="29"/>
      <c r="C209" s="1"/>
      <c r="D209" s="22"/>
      <c r="E209" s="49"/>
      <c r="I209" s="41"/>
    </row>
    <row r="210" spans="1:11" ht="28.5">
      <c r="A210" s="61" t="s">
        <v>73</v>
      </c>
      <c r="B210" s="53" t="s">
        <v>53</v>
      </c>
      <c r="C210" s="53" t="s">
        <v>105</v>
      </c>
      <c r="D210" s="53" t="s">
        <v>82</v>
      </c>
      <c r="E210" s="65" t="s">
        <v>87</v>
      </c>
      <c r="F210" s="54" t="s">
        <v>208</v>
      </c>
      <c r="G210" s="55" t="s">
        <v>106</v>
      </c>
      <c r="H210" s="56" t="s">
        <v>207</v>
      </c>
      <c r="I210" s="57" t="s">
        <v>57</v>
      </c>
      <c r="J210" s="54" t="s">
        <v>210</v>
      </c>
      <c r="K210" s="56" t="s">
        <v>49</v>
      </c>
    </row>
    <row r="211" spans="1:11" ht="14.25">
      <c r="A211" s="82">
        <v>1</v>
      </c>
      <c r="B211" s="25" t="s">
        <v>109</v>
      </c>
      <c r="C211" s="8" t="s">
        <v>110</v>
      </c>
      <c r="D211" s="8" t="s">
        <v>62</v>
      </c>
      <c r="E211" s="47">
        <v>80</v>
      </c>
      <c r="F211" s="92"/>
      <c r="G211" s="9">
        <v>0.08</v>
      </c>
      <c r="H211" s="37">
        <f aca="true" t="shared" si="24" ref="H211:H218">F211*G211+F211</f>
        <v>0</v>
      </c>
      <c r="I211" s="37">
        <f aca="true" t="shared" si="25" ref="I211:I218">F211*E211</f>
        <v>0</v>
      </c>
      <c r="J211" s="37">
        <f aca="true" t="shared" si="26" ref="J211:J218">I211*G211</f>
        <v>0</v>
      </c>
      <c r="K211" s="37">
        <f aca="true" t="shared" si="27" ref="K211:K218">E211*H211</f>
        <v>0</v>
      </c>
    </row>
    <row r="212" spans="1:11" ht="14.25">
      <c r="A212" s="82">
        <v>2</v>
      </c>
      <c r="B212" s="25" t="s">
        <v>111</v>
      </c>
      <c r="C212" s="8" t="s">
        <v>112</v>
      </c>
      <c r="D212" s="8" t="s">
        <v>62</v>
      </c>
      <c r="E212" s="47">
        <v>8</v>
      </c>
      <c r="F212" s="92"/>
      <c r="G212" s="9">
        <v>0.08</v>
      </c>
      <c r="H212" s="37">
        <f t="shared" si="24"/>
        <v>0</v>
      </c>
      <c r="I212" s="37">
        <f t="shared" si="25"/>
        <v>0</v>
      </c>
      <c r="J212" s="37">
        <f t="shared" si="26"/>
        <v>0</v>
      </c>
      <c r="K212" s="37">
        <f t="shared" si="27"/>
        <v>0</v>
      </c>
    </row>
    <row r="213" spans="1:11" ht="14.25">
      <c r="A213" s="82">
        <v>3</v>
      </c>
      <c r="B213" s="25" t="s">
        <v>113</v>
      </c>
      <c r="C213" s="8" t="s">
        <v>112</v>
      </c>
      <c r="D213" s="8" t="s">
        <v>62</v>
      </c>
      <c r="E213" s="47">
        <v>8</v>
      </c>
      <c r="F213" s="92"/>
      <c r="G213" s="9">
        <v>0.08</v>
      </c>
      <c r="H213" s="37">
        <f t="shared" si="24"/>
        <v>0</v>
      </c>
      <c r="I213" s="37">
        <f t="shared" si="25"/>
        <v>0</v>
      </c>
      <c r="J213" s="37">
        <f t="shared" si="26"/>
        <v>0</v>
      </c>
      <c r="K213" s="37">
        <f t="shared" si="27"/>
        <v>0</v>
      </c>
    </row>
    <row r="214" spans="1:11" ht="14.25">
      <c r="A214" s="82">
        <v>4</v>
      </c>
      <c r="B214" s="25" t="s">
        <v>114</v>
      </c>
      <c r="C214" s="8" t="s">
        <v>115</v>
      </c>
      <c r="D214" s="8" t="s">
        <v>62</v>
      </c>
      <c r="E214" s="47">
        <v>8</v>
      </c>
      <c r="F214" s="92"/>
      <c r="G214" s="9">
        <v>0.08</v>
      </c>
      <c r="H214" s="37">
        <f t="shared" si="24"/>
        <v>0</v>
      </c>
      <c r="I214" s="37">
        <f t="shared" si="25"/>
        <v>0</v>
      </c>
      <c r="J214" s="37">
        <f t="shared" si="26"/>
        <v>0</v>
      </c>
      <c r="K214" s="37">
        <f t="shared" si="27"/>
        <v>0</v>
      </c>
    </row>
    <row r="215" spans="1:11" ht="14.25">
      <c r="A215" s="82">
        <v>5</v>
      </c>
      <c r="B215" s="25" t="s">
        <v>116</v>
      </c>
      <c r="C215" s="8" t="s">
        <v>1</v>
      </c>
      <c r="D215" s="8" t="s">
        <v>439</v>
      </c>
      <c r="E215" s="47">
        <v>4</v>
      </c>
      <c r="F215" s="92"/>
      <c r="G215" s="9">
        <v>0.08</v>
      </c>
      <c r="H215" s="37">
        <f t="shared" si="24"/>
        <v>0</v>
      </c>
      <c r="I215" s="37">
        <f t="shared" si="25"/>
        <v>0</v>
      </c>
      <c r="J215" s="37">
        <f t="shared" si="26"/>
        <v>0</v>
      </c>
      <c r="K215" s="37">
        <f t="shared" si="27"/>
        <v>0</v>
      </c>
    </row>
    <row r="216" spans="1:11" ht="14.25">
      <c r="A216" s="82">
        <v>6</v>
      </c>
      <c r="B216" s="25" t="s">
        <v>415</v>
      </c>
      <c r="C216" s="8" t="s">
        <v>1</v>
      </c>
      <c r="D216" s="8" t="s">
        <v>439</v>
      </c>
      <c r="E216" s="47">
        <v>4</v>
      </c>
      <c r="F216" s="92"/>
      <c r="G216" s="9">
        <v>0.08</v>
      </c>
      <c r="H216" s="37">
        <f t="shared" si="24"/>
        <v>0</v>
      </c>
      <c r="I216" s="37">
        <f t="shared" si="25"/>
        <v>0</v>
      </c>
      <c r="J216" s="37">
        <f t="shared" si="26"/>
        <v>0</v>
      </c>
      <c r="K216" s="37">
        <f t="shared" si="27"/>
        <v>0</v>
      </c>
    </row>
    <row r="217" spans="1:11" ht="14.25">
      <c r="A217" s="82">
        <v>7</v>
      </c>
      <c r="B217" s="25" t="s">
        <v>117</v>
      </c>
      <c r="C217" s="8" t="s">
        <v>1</v>
      </c>
      <c r="D217" s="8" t="s">
        <v>439</v>
      </c>
      <c r="E217" s="47">
        <v>4</v>
      </c>
      <c r="F217" s="92"/>
      <c r="G217" s="9">
        <v>0.08</v>
      </c>
      <c r="H217" s="37">
        <f t="shared" si="24"/>
        <v>0</v>
      </c>
      <c r="I217" s="37">
        <f t="shared" si="25"/>
        <v>0</v>
      </c>
      <c r="J217" s="37">
        <f t="shared" si="26"/>
        <v>0</v>
      </c>
      <c r="K217" s="37">
        <f t="shared" si="27"/>
        <v>0</v>
      </c>
    </row>
    <row r="218" spans="1:11" ht="14.25">
      <c r="A218" s="82">
        <v>8</v>
      </c>
      <c r="B218" s="25" t="s">
        <v>2</v>
      </c>
      <c r="C218" s="8"/>
      <c r="D218" s="8" t="s">
        <v>3</v>
      </c>
      <c r="E218" s="47">
        <v>12</v>
      </c>
      <c r="F218" s="92"/>
      <c r="G218" s="9">
        <v>0.23</v>
      </c>
      <c r="H218" s="37">
        <f t="shared" si="24"/>
        <v>0</v>
      </c>
      <c r="I218" s="37">
        <f t="shared" si="25"/>
        <v>0</v>
      </c>
      <c r="J218" s="37">
        <f t="shared" si="26"/>
        <v>0</v>
      </c>
      <c r="K218" s="37">
        <f t="shared" si="27"/>
        <v>0</v>
      </c>
    </row>
    <row r="219" spans="1:11" ht="14.25">
      <c r="A219" s="22"/>
      <c r="B219" s="29"/>
      <c r="C219" s="22"/>
      <c r="D219" s="22"/>
      <c r="E219" s="50"/>
      <c r="F219" s="39" t="s">
        <v>44</v>
      </c>
      <c r="G219" s="32"/>
      <c r="H219" s="36"/>
      <c r="I219" s="76">
        <f>SUM(I211:I218)</f>
        <v>0</v>
      </c>
      <c r="J219" s="39">
        <f>SUM(J211:J218)</f>
        <v>0</v>
      </c>
      <c r="K219" s="39">
        <f>SUM(K211:K218)</f>
        <v>0</v>
      </c>
    </row>
    <row r="220" spans="1:11" ht="14.25">
      <c r="A220" s="22"/>
      <c r="G220" s="10"/>
      <c r="I220" s="41"/>
      <c r="J220" s="41"/>
      <c r="K220" s="41"/>
    </row>
    <row r="221" spans="1:11" ht="43.5" customHeight="1">
      <c r="A221" s="77"/>
      <c r="B221" s="85" t="s">
        <v>414</v>
      </c>
      <c r="C221" s="114" t="s">
        <v>211</v>
      </c>
      <c r="D221" s="114"/>
      <c r="E221" s="114"/>
      <c r="F221" s="114"/>
      <c r="G221" s="114"/>
      <c r="H221" s="114"/>
      <c r="I221" s="114"/>
      <c r="J221" s="114"/>
      <c r="K221" s="114"/>
    </row>
    <row r="222" spans="1:11" ht="33" customHeight="1">
      <c r="A222" s="77"/>
      <c r="B222" s="77"/>
      <c r="C222" s="114" t="s">
        <v>9</v>
      </c>
      <c r="D222" s="114"/>
      <c r="E222" s="114"/>
      <c r="F222" s="114"/>
      <c r="G222" s="114"/>
      <c r="H222" s="114"/>
      <c r="I222" s="114"/>
      <c r="J222" s="114"/>
      <c r="K222" s="114"/>
    </row>
    <row r="223" spans="1:11" ht="43.5" customHeight="1">
      <c r="A223" s="77"/>
      <c r="B223" s="77"/>
      <c r="C223" s="114" t="s">
        <v>50</v>
      </c>
      <c r="D223" s="114"/>
      <c r="E223" s="114"/>
      <c r="F223" s="114"/>
      <c r="G223" s="114"/>
      <c r="H223" s="114"/>
      <c r="I223" s="114"/>
      <c r="J223" s="114"/>
      <c r="K223" s="114"/>
    </row>
    <row r="224" spans="1:11" ht="54" customHeight="1">
      <c r="A224" s="77"/>
      <c r="B224" s="77"/>
      <c r="C224" s="114" t="s">
        <v>212</v>
      </c>
      <c r="D224" s="114"/>
      <c r="E224" s="114"/>
      <c r="F224" s="114"/>
      <c r="G224" s="114"/>
      <c r="H224" s="114"/>
      <c r="I224" s="114"/>
      <c r="J224" s="114"/>
      <c r="K224" s="114"/>
    </row>
    <row r="225" spans="1:11" ht="43.5" customHeight="1">
      <c r="A225" s="77"/>
      <c r="B225" s="77"/>
      <c r="C225" s="114" t="s">
        <v>213</v>
      </c>
      <c r="D225" s="114"/>
      <c r="E225" s="114"/>
      <c r="F225" s="114"/>
      <c r="G225" s="114"/>
      <c r="H225" s="114"/>
      <c r="I225" s="114"/>
      <c r="J225" s="114"/>
      <c r="K225" s="114"/>
    </row>
    <row r="226" spans="1:11" ht="39" customHeight="1">
      <c r="A226" s="77"/>
      <c r="B226" s="77"/>
      <c r="C226" s="114" t="s">
        <v>214</v>
      </c>
      <c r="D226" s="114"/>
      <c r="E226" s="114"/>
      <c r="F226" s="114"/>
      <c r="G226" s="114"/>
      <c r="H226" s="114"/>
      <c r="I226" s="114"/>
      <c r="J226" s="114"/>
      <c r="K226" s="114"/>
    </row>
    <row r="227" spans="1:11" ht="43.5" customHeight="1">
      <c r="A227" s="77"/>
      <c r="B227" s="77"/>
      <c r="C227" s="115" t="s">
        <v>215</v>
      </c>
      <c r="D227" s="115"/>
      <c r="E227" s="115"/>
      <c r="F227" s="115"/>
      <c r="G227" s="115"/>
      <c r="H227" s="115"/>
      <c r="I227" s="115"/>
      <c r="J227" s="115"/>
      <c r="K227" s="115"/>
    </row>
    <row r="228" spans="1:11" ht="55.5" customHeight="1">
      <c r="A228" s="77"/>
      <c r="B228" s="77"/>
      <c r="C228" s="112" t="s">
        <v>51</v>
      </c>
      <c r="D228" s="112"/>
      <c r="E228" s="112"/>
      <c r="F228" s="112"/>
      <c r="G228" s="112"/>
      <c r="H228" s="112"/>
      <c r="I228" s="112"/>
      <c r="J228" s="112"/>
      <c r="K228" s="112"/>
    </row>
    <row r="229" spans="1:11" ht="39" customHeight="1">
      <c r="A229" s="78"/>
      <c r="B229" s="77"/>
      <c r="C229" s="112" t="s">
        <v>412</v>
      </c>
      <c r="D229" s="112"/>
      <c r="E229" s="112"/>
      <c r="F229" s="112"/>
      <c r="G229" s="112"/>
      <c r="H229" s="112"/>
      <c r="I229" s="112"/>
      <c r="J229" s="112"/>
      <c r="K229" s="112"/>
    </row>
    <row r="230" spans="1:11" ht="48" customHeight="1">
      <c r="A230" s="78"/>
      <c r="B230" s="78"/>
      <c r="C230" s="112" t="s">
        <v>413</v>
      </c>
      <c r="D230" s="112"/>
      <c r="E230" s="112"/>
      <c r="F230" s="112"/>
      <c r="G230" s="112"/>
      <c r="H230" s="112"/>
      <c r="I230" s="112"/>
      <c r="J230" s="112"/>
      <c r="K230" s="112"/>
    </row>
    <row r="231" spans="1:7" ht="31.5" customHeight="1">
      <c r="A231" s="78"/>
      <c r="B231" s="23"/>
      <c r="G231" s="10"/>
    </row>
    <row r="232" spans="1:7" ht="14.25">
      <c r="A232" s="34" t="s">
        <v>473</v>
      </c>
      <c r="G232" s="10"/>
    </row>
    <row r="233" spans="1:11" ht="28.5">
      <c r="A233" s="51" t="s">
        <v>405</v>
      </c>
      <c r="B233" s="51" t="s">
        <v>53</v>
      </c>
      <c r="C233" s="51" t="s">
        <v>54</v>
      </c>
      <c r="D233" s="51" t="s">
        <v>55</v>
      </c>
      <c r="E233" s="53" t="s">
        <v>56</v>
      </c>
      <c r="F233" s="63" t="s">
        <v>208</v>
      </c>
      <c r="G233" s="55" t="s">
        <v>106</v>
      </c>
      <c r="H233" s="56" t="s">
        <v>207</v>
      </c>
      <c r="I233" s="57" t="s">
        <v>57</v>
      </c>
      <c r="J233" s="54" t="s">
        <v>210</v>
      </c>
      <c r="K233" s="56" t="s">
        <v>49</v>
      </c>
    </row>
    <row r="234" spans="1:11" ht="14.25">
      <c r="A234" s="34">
        <v>1</v>
      </c>
      <c r="B234" s="6" t="s">
        <v>101</v>
      </c>
      <c r="C234" s="7" t="s">
        <v>275</v>
      </c>
      <c r="D234" s="7" t="s">
        <v>85</v>
      </c>
      <c r="E234" s="20">
        <v>7</v>
      </c>
      <c r="F234" s="90"/>
      <c r="G234" s="9">
        <v>0.08</v>
      </c>
      <c r="H234" s="37">
        <f aca="true" t="shared" si="28" ref="H234:H239">F234*G234+F234</f>
        <v>0</v>
      </c>
      <c r="I234" s="37">
        <f aca="true" t="shared" si="29" ref="I234:I239">F234*E234</f>
        <v>0</v>
      </c>
      <c r="J234" s="37">
        <f aca="true" t="shared" si="30" ref="J234:J239">I234*G234</f>
        <v>0</v>
      </c>
      <c r="K234" s="37">
        <f aca="true" t="shared" si="31" ref="K234:K239">E234*H234</f>
        <v>0</v>
      </c>
    </row>
    <row r="235" spans="1:11" ht="14.25">
      <c r="A235" s="34">
        <v>2</v>
      </c>
      <c r="B235" s="6" t="s">
        <v>97</v>
      </c>
      <c r="C235" s="7" t="s">
        <v>291</v>
      </c>
      <c r="D235" s="7" t="s">
        <v>85</v>
      </c>
      <c r="E235" s="20">
        <v>10</v>
      </c>
      <c r="F235" s="90"/>
      <c r="G235" s="9">
        <v>0.08</v>
      </c>
      <c r="H235" s="37">
        <f t="shared" si="28"/>
        <v>0</v>
      </c>
      <c r="I235" s="37">
        <f t="shared" si="29"/>
        <v>0</v>
      </c>
      <c r="J235" s="37">
        <f t="shared" si="30"/>
        <v>0</v>
      </c>
      <c r="K235" s="37">
        <f t="shared" si="31"/>
        <v>0</v>
      </c>
    </row>
    <row r="236" spans="1:11" ht="14.25">
      <c r="A236" s="34">
        <v>3</v>
      </c>
      <c r="B236" s="6" t="s">
        <v>98</v>
      </c>
      <c r="C236" s="7" t="s">
        <v>99</v>
      </c>
      <c r="D236" s="7" t="s">
        <v>85</v>
      </c>
      <c r="E236" s="20">
        <v>1</v>
      </c>
      <c r="F236" s="90"/>
      <c r="G236" s="9">
        <v>0.08</v>
      </c>
      <c r="H236" s="37">
        <f t="shared" si="28"/>
        <v>0</v>
      </c>
      <c r="I236" s="37">
        <f t="shared" si="29"/>
        <v>0</v>
      </c>
      <c r="J236" s="37">
        <f t="shared" si="30"/>
        <v>0</v>
      </c>
      <c r="K236" s="37">
        <f t="shared" si="31"/>
        <v>0</v>
      </c>
    </row>
    <row r="237" spans="1:11" ht="14.25">
      <c r="A237" s="34">
        <v>4</v>
      </c>
      <c r="B237" s="6" t="s">
        <v>102</v>
      </c>
      <c r="C237" s="7" t="s">
        <v>99</v>
      </c>
      <c r="D237" s="7" t="s">
        <v>85</v>
      </c>
      <c r="E237" s="20">
        <v>5</v>
      </c>
      <c r="F237" s="90"/>
      <c r="G237" s="9">
        <v>0.08</v>
      </c>
      <c r="H237" s="37">
        <f t="shared" si="28"/>
        <v>0</v>
      </c>
      <c r="I237" s="37">
        <f t="shared" si="29"/>
        <v>0</v>
      </c>
      <c r="J237" s="37">
        <f t="shared" si="30"/>
        <v>0</v>
      </c>
      <c r="K237" s="37">
        <f t="shared" si="31"/>
        <v>0</v>
      </c>
    </row>
    <row r="238" spans="1:11" ht="14.25">
      <c r="A238" s="34">
        <v>5</v>
      </c>
      <c r="B238" s="6" t="s">
        <v>103</v>
      </c>
      <c r="C238" s="7" t="s">
        <v>99</v>
      </c>
      <c r="D238" s="7" t="s">
        <v>85</v>
      </c>
      <c r="E238" s="20">
        <v>1</v>
      </c>
      <c r="F238" s="90"/>
      <c r="G238" s="9">
        <v>0.08</v>
      </c>
      <c r="H238" s="37">
        <f t="shared" si="28"/>
        <v>0</v>
      </c>
      <c r="I238" s="37">
        <f t="shared" si="29"/>
        <v>0</v>
      </c>
      <c r="J238" s="37">
        <f t="shared" si="30"/>
        <v>0</v>
      </c>
      <c r="K238" s="37">
        <f t="shared" si="31"/>
        <v>0</v>
      </c>
    </row>
    <row r="239" spans="1:11" ht="14.25">
      <c r="A239" s="86">
        <v>6</v>
      </c>
      <c r="B239" s="6" t="s">
        <v>290</v>
      </c>
      <c r="C239" s="7" t="s">
        <v>292</v>
      </c>
      <c r="D239" s="7" t="s">
        <v>85</v>
      </c>
      <c r="E239" s="20">
        <v>8</v>
      </c>
      <c r="F239" s="90"/>
      <c r="G239" s="9">
        <v>0.08</v>
      </c>
      <c r="H239" s="37">
        <f t="shared" si="28"/>
        <v>0</v>
      </c>
      <c r="I239" s="37">
        <f t="shared" si="29"/>
        <v>0</v>
      </c>
      <c r="J239" s="37">
        <f t="shared" si="30"/>
        <v>0</v>
      </c>
      <c r="K239" s="37">
        <f t="shared" si="31"/>
        <v>0</v>
      </c>
    </row>
    <row r="240" spans="1:11" ht="14.25">
      <c r="A240" s="35"/>
      <c r="F240" s="39" t="s">
        <v>44</v>
      </c>
      <c r="G240" s="14"/>
      <c r="H240" s="42"/>
      <c r="I240" s="43">
        <f>SUM(I234:I239)</f>
        <v>0</v>
      </c>
      <c r="J240" s="43">
        <f>SUM(J234:J239)</f>
        <v>0</v>
      </c>
      <c r="K240" s="43">
        <f>SUM(K234:K239)</f>
        <v>0</v>
      </c>
    </row>
    <row r="241" spans="1:11" ht="14.25">
      <c r="A241" s="35"/>
      <c r="G241" s="32"/>
      <c r="H241" s="36"/>
      <c r="I241" s="36"/>
      <c r="J241" s="36"/>
      <c r="K241" s="36"/>
    </row>
    <row r="242" spans="2:11" ht="57">
      <c r="B242" s="3" t="s">
        <v>430</v>
      </c>
      <c r="G242" s="1"/>
      <c r="H242" s="36"/>
      <c r="I242" s="44"/>
      <c r="J242" s="44"/>
      <c r="K242" s="44"/>
    </row>
    <row r="243" spans="9:11" ht="14.25">
      <c r="I243" s="44"/>
      <c r="J243" s="44"/>
      <c r="K243" s="44"/>
    </row>
    <row r="244" spans="9:11" ht="14.25">
      <c r="I244" s="44"/>
      <c r="J244" s="44"/>
      <c r="K244" s="44"/>
    </row>
    <row r="245" spans="1:7" ht="14.25">
      <c r="A245" s="33" t="s">
        <v>17</v>
      </c>
      <c r="B245" s="67"/>
      <c r="G245" s="10"/>
    </row>
    <row r="246" spans="1:11" ht="28.5">
      <c r="A246" s="51" t="s">
        <v>52</v>
      </c>
      <c r="B246" s="51" t="s">
        <v>53</v>
      </c>
      <c r="C246" s="51" t="s">
        <v>54</v>
      </c>
      <c r="D246" s="51" t="s">
        <v>55</v>
      </c>
      <c r="E246" s="53" t="s">
        <v>56</v>
      </c>
      <c r="F246" s="63" t="s">
        <v>206</v>
      </c>
      <c r="G246" s="55" t="s">
        <v>106</v>
      </c>
      <c r="H246" s="56" t="s">
        <v>207</v>
      </c>
      <c r="I246" s="57" t="s">
        <v>57</v>
      </c>
      <c r="J246" s="54" t="s">
        <v>210</v>
      </c>
      <c r="K246" s="56" t="s">
        <v>49</v>
      </c>
    </row>
    <row r="247" spans="1:11" ht="28.5">
      <c r="A247" s="82">
        <v>1</v>
      </c>
      <c r="B247" s="6" t="s">
        <v>416</v>
      </c>
      <c r="C247" s="6" t="s">
        <v>58</v>
      </c>
      <c r="D247" s="6" t="s">
        <v>59</v>
      </c>
      <c r="E247" s="20">
        <v>26</v>
      </c>
      <c r="F247" s="43"/>
      <c r="G247" s="9">
        <v>0.08</v>
      </c>
      <c r="H247" s="37">
        <f aca="true" t="shared" si="32" ref="H247:H260">F247*G247+F247</f>
        <v>0</v>
      </c>
      <c r="I247" s="37">
        <f aca="true" t="shared" si="33" ref="I247:I260">F247*E247</f>
        <v>0</v>
      </c>
      <c r="J247" s="37">
        <f aca="true" t="shared" si="34" ref="J247:J260">I247*G247</f>
        <v>0</v>
      </c>
      <c r="K247" s="37">
        <f aca="true" t="shared" si="35" ref="K247:K260">E247*H247</f>
        <v>0</v>
      </c>
    </row>
    <row r="248" spans="1:11" ht="14.25">
      <c r="A248" s="82">
        <v>2</v>
      </c>
      <c r="B248" s="6" t="s">
        <v>377</v>
      </c>
      <c r="C248" s="6" t="s">
        <v>58</v>
      </c>
      <c r="D248" s="6" t="s">
        <v>59</v>
      </c>
      <c r="E248" s="20">
        <v>40</v>
      </c>
      <c r="F248" s="43"/>
      <c r="G248" s="9">
        <v>0.08</v>
      </c>
      <c r="H248" s="37">
        <f t="shared" si="32"/>
        <v>0</v>
      </c>
      <c r="I248" s="37">
        <f t="shared" si="33"/>
        <v>0</v>
      </c>
      <c r="J248" s="37">
        <f t="shared" si="34"/>
        <v>0</v>
      </c>
      <c r="K248" s="37">
        <f t="shared" si="35"/>
        <v>0</v>
      </c>
    </row>
    <row r="249" spans="1:11" ht="14.25">
      <c r="A249" s="82">
        <v>3</v>
      </c>
      <c r="B249" s="6" t="s">
        <v>60</v>
      </c>
      <c r="C249" s="6" t="s">
        <v>61</v>
      </c>
      <c r="D249" s="6" t="s">
        <v>62</v>
      </c>
      <c r="E249" s="20">
        <v>33</v>
      </c>
      <c r="F249" s="43"/>
      <c r="G249" s="9">
        <v>0.08</v>
      </c>
      <c r="H249" s="37">
        <f t="shared" si="32"/>
        <v>0</v>
      </c>
      <c r="I249" s="37">
        <f t="shared" si="33"/>
        <v>0</v>
      </c>
      <c r="J249" s="37">
        <f t="shared" si="34"/>
        <v>0</v>
      </c>
      <c r="K249" s="37">
        <f t="shared" si="35"/>
        <v>0</v>
      </c>
    </row>
    <row r="250" spans="1:11" ht="14.25">
      <c r="A250" s="82">
        <v>4</v>
      </c>
      <c r="B250" s="6" t="s">
        <v>63</v>
      </c>
      <c r="C250" s="6" t="s">
        <v>61</v>
      </c>
      <c r="D250" s="6" t="s">
        <v>62</v>
      </c>
      <c r="E250" s="20">
        <v>35</v>
      </c>
      <c r="F250" s="43"/>
      <c r="G250" s="9">
        <v>0.08</v>
      </c>
      <c r="H250" s="37">
        <f t="shared" si="32"/>
        <v>0</v>
      </c>
      <c r="I250" s="37">
        <f t="shared" si="33"/>
        <v>0</v>
      </c>
      <c r="J250" s="37">
        <f t="shared" si="34"/>
        <v>0</v>
      </c>
      <c r="K250" s="37">
        <f t="shared" si="35"/>
        <v>0</v>
      </c>
    </row>
    <row r="251" spans="1:11" ht="14.25">
      <c r="A251" s="82">
        <v>5</v>
      </c>
      <c r="B251" s="6" t="s">
        <v>64</v>
      </c>
      <c r="C251" s="6" t="s">
        <v>61</v>
      </c>
      <c r="D251" s="6" t="s">
        <v>62</v>
      </c>
      <c r="E251" s="20">
        <v>33</v>
      </c>
      <c r="F251" s="43"/>
      <c r="G251" s="9">
        <v>0.08</v>
      </c>
      <c r="H251" s="37">
        <f t="shared" si="32"/>
        <v>0</v>
      </c>
      <c r="I251" s="37">
        <f t="shared" si="33"/>
        <v>0</v>
      </c>
      <c r="J251" s="37">
        <f t="shared" si="34"/>
        <v>0</v>
      </c>
      <c r="K251" s="37">
        <f t="shared" si="35"/>
        <v>0</v>
      </c>
    </row>
    <row r="252" spans="1:11" ht="14.25">
      <c r="A252" s="82">
        <v>6</v>
      </c>
      <c r="B252" s="6" t="s">
        <v>65</v>
      </c>
      <c r="C252" s="6" t="s">
        <v>61</v>
      </c>
      <c r="D252" s="6" t="s">
        <v>62</v>
      </c>
      <c r="E252" s="20">
        <v>35</v>
      </c>
      <c r="F252" s="43"/>
      <c r="G252" s="9">
        <v>0.08</v>
      </c>
      <c r="H252" s="37">
        <f t="shared" si="32"/>
        <v>0</v>
      </c>
      <c r="I252" s="37">
        <f t="shared" si="33"/>
        <v>0</v>
      </c>
      <c r="J252" s="37">
        <f t="shared" si="34"/>
        <v>0</v>
      </c>
      <c r="K252" s="37">
        <f t="shared" si="35"/>
        <v>0</v>
      </c>
    </row>
    <row r="253" spans="1:11" ht="14.25">
      <c r="A253" s="82">
        <v>7</v>
      </c>
      <c r="B253" s="6" t="s">
        <v>66</v>
      </c>
      <c r="C253" s="6" t="s">
        <v>61</v>
      </c>
      <c r="D253" s="6" t="s">
        <v>62</v>
      </c>
      <c r="E253" s="20">
        <v>75</v>
      </c>
      <c r="F253" s="43"/>
      <c r="G253" s="9">
        <v>0.08</v>
      </c>
      <c r="H253" s="37">
        <f t="shared" si="32"/>
        <v>0</v>
      </c>
      <c r="I253" s="37">
        <f t="shared" si="33"/>
        <v>0</v>
      </c>
      <c r="J253" s="37">
        <f t="shared" si="34"/>
        <v>0</v>
      </c>
      <c r="K253" s="37">
        <f t="shared" si="35"/>
        <v>0</v>
      </c>
    </row>
    <row r="254" spans="1:11" ht="14.25">
      <c r="A254" s="82">
        <v>8</v>
      </c>
      <c r="B254" s="6" t="s">
        <v>67</v>
      </c>
      <c r="C254" s="6" t="s">
        <v>61</v>
      </c>
      <c r="D254" s="6" t="s">
        <v>62</v>
      </c>
      <c r="E254" s="20">
        <v>42</v>
      </c>
      <c r="F254" s="43"/>
      <c r="G254" s="9">
        <v>0.08</v>
      </c>
      <c r="H254" s="37">
        <f t="shared" si="32"/>
        <v>0</v>
      </c>
      <c r="I254" s="37">
        <f t="shared" si="33"/>
        <v>0</v>
      </c>
      <c r="J254" s="37">
        <f t="shared" si="34"/>
        <v>0</v>
      </c>
      <c r="K254" s="37">
        <f t="shared" si="35"/>
        <v>0</v>
      </c>
    </row>
    <row r="255" spans="1:11" ht="14.25">
      <c r="A255" s="82">
        <v>9</v>
      </c>
      <c r="B255" s="6" t="s">
        <v>68</v>
      </c>
      <c r="C255" s="6" t="s">
        <v>69</v>
      </c>
      <c r="D255" s="6" t="s">
        <v>62</v>
      </c>
      <c r="E255" s="20">
        <v>4</v>
      </c>
      <c r="F255" s="43"/>
      <c r="G255" s="9">
        <v>0.08</v>
      </c>
      <c r="H255" s="37">
        <f t="shared" si="32"/>
        <v>0</v>
      </c>
      <c r="I255" s="37">
        <f t="shared" si="33"/>
        <v>0</v>
      </c>
      <c r="J255" s="37">
        <f t="shared" si="34"/>
        <v>0</v>
      </c>
      <c r="K255" s="37">
        <f t="shared" si="35"/>
        <v>0</v>
      </c>
    </row>
    <row r="256" spans="1:11" ht="14.25">
      <c r="A256" s="82">
        <v>10</v>
      </c>
      <c r="B256" s="6" t="s">
        <v>70</v>
      </c>
      <c r="C256" s="6" t="s">
        <v>69</v>
      </c>
      <c r="D256" s="6" t="s">
        <v>62</v>
      </c>
      <c r="E256" s="20">
        <v>12</v>
      </c>
      <c r="F256" s="43"/>
      <c r="G256" s="9">
        <v>0.08</v>
      </c>
      <c r="H256" s="37">
        <f t="shared" si="32"/>
        <v>0</v>
      </c>
      <c r="I256" s="37">
        <f t="shared" si="33"/>
        <v>0</v>
      </c>
      <c r="J256" s="37">
        <f t="shared" si="34"/>
        <v>0</v>
      </c>
      <c r="K256" s="37">
        <f t="shared" si="35"/>
        <v>0</v>
      </c>
    </row>
    <row r="257" spans="1:11" ht="14.25">
      <c r="A257" s="82">
        <v>11</v>
      </c>
      <c r="B257" s="6" t="s">
        <v>71</v>
      </c>
      <c r="C257" s="6" t="s">
        <v>72</v>
      </c>
      <c r="D257" s="6" t="s">
        <v>62</v>
      </c>
      <c r="E257" s="20">
        <v>36</v>
      </c>
      <c r="F257" s="43"/>
      <c r="G257" s="9">
        <v>0.08</v>
      </c>
      <c r="H257" s="37">
        <f t="shared" si="32"/>
        <v>0</v>
      </c>
      <c r="I257" s="37">
        <f t="shared" si="33"/>
        <v>0</v>
      </c>
      <c r="J257" s="37">
        <f t="shared" si="34"/>
        <v>0</v>
      </c>
      <c r="K257" s="37">
        <f t="shared" si="35"/>
        <v>0</v>
      </c>
    </row>
    <row r="258" spans="1:11" ht="14.25">
      <c r="A258" s="82">
        <v>12</v>
      </c>
      <c r="B258" s="6" t="s">
        <v>104</v>
      </c>
      <c r="C258" s="6"/>
      <c r="D258" s="6" t="s">
        <v>378</v>
      </c>
      <c r="E258" s="20">
        <v>2</v>
      </c>
      <c r="F258" s="43"/>
      <c r="G258" s="9">
        <v>0.08</v>
      </c>
      <c r="H258" s="37">
        <f t="shared" si="32"/>
        <v>0</v>
      </c>
      <c r="I258" s="37">
        <f t="shared" si="33"/>
        <v>0</v>
      </c>
      <c r="J258" s="37">
        <f t="shared" si="34"/>
        <v>0</v>
      </c>
      <c r="K258" s="37">
        <f t="shared" si="35"/>
        <v>0</v>
      </c>
    </row>
    <row r="259" spans="1:11" ht="14.25">
      <c r="A259" s="82">
        <v>13</v>
      </c>
      <c r="B259" s="6" t="s">
        <v>396</v>
      </c>
      <c r="C259" s="6"/>
      <c r="D259" s="6" t="s">
        <v>378</v>
      </c>
      <c r="E259" s="20">
        <v>2</v>
      </c>
      <c r="F259" s="43"/>
      <c r="G259" s="9">
        <v>0.08</v>
      </c>
      <c r="H259" s="37">
        <f t="shared" si="32"/>
        <v>0</v>
      </c>
      <c r="I259" s="37">
        <f t="shared" si="33"/>
        <v>0</v>
      </c>
      <c r="J259" s="37">
        <f t="shared" si="34"/>
        <v>0</v>
      </c>
      <c r="K259" s="37">
        <f t="shared" si="35"/>
        <v>0</v>
      </c>
    </row>
    <row r="260" spans="1:11" ht="14.25">
      <c r="A260" s="82">
        <v>14</v>
      </c>
      <c r="B260" s="6" t="s">
        <v>397</v>
      </c>
      <c r="C260" s="6"/>
      <c r="D260" s="6" t="s">
        <v>378</v>
      </c>
      <c r="E260" s="20">
        <v>2</v>
      </c>
      <c r="F260" s="43"/>
      <c r="G260" s="9">
        <v>0.08</v>
      </c>
      <c r="H260" s="37">
        <f t="shared" si="32"/>
        <v>0</v>
      </c>
      <c r="I260" s="37">
        <f t="shared" si="33"/>
        <v>0</v>
      </c>
      <c r="J260" s="37">
        <f t="shared" si="34"/>
        <v>0</v>
      </c>
      <c r="K260" s="37">
        <f t="shared" si="35"/>
        <v>0</v>
      </c>
    </row>
    <row r="261" spans="1:11" ht="14.25">
      <c r="A261" s="35"/>
      <c r="F261" s="39" t="s">
        <v>44</v>
      </c>
      <c r="G261" s="24"/>
      <c r="I261" s="39">
        <f>SUM(I247:I260)</f>
        <v>0</v>
      </c>
      <c r="J261" s="39">
        <f>SUM(J247:J260)</f>
        <v>0</v>
      </c>
      <c r="K261" s="39">
        <f>SUM(K247:K260)</f>
        <v>0</v>
      </c>
    </row>
    <row r="262" ht="14.25">
      <c r="A262" s="35"/>
    </row>
    <row r="263" spans="1:9" ht="14.25">
      <c r="A263" s="33" t="s">
        <v>18</v>
      </c>
      <c r="B263" s="66"/>
      <c r="C263" s="1"/>
      <c r="D263" s="22"/>
      <c r="E263" s="49"/>
      <c r="I263" s="41"/>
    </row>
    <row r="264" spans="1:11" ht="28.5">
      <c r="A264" s="61" t="s">
        <v>73</v>
      </c>
      <c r="B264" s="53" t="s">
        <v>53</v>
      </c>
      <c r="C264" s="53" t="s">
        <v>105</v>
      </c>
      <c r="D264" s="53" t="s">
        <v>82</v>
      </c>
      <c r="E264" s="65" t="s">
        <v>87</v>
      </c>
      <c r="F264" s="54" t="s">
        <v>208</v>
      </c>
      <c r="G264" s="55" t="s">
        <v>106</v>
      </c>
      <c r="H264" s="56" t="s">
        <v>207</v>
      </c>
      <c r="I264" s="57" t="s">
        <v>57</v>
      </c>
      <c r="J264" s="54" t="s">
        <v>210</v>
      </c>
      <c r="K264" s="56" t="s">
        <v>49</v>
      </c>
    </row>
    <row r="265" spans="1:11" ht="14.25">
      <c r="A265" s="8">
        <v>1</v>
      </c>
      <c r="B265" s="25" t="s">
        <v>122</v>
      </c>
      <c r="C265" s="8" t="s">
        <v>123</v>
      </c>
      <c r="D265" s="8" t="s">
        <v>85</v>
      </c>
      <c r="E265" s="47">
        <v>8</v>
      </c>
      <c r="F265" s="92"/>
      <c r="G265" s="9">
        <v>0.08</v>
      </c>
      <c r="H265" s="38">
        <f>F265*1.08</f>
        <v>0</v>
      </c>
      <c r="I265" s="37">
        <f>F265*E265</f>
        <v>0</v>
      </c>
      <c r="J265" s="37">
        <f>I265*0.08</f>
        <v>0</v>
      </c>
      <c r="K265" s="37">
        <f>ROUND((I265*108%),2)</f>
        <v>0</v>
      </c>
    </row>
    <row r="266" spans="1:11" ht="14.25">
      <c r="A266" s="80"/>
      <c r="F266" s="39" t="s">
        <v>44</v>
      </c>
      <c r="G266" s="5"/>
      <c r="H266" s="37"/>
      <c r="I266" s="43">
        <f>SUM(I265)</f>
        <v>0</v>
      </c>
      <c r="J266" s="43">
        <f>SUM(J265)</f>
        <v>0</v>
      </c>
      <c r="K266" s="43">
        <f>SUM(K265)</f>
        <v>0</v>
      </c>
    </row>
    <row r="267" spans="1:2" ht="14.25">
      <c r="A267" s="22"/>
      <c r="B267" s="3" t="s">
        <v>414</v>
      </c>
    </row>
    <row r="268" ht="28.5">
      <c r="B268" s="67" t="s">
        <v>124</v>
      </c>
    </row>
    <row r="269" ht="14.25">
      <c r="B269" s="67"/>
    </row>
    <row r="270" ht="14.25">
      <c r="B270" s="67" t="s">
        <v>125</v>
      </c>
    </row>
    <row r="271" ht="14.25">
      <c r="B271" s="33" t="s">
        <v>126</v>
      </c>
    </row>
    <row r="272" ht="14.25">
      <c r="B272" s="33" t="s">
        <v>127</v>
      </c>
    </row>
    <row r="273" ht="14.25">
      <c r="B273" s="33" t="s">
        <v>128</v>
      </c>
    </row>
    <row r="274" ht="14.25">
      <c r="B274" s="33" t="s">
        <v>129</v>
      </c>
    </row>
    <row r="277" spans="1:9" ht="14.25">
      <c r="A277" s="33" t="s">
        <v>19</v>
      </c>
      <c r="B277" s="66"/>
      <c r="C277" s="1"/>
      <c r="D277" s="22"/>
      <c r="E277" s="49"/>
      <c r="I277" s="41"/>
    </row>
    <row r="278" spans="1:11" ht="28.5">
      <c r="A278" s="61" t="s">
        <v>73</v>
      </c>
      <c r="B278" s="53" t="s">
        <v>53</v>
      </c>
      <c r="C278" s="53" t="s">
        <v>105</v>
      </c>
      <c r="D278" s="53" t="s">
        <v>82</v>
      </c>
      <c r="E278" s="65" t="s">
        <v>87</v>
      </c>
      <c r="F278" s="54" t="s">
        <v>208</v>
      </c>
      <c r="G278" s="55" t="s">
        <v>106</v>
      </c>
      <c r="H278" s="56" t="s">
        <v>207</v>
      </c>
      <c r="I278" s="57" t="s">
        <v>57</v>
      </c>
      <c r="J278" s="54" t="s">
        <v>210</v>
      </c>
      <c r="K278" s="56" t="s">
        <v>49</v>
      </c>
    </row>
    <row r="279" spans="1:11" ht="14.25">
      <c r="A279" s="19">
        <v>1</v>
      </c>
      <c r="B279" s="25" t="s">
        <v>381</v>
      </c>
      <c r="C279" s="8" t="s">
        <v>293</v>
      </c>
      <c r="D279" s="8" t="s">
        <v>85</v>
      </c>
      <c r="E279" s="47">
        <v>5</v>
      </c>
      <c r="F279" s="92"/>
      <c r="G279" s="9">
        <v>0.08</v>
      </c>
      <c r="H279" s="37">
        <f>F279*G279+F279</f>
        <v>0</v>
      </c>
      <c r="I279" s="37">
        <f>F279*E279</f>
        <v>0</v>
      </c>
      <c r="J279" s="37">
        <f>I279*G279</f>
        <v>0</v>
      </c>
      <c r="K279" s="37">
        <f>E279*H279</f>
        <v>0</v>
      </c>
    </row>
    <row r="280" spans="1:11" ht="14.25">
      <c r="A280" s="8">
        <v>2</v>
      </c>
      <c r="B280" s="25" t="s">
        <v>385</v>
      </c>
      <c r="C280" s="8"/>
      <c r="D280" s="8" t="s">
        <v>85</v>
      </c>
      <c r="E280" s="47">
        <v>1</v>
      </c>
      <c r="F280" s="92"/>
      <c r="G280" s="9">
        <v>0.08</v>
      </c>
      <c r="H280" s="37">
        <f>F280*G280+F280</f>
        <v>0</v>
      </c>
      <c r="I280" s="37">
        <f>F280*E280</f>
        <v>0</v>
      </c>
      <c r="J280" s="37">
        <f>I280*G280</f>
        <v>0</v>
      </c>
      <c r="K280" s="37">
        <f>E280*H280</f>
        <v>0</v>
      </c>
    </row>
    <row r="281" spans="1:11" ht="14.25">
      <c r="A281" s="22"/>
      <c r="B281" s="29"/>
      <c r="C281" s="22"/>
      <c r="D281" s="22"/>
      <c r="E281" s="50"/>
      <c r="F281" s="43" t="s">
        <v>44</v>
      </c>
      <c r="G281" s="9"/>
      <c r="H281" s="37"/>
      <c r="I281" s="43">
        <f>SUM(I279:I280)</f>
        <v>0</v>
      </c>
      <c r="J281" s="43">
        <f>SUM(J279:J280)</f>
        <v>0</v>
      </c>
      <c r="K281" s="43">
        <f>SUM(K279:K280)</f>
        <v>0</v>
      </c>
    </row>
    <row r="282" spans="1:11" ht="14.25">
      <c r="A282" s="22"/>
      <c r="B282" s="2" t="s">
        <v>42</v>
      </c>
      <c r="F282" s="44"/>
      <c r="G282" s="32"/>
      <c r="H282" s="36"/>
      <c r="I282" s="44"/>
      <c r="J282" s="44"/>
      <c r="K282" s="44"/>
    </row>
    <row r="283" spans="1:11" ht="28.5">
      <c r="A283" s="22"/>
      <c r="B283" s="3" t="s">
        <v>399</v>
      </c>
      <c r="F283" s="36"/>
      <c r="G283" s="32"/>
      <c r="H283" s="36"/>
      <c r="I283" s="36"/>
      <c r="J283" s="44"/>
      <c r="K283" s="44"/>
    </row>
    <row r="284" spans="6:11" ht="14.25">
      <c r="F284" s="36"/>
      <c r="G284" s="32"/>
      <c r="H284" s="36"/>
      <c r="I284" s="36"/>
      <c r="J284" s="44"/>
      <c r="K284" s="44"/>
    </row>
    <row r="285" spans="6:11" ht="14.25">
      <c r="F285" s="36"/>
      <c r="G285" s="32"/>
      <c r="H285" s="36"/>
      <c r="I285" s="36"/>
      <c r="J285" s="44"/>
      <c r="K285" s="44"/>
    </row>
    <row r="286" spans="6:11" ht="14.25">
      <c r="F286" s="36"/>
      <c r="G286" s="32"/>
      <c r="H286" s="36"/>
      <c r="I286" s="36"/>
      <c r="J286" s="44"/>
      <c r="K286" s="44"/>
    </row>
    <row r="287" spans="6:11" ht="14.25">
      <c r="F287" s="36"/>
      <c r="G287" s="32"/>
      <c r="H287" s="36"/>
      <c r="I287" s="36"/>
      <c r="J287" s="44"/>
      <c r="K287" s="44"/>
    </row>
    <row r="289" spans="1:8" ht="14.25">
      <c r="A289" s="15" t="s">
        <v>20</v>
      </c>
      <c r="B289" s="69"/>
      <c r="C289" s="16"/>
      <c r="D289" s="17"/>
      <c r="E289" s="46"/>
      <c r="F289" s="41"/>
      <c r="G289" s="16"/>
      <c r="H289" s="41"/>
    </row>
    <row r="290" spans="1:11" ht="28.5">
      <c r="A290" s="61" t="s">
        <v>73</v>
      </c>
      <c r="B290" s="53" t="s">
        <v>53</v>
      </c>
      <c r="C290" s="58" t="s">
        <v>295</v>
      </c>
      <c r="D290" s="53" t="s">
        <v>55</v>
      </c>
      <c r="E290" s="62" t="s">
        <v>178</v>
      </c>
      <c r="F290" s="54" t="s">
        <v>209</v>
      </c>
      <c r="G290" s="55" t="s">
        <v>106</v>
      </c>
      <c r="H290" s="56" t="s">
        <v>207</v>
      </c>
      <c r="I290" s="57" t="s">
        <v>57</v>
      </c>
      <c r="J290" s="54" t="s">
        <v>210</v>
      </c>
      <c r="K290" s="56" t="s">
        <v>49</v>
      </c>
    </row>
    <row r="291" spans="1:11" ht="14.25">
      <c r="A291" s="87">
        <v>1</v>
      </c>
      <c r="B291" s="25" t="s">
        <v>179</v>
      </c>
      <c r="C291" s="5" t="s">
        <v>296</v>
      </c>
      <c r="D291" s="8" t="s">
        <v>85</v>
      </c>
      <c r="E291" s="47">
        <v>2</v>
      </c>
      <c r="F291" s="43"/>
      <c r="G291" s="9">
        <v>0.08</v>
      </c>
      <c r="H291" s="37">
        <f aca="true" t="shared" si="36" ref="H291:H354">F291*G291+F291</f>
        <v>0</v>
      </c>
      <c r="I291" s="37">
        <f aca="true" t="shared" si="37" ref="I291:I354">F291*E291</f>
        <v>0</v>
      </c>
      <c r="J291" s="37">
        <f aca="true" t="shared" si="38" ref="J291:J354">I291*G291</f>
        <v>0</v>
      </c>
      <c r="K291" s="37">
        <f aca="true" t="shared" si="39" ref="K291:K354">E291*H291</f>
        <v>0</v>
      </c>
    </row>
    <row r="292" spans="1:11" ht="14.25">
      <c r="A292" s="87">
        <v>2</v>
      </c>
      <c r="B292" s="25" t="s">
        <v>180</v>
      </c>
      <c r="C292" s="5" t="s">
        <v>297</v>
      </c>
      <c r="D292" s="8" t="s">
        <v>85</v>
      </c>
      <c r="E292" s="47">
        <v>9</v>
      </c>
      <c r="F292" s="43"/>
      <c r="G292" s="9">
        <v>0.08</v>
      </c>
      <c r="H292" s="37">
        <f t="shared" si="36"/>
        <v>0</v>
      </c>
      <c r="I292" s="37">
        <f t="shared" si="37"/>
        <v>0</v>
      </c>
      <c r="J292" s="37">
        <f t="shared" si="38"/>
        <v>0</v>
      </c>
      <c r="K292" s="37">
        <f t="shared" si="39"/>
        <v>0</v>
      </c>
    </row>
    <row r="293" spans="1:11" ht="14.25">
      <c r="A293" s="87">
        <v>3</v>
      </c>
      <c r="B293" s="25" t="s">
        <v>181</v>
      </c>
      <c r="C293" s="5" t="s">
        <v>298</v>
      </c>
      <c r="D293" s="8" t="s">
        <v>85</v>
      </c>
      <c r="E293" s="47">
        <v>10</v>
      </c>
      <c r="F293" s="43"/>
      <c r="G293" s="9">
        <v>0.08</v>
      </c>
      <c r="H293" s="37">
        <f t="shared" si="36"/>
        <v>0</v>
      </c>
      <c r="I293" s="37">
        <f t="shared" si="37"/>
        <v>0</v>
      </c>
      <c r="J293" s="37">
        <f t="shared" si="38"/>
        <v>0</v>
      </c>
      <c r="K293" s="37">
        <f t="shared" si="39"/>
        <v>0</v>
      </c>
    </row>
    <row r="294" spans="1:11" ht="14.25">
      <c r="A294" s="87">
        <v>4</v>
      </c>
      <c r="B294" s="25" t="s">
        <v>182</v>
      </c>
      <c r="C294" s="5" t="s">
        <v>299</v>
      </c>
      <c r="D294" s="8" t="s">
        <v>85</v>
      </c>
      <c r="E294" s="47">
        <v>3</v>
      </c>
      <c r="F294" s="43"/>
      <c r="G294" s="9">
        <v>0.08</v>
      </c>
      <c r="H294" s="37">
        <f t="shared" si="36"/>
        <v>0</v>
      </c>
      <c r="I294" s="37">
        <f t="shared" si="37"/>
        <v>0</v>
      </c>
      <c r="J294" s="37">
        <f t="shared" si="38"/>
        <v>0</v>
      </c>
      <c r="K294" s="37">
        <f t="shared" si="39"/>
        <v>0</v>
      </c>
    </row>
    <row r="295" spans="1:11" ht="14.25">
      <c r="A295" s="87">
        <v>5</v>
      </c>
      <c r="B295" s="25" t="s">
        <v>183</v>
      </c>
      <c r="C295" s="5" t="s">
        <v>300</v>
      </c>
      <c r="D295" s="8" t="s">
        <v>85</v>
      </c>
      <c r="E295" s="47">
        <v>8</v>
      </c>
      <c r="F295" s="43"/>
      <c r="G295" s="9">
        <v>0.08</v>
      </c>
      <c r="H295" s="37">
        <f t="shared" si="36"/>
        <v>0</v>
      </c>
      <c r="I295" s="37">
        <f t="shared" si="37"/>
        <v>0</v>
      </c>
      <c r="J295" s="37">
        <f t="shared" si="38"/>
        <v>0</v>
      </c>
      <c r="K295" s="37">
        <f t="shared" si="39"/>
        <v>0</v>
      </c>
    </row>
    <row r="296" spans="1:11" ht="14.25">
      <c r="A296" s="87">
        <v>6</v>
      </c>
      <c r="B296" s="25" t="s">
        <v>184</v>
      </c>
      <c r="C296" s="5" t="s">
        <v>301</v>
      </c>
      <c r="D296" s="8" t="s">
        <v>85</v>
      </c>
      <c r="E296" s="47">
        <v>15</v>
      </c>
      <c r="F296" s="43"/>
      <c r="G296" s="9">
        <v>0.08</v>
      </c>
      <c r="H296" s="37">
        <f t="shared" si="36"/>
        <v>0</v>
      </c>
      <c r="I296" s="37">
        <f t="shared" si="37"/>
        <v>0</v>
      </c>
      <c r="J296" s="37">
        <f t="shared" si="38"/>
        <v>0</v>
      </c>
      <c r="K296" s="37">
        <f t="shared" si="39"/>
        <v>0</v>
      </c>
    </row>
    <row r="297" spans="1:11" ht="14.25">
      <c r="A297" s="87">
        <v>7</v>
      </c>
      <c r="B297" s="25" t="s">
        <v>185</v>
      </c>
      <c r="C297" s="5" t="s">
        <v>297</v>
      </c>
      <c r="D297" s="8" t="s">
        <v>85</v>
      </c>
      <c r="E297" s="47">
        <v>6</v>
      </c>
      <c r="F297" s="43"/>
      <c r="G297" s="9">
        <v>0.08</v>
      </c>
      <c r="H297" s="37">
        <f t="shared" si="36"/>
        <v>0</v>
      </c>
      <c r="I297" s="37">
        <f t="shared" si="37"/>
        <v>0</v>
      </c>
      <c r="J297" s="37">
        <f t="shared" si="38"/>
        <v>0</v>
      </c>
      <c r="K297" s="37">
        <f t="shared" si="39"/>
        <v>0</v>
      </c>
    </row>
    <row r="298" spans="1:11" ht="14.25">
      <c r="A298" s="87">
        <v>8</v>
      </c>
      <c r="B298" s="25" t="s">
        <v>187</v>
      </c>
      <c r="C298" s="5" t="s">
        <v>302</v>
      </c>
      <c r="D298" s="8" t="s">
        <v>85</v>
      </c>
      <c r="E298" s="47">
        <v>15</v>
      </c>
      <c r="F298" s="43"/>
      <c r="G298" s="9">
        <v>0.08</v>
      </c>
      <c r="H298" s="37">
        <f t="shared" si="36"/>
        <v>0</v>
      </c>
      <c r="I298" s="37">
        <f t="shared" si="37"/>
        <v>0</v>
      </c>
      <c r="J298" s="37">
        <f t="shared" si="38"/>
        <v>0</v>
      </c>
      <c r="K298" s="37">
        <f t="shared" si="39"/>
        <v>0</v>
      </c>
    </row>
    <row r="299" spans="1:11" ht="14.25">
      <c r="A299" s="87">
        <v>9</v>
      </c>
      <c r="B299" s="25" t="s">
        <v>189</v>
      </c>
      <c r="C299" s="5" t="s">
        <v>303</v>
      </c>
      <c r="D299" s="8" t="s">
        <v>85</v>
      </c>
      <c r="E299" s="47">
        <v>5</v>
      </c>
      <c r="F299" s="43"/>
      <c r="G299" s="9">
        <v>0.08</v>
      </c>
      <c r="H299" s="37">
        <f t="shared" si="36"/>
        <v>0</v>
      </c>
      <c r="I299" s="37">
        <f t="shared" si="37"/>
        <v>0</v>
      </c>
      <c r="J299" s="37">
        <f t="shared" si="38"/>
        <v>0</v>
      </c>
      <c r="K299" s="37">
        <f t="shared" si="39"/>
        <v>0</v>
      </c>
    </row>
    <row r="300" spans="1:11" ht="14.25">
      <c r="A300" s="87">
        <v>10</v>
      </c>
      <c r="B300" s="25" t="s">
        <v>304</v>
      </c>
      <c r="C300" s="5" t="s">
        <v>305</v>
      </c>
      <c r="D300" s="8" t="s">
        <v>85</v>
      </c>
      <c r="E300" s="47">
        <v>2</v>
      </c>
      <c r="F300" s="43"/>
      <c r="G300" s="9">
        <v>0.08</v>
      </c>
      <c r="H300" s="37">
        <f t="shared" si="36"/>
        <v>0</v>
      </c>
      <c r="I300" s="37">
        <f t="shared" si="37"/>
        <v>0</v>
      </c>
      <c r="J300" s="37">
        <f t="shared" si="38"/>
        <v>0</v>
      </c>
      <c r="K300" s="37">
        <f t="shared" si="39"/>
        <v>0</v>
      </c>
    </row>
    <row r="301" spans="1:11" ht="14.25">
      <c r="A301" s="87">
        <v>11</v>
      </c>
      <c r="B301" s="25" t="s">
        <v>190</v>
      </c>
      <c r="C301" s="5" t="s">
        <v>306</v>
      </c>
      <c r="D301" s="8" t="s">
        <v>85</v>
      </c>
      <c r="E301" s="47">
        <v>7</v>
      </c>
      <c r="F301" s="43"/>
      <c r="G301" s="9">
        <v>0.08</v>
      </c>
      <c r="H301" s="37">
        <f t="shared" si="36"/>
        <v>0</v>
      </c>
      <c r="I301" s="37">
        <f t="shared" si="37"/>
        <v>0</v>
      </c>
      <c r="J301" s="37">
        <f t="shared" si="38"/>
        <v>0</v>
      </c>
      <c r="K301" s="37">
        <f t="shared" si="39"/>
        <v>0</v>
      </c>
    </row>
    <row r="302" spans="1:11" ht="14.25">
      <c r="A302" s="87">
        <v>12</v>
      </c>
      <c r="B302" s="25" t="s">
        <v>192</v>
      </c>
      <c r="C302" s="5" t="s">
        <v>307</v>
      </c>
      <c r="D302" s="8" t="s">
        <v>85</v>
      </c>
      <c r="E302" s="47">
        <v>10</v>
      </c>
      <c r="F302" s="43"/>
      <c r="G302" s="9">
        <v>0.08</v>
      </c>
      <c r="H302" s="37">
        <f t="shared" si="36"/>
        <v>0</v>
      </c>
      <c r="I302" s="37">
        <f t="shared" si="37"/>
        <v>0</v>
      </c>
      <c r="J302" s="37">
        <f t="shared" si="38"/>
        <v>0</v>
      </c>
      <c r="K302" s="37">
        <f t="shared" si="39"/>
        <v>0</v>
      </c>
    </row>
    <row r="303" spans="1:11" ht="14.25">
      <c r="A303" s="87">
        <v>13</v>
      </c>
      <c r="B303" s="25" t="s">
        <v>193</v>
      </c>
      <c r="C303" s="5" t="s">
        <v>303</v>
      </c>
      <c r="D303" s="8" t="s">
        <v>85</v>
      </c>
      <c r="E303" s="47">
        <v>4</v>
      </c>
      <c r="F303" s="43"/>
      <c r="G303" s="9">
        <v>0.08</v>
      </c>
      <c r="H303" s="37">
        <f t="shared" si="36"/>
        <v>0</v>
      </c>
      <c r="I303" s="37">
        <f t="shared" si="37"/>
        <v>0</v>
      </c>
      <c r="J303" s="37">
        <f t="shared" si="38"/>
        <v>0</v>
      </c>
      <c r="K303" s="37">
        <f t="shared" si="39"/>
        <v>0</v>
      </c>
    </row>
    <row r="304" spans="1:11" ht="14.25">
      <c r="A304" s="87">
        <v>14</v>
      </c>
      <c r="B304" s="25" t="s">
        <v>194</v>
      </c>
      <c r="C304" s="5" t="s">
        <v>308</v>
      </c>
      <c r="D304" s="8" t="s">
        <v>85</v>
      </c>
      <c r="E304" s="47">
        <v>4</v>
      </c>
      <c r="F304" s="43"/>
      <c r="G304" s="9">
        <v>0.08</v>
      </c>
      <c r="H304" s="37">
        <f t="shared" si="36"/>
        <v>0</v>
      </c>
      <c r="I304" s="37">
        <f t="shared" si="37"/>
        <v>0</v>
      </c>
      <c r="J304" s="37">
        <f t="shared" si="38"/>
        <v>0</v>
      </c>
      <c r="K304" s="37">
        <f t="shared" si="39"/>
        <v>0</v>
      </c>
    </row>
    <row r="305" spans="1:11" ht="14.25">
      <c r="A305" s="87">
        <v>15</v>
      </c>
      <c r="B305" s="25" t="s">
        <v>195</v>
      </c>
      <c r="C305" s="5" t="s">
        <v>300</v>
      </c>
      <c r="D305" s="8" t="s">
        <v>85</v>
      </c>
      <c r="E305" s="47">
        <v>4</v>
      </c>
      <c r="F305" s="43"/>
      <c r="G305" s="9">
        <v>0.08</v>
      </c>
      <c r="H305" s="37">
        <f t="shared" si="36"/>
        <v>0</v>
      </c>
      <c r="I305" s="37">
        <f t="shared" si="37"/>
        <v>0</v>
      </c>
      <c r="J305" s="37">
        <f t="shared" si="38"/>
        <v>0</v>
      </c>
      <c r="K305" s="37">
        <f t="shared" si="39"/>
        <v>0</v>
      </c>
    </row>
    <row r="306" spans="1:11" ht="14.25">
      <c r="A306" s="87">
        <v>16</v>
      </c>
      <c r="B306" s="25" t="s">
        <v>196</v>
      </c>
      <c r="C306" s="5" t="s">
        <v>309</v>
      </c>
      <c r="D306" s="8" t="s">
        <v>85</v>
      </c>
      <c r="E306" s="47">
        <v>7</v>
      </c>
      <c r="F306" s="43"/>
      <c r="G306" s="9">
        <v>0.08</v>
      </c>
      <c r="H306" s="37">
        <f t="shared" si="36"/>
        <v>0</v>
      </c>
      <c r="I306" s="37">
        <f t="shared" si="37"/>
        <v>0</v>
      </c>
      <c r="J306" s="37">
        <f t="shared" si="38"/>
        <v>0</v>
      </c>
      <c r="K306" s="37">
        <f t="shared" si="39"/>
        <v>0</v>
      </c>
    </row>
    <row r="307" spans="1:11" ht="14.25">
      <c r="A307" s="87">
        <v>17</v>
      </c>
      <c r="B307" s="25" t="s">
        <v>197</v>
      </c>
      <c r="C307" s="5" t="s">
        <v>310</v>
      </c>
      <c r="D307" s="8" t="s">
        <v>85</v>
      </c>
      <c r="E307" s="47">
        <v>8</v>
      </c>
      <c r="F307" s="43"/>
      <c r="G307" s="9">
        <v>0.08</v>
      </c>
      <c r="H307" s="37">
        <f t="shared" si="36"/>
        <v>0</v>
      </c>
      <c r="I307" s="37">
        <f t="shared" si="37"/>
        <v>0</v>
      </c>
      <c r="J307" s="37">
        <f t="shared" si="38"/>
        <v>0</v>
      </c>
      <c r="K307" s="37">
        <f t="shared" si="39"/>
        <v>0</v>
      </c>
    </row>
    <row r="308" spans="1:11" ht="14.25">
      <c r="A308" s="87">
        <v>18</v>
      </c>
      <c r="B308" s="26" t="s">
        <v>198</v>
      </c>
      <c r="C308" s="5" t="s">
        <v>299</v>
      </c>
      <c r="D308" s="8" t="s">
        <v>85</v>
      </c>
      <c r="E308" s="47">
        <v>20</v>
      </c>
      <c r="F308" s="43"/>
      <c r="G308" s="9">
        <v>0.08</v>
      </c>
      <c r="H308" s="37">
        <f t="shared" si="36"/>
        <v>0</v>
      </c>
      <c r="I308" s="37">
        <f t="shared" si="37"/>
        <v>0</v>
      </c>
      <c r="J308" s="37">
        <f t="shared" si="38"/>
        <v>0</v>
      </c>
      <c r="K308" s="37">
        <f t="shared" si="39"/>
        <v>0</v>
      </c>
    </row>
    <row r="309" spans="1:11" ht="14.25">
      <c r="A309" s="87">
        <v>19</v>
      </c>
      <c r="B309" s="25" t="s">
        <v>199</v>
      </c>
      <c r="C309" s="5" t="s">
        <v>311</v>
      </c>
      <c r="D309" s="8" t="s">
        <v>85</v>
      </c>
      <c r="E309" s="47">
        <v>7</v>
      </c>
      <c r="F309" s="43"/>
      <c r="G309" s="9">
        <v>0.08</v>
      </c>
      <c r="H309" s="37">
        <f t="shared" si="36"/>
        <v>0</v>
      </c>
      <c r="I309" s="37">
        <f t="shared" si="37"/>
        <v>0</v>
      </c>
      <c r="J309" s="37">
        <f t="shared" si="38"/>
        <v>0</v>
      </c>
      <c r="K309" s="37">
        <f t="shared" si="39"/>
        <v>0</v>
      </c>
    </row>
    <row r="310" spans="1:11" ht="14.25">
      <c r="A310" s="87">
        <v>20</v>
      </c>
      <c r="B310" s="25" t="s">
        <v>200</v>
      </c>
      <c r="C310" s="5" t="s">
        <v>312</v>
      </c>
      <c r="D310" s="8" t="s">
        <v>85</v>
      </c>
      <c r="E310" s="47">
        <v>5</v>
      </c>
      <c r="F310" s="43"/>
      <c r="G310" s="9">
        <v>0.08</v>
      </c>
      <c r="H310" s="37">
        <f t="shared" si="36"/>
        <v>0</v>
      </c>
      <c r="I310" s="37">
        <f t="shared" si="37"/>
        <v>0</v>
      </c>
      <c r="J310" s="37">
        <f t="shared" si="38"/>
        <v>0</v>
      </c>
      <c r="K310" s="37">
        <f t="shared" si="39"/>
        <v>0</v>
      </c>
    </row>
    <row r="311" spans="1:11" ht="14.25">
      <c r="A311" s="87">
        <v>21</v>
      </c>
      <c r="B311" s="25" t="s">
        <v>313</v>
      </c>
      <c r="C311" s="5" t="s">
        <v>297</v>
      </c>
      <c r="D311" s="8" t="s">
        <v>85</v>
      </c>
      <c r="E311" s="47">
        <v>3</v>
      </c>
      <c r="F311" s="43"/>
      <c r="G311" s="9">
        <v>0.08</v>
      </c>
      <c r="H311" s="37">
        <f t="shared" si="36"/>
        <v>0</v>
      </c>
      <c r="I311" s="37">
        <f t="shared" si="37"/>
        <v>0</v>
      </c>
      <c r="J311" s="37">
        <f t="shared" si="38"/>
        <v>0</v>
      </c>
      <c r="K311" s="37">
        <f t="shared" si="39"/>
        <v>0</v>
      </c>
    </row>
    <row r="312" spans="1:11" ht="14.25">
      <c r="A312" s="87">
        <v>22</v>
      </c>
      <c r="B312" s="25" t="s">
        <v>314</v>
      </c>
      <c r="C312" s="5" t="s">
        <v>315</v>
      </c>
      <c r="D312" s="8" t="s">
        <v>85</v>
      </c>
      <c r="E312" s="47">
        <v>2</v>
      </c>
      <c r="F312" s="43"/>
      <c r="G312" s="9">
        <v>0.08</v>
      </c>
      <c r="H312" s="37">
        <f t="shared" si="36"/>
        <v>0</v>
      </c>
      <c r="I312" s="37">
        <f t="shared" si="37"/>
        <v>0</v>
      </c>
      <c r="J312" s="37">
        <f t="shared" si="38"/>
        <v>0</v>
      </c>
      <c r="K312" s="37">
        <f t="shared" si="39"/>
        <v>0</v>
      </c>
    </row>
    <row r="313" spans="1:11" ht="14.25">
      <c r="A313" s="87">
        <v>23</v>
      </c>
      <c r="B313" s="25" t="s">
        <v>191</v>
      </c>
      <c r="C313" s="5" t="s">
        <v>303</v>
      </c>
      <c r="D313" s="8" t="s">
        <v>85</v>
      </c>
      <c r="E313" s="47">
        <v>3</v>
      </c>
      <c r="F313" s="43"/>
      <c r="G313" s="9">
        <v>0.08</v>
      </c>
      <c r="H313" s="37">
        <f t="shared" si="36"/>
        <v>0</v>
      </c>
      <c r="I313" s="37">
        <f t="shared" si="37"/>
        <v>0</v>
      </c>
      <c r="J313" s="37">
        <f t="shared" si="38"/>
        <v>0</v>
      </c>
      <c r="K313" s="37">
        <f t="shared" si="39"/>
        <v>0</v>
      </c>
    </row>
    <row r="314" spans="1:11" ht="14.25">
      <c r="A314" s="87">
        <v>24</v>
      </c>
      <c r="B314" s="25" t="s">
        <v>316</v>
      </c>
      <c r="C314" s="5" t="s">
        <v>317</v>
      </c>
      <c r="D314" s="8" t="s">
        <v>85</v>
      </c>
      <c r="E314" s="47">
        <v>4</v>
      </c>
      <c r="F314" s="43"/>
      <c r="G314" s="9">
        <v>0.08</v>
      </c>
      <c r="H314" s="37">
        <f t="shared" si="36"/>
        <v>0</v>
      </c>
      <c r="I314" s="37">
        <f t="shared" si="37"/>
        <v>0</v>
      </c>
      <c r="J314" s="37">
        <f t="shared" si="38"/>
        <v>0</v>
      </c>
      <c r="K314" s="37">
        <f t="shared" si="39"/>
        <v>0</v>
      </c>
    </row>
    <row r="315" spans="1:11" ht="14.25">
      <c r="A315" s="87">
        <v>25</v>
      </c>
      <c r="B315" s="25" t="s">
        <v>188</v>
      </c>
      <c r="C315" s="5" t="s">
        <v>318</v>
      </c>
      <c r="D315" s="8" t="s">
        <v>85</v>
      </c>
      <c r="E315" s="47">
        <v>5</v>
      </c>
      <c r="F315" s="43"/>
      <c r="G315" s="9">
        <v>0.08</v>
      </c>
      <c r="H315" s="37">
        <f t="shared" si="36"/>
        <v>0</v>
      </c>
      <c r="I315" s="37">
        <f t="shared" si="37"/>
        <v>0</v>
      </c>
      <c r="J315" s="37">
        <f t="shared" si="38"/>
        <v>0</v>
      </c>
      <c r="K315" s="37">
        <f t="shared" si="39"/>
        <v>0</v>
      </c>
    </row>
    <row r="316" spans="1:11" ht="14.25">
      <c r="A316" s="87">
        <v>26</v>
      </c>
      <c r="B316" s="25" t="s">
        <v>319</v>
      </c>
      <c r="C316" s="5" t="s">
        <v>320</v>
      </c>
      <c r="D316" s="8" t="s">
        <v>85</v>
      </c>
      <c r="E316" s="47">
        <v>2</v>
      </c>
      <c r="F316" s="43"/>
      <c r="G316" s="9">
        <v>0.08</v>
      </c>
      <c r="H316" s="37">
        <f t="shared" si="36"/>
        <v>0</v>
      </c>
      <c r="I316" s="37">
        <f t="shared" si="37"/>
        <v>0</v>
      </c>
      <c r="J316" s="37">
        <f t="shared" si="38"/>
        <v>0</v>
      </c>
      <c r="K316" s="37">
        <f t="shared" si="39"/>
        <v>0</v>
      </c>
    </row>
    <row r="317" spans="1:11" ht="14.25">
      <c r="A317" s="87">
        <v>27</v>
      </c>
      <c r="B317" s="25" t="s">
        <v>201</v>
      </c>
      <c r="C317" s="5" t="s">
        <v>321</v>
      </c>
      <c r="D317" s="8" t="s">
        <v>85</v>
      </c>
      <c r="E317" s="47">
        <v>3</v>
      </c>
      <c r="F317" s="43"/>
      <c r="G317" s="9">
        <v>0.08</v>
      </c>
      <c r="H317" s="37">
        <f t="shared" si="36"/>
        <v>0</v>
      </c>
      <c r="I317" s="37">
        <f t="shared" si="37"/>
        <v>0</v>
      </c>
      <c r="J317" s="37">
        <f t="shared" si="38"/>
        <v>0</v>
      </c>
      <c r="K317" s="37">
        <f t="shared" si="39"/>
        <v>0</v>
      </c>
    </row>
    <row r="318" spans="1:11" ht="14.25">
      <c r="A318" s="87">
        <v>28</v>
      </c>
      <c r="B318" s="25" t="s">
        <v>322</v>
      </c>
      <c r="C318" s="5" t="s">
        <v>323</v>
      </c>
      <c r="D318" s="8" t="s">
        <v>85</v>
      </c>
      <c r="E318" s="47">
        <v>2</v>
      </c>
      <c r="F318" s="43"/>
      <c r="G318" s="9">
        <v>0.08</v>
      </c>
      <c r="H318" s="37">
        <f t="shared" si="36"/>
        <v>0</v>
      </c>
      <c r="I318" s="37">
        <f t="shared" si="37"/>
        <v>0</v>
      </c>
      <c r="J318" s="37">
        <f t="shared" si="38"/>
        <v>0</v>
      </c>
      <c r="K318" s="37">
        <f t="shared" si="39"/>
        <v>0</v>
      </c>
    </row>
    <row r="319" spans="1:11" ht="14.25">
      <c r="A319" s="87">
        <v>29</v>
      </c>
      <c r="B319" s="25" t="s">
        <v>324</v>
      </c>
      <c r="C319" s="5" t="s">
        <v>325</v>
      </c>
      <c r="D319" s="8" t="s">
        <v>85</v>
      </c>
      <c r="E319" s="47">
        <v>2</v>
      </c>
      <c r="F319" s="43"/>
      <c r="G319" s="9">
        <v>0.08</v>
      </c>
      <c r="H319" s="37">
        <f t="shared" si="36"/>
        <v>0</v>
      </c>
      <c r="I319" s="37">
        <f t="shared" si="37"/>
        <v>0</v>
      </c>
      <c r="J319" s="37">
        <f t="shared" si="38"/>
        <v>0</v>
      </c>
      <c r="K319" s="37">
        <f t="shared" si="39"/>
        <v>0</v>
      </c>
    </row>
    <row r="320" spans="1:11" ht="14.25">
      <c r="A320" s="87">
        <v>30</v>
      </c>
      <c r="B320" s="25" t="s">
        <v>326</v>
      </c>
      <c r="C320" s="5" t="s">
        <v>336</v>
      </c>
      <c r="D320" s="8" t="s">
        <v>85</v>
      </c>
      <c r="E320" s="47">
        <v>2</v>
      </c>
      <c r="F320" s="43"/>
      <c r="G320" s="9">
        <v>0.08</v>
      </c>
      <c r="H320" s="37">
        <f t="shared" si="36"/>
        <v>0</v>
      </c>
      <c r="I320" s="37">
        <f t="shared" si="37"/>
        <v>0</v>
      </c>
      <c r="J320" s="37">
        <f t="shared" si="38"/>
        <v>0</v>
      </c>
      <c r="K320" s="37">
        <f t="shared" si="39"/>
        <v>0</v>
      </c>
    </row>
    <row r="321" spans="1:11" ht="14.25">
      <c r="A321" s="87">
        <v>31</v>
      </c>
      <c r="B321" s="25" t="s">
        <v>406</v>
      </c>
      <c r="C321" s="5" t="s">
        <v>407</v>
      </c>
      <c r="D321" s="8" t="s">
        <v>85</v>
      </c>
      <c r="E321" s="47">
        <v>2</v>
      </c>
      <c r="F321" s="43"/>
      <c r="G321" s="9">
        <v>0.08</v>
      </c>
      <c r="H321" s="37">
        <f t="shared" si="36"/>
        <v>0</v>
      </c>
      <c r="I321" s="37">
        <f t="shared" si="37"/>
        <v>0</v>
      </c>
      <c r="J321" s="37">
        <f t="shared" si="38"/>
        <v>0</v>
      </c>
      <c r="K321" s="37">
        <f t="shared" si="39"/>
        <v>0</v>
      </c>
    </row>
    <row r="322" spans="1:11" ht="14.25">
      <c r="A322" s="87">
        <v>32</v>
      </c>
      <c r="B322" s="25" t="s">
        <v>408</v>
      </c>
      <c r="C322" s="5"/>
      <c r="D322" s="8" t="s">
        <v>85</v>
      </c>
      <c r="E322" s="47">
        <v>3</v>
      </c>
      <c r="F322" s="43"/>
      <c r="G322" s="9">
        <v>0.08</v>
      </c>
      <c r="H322" s="37">
        <f t="shared" si="36"/>
        <v>0</v>
      </c>
      <c r="I322" s="37">
        <f t="shared" si="37"/>
        <v>0</v>
      </c>
      <c r="J322" s="37">
        <f t="shared" si="38"/>
        <v>0</v>
      </c>
      <c r="K322" s="37">
        <f t="shared" si="39"/>
        <v>0</v>
      </c>
    </row>
    <row r="323" spans="1:11" ht="14.25">
      <c r="A323" s="87">
        <v>33</v>
      </c>
      <c r="B323" s="25" t="s">
        <v>337</v>
      </c>
      <c r="C323" s="5" t="s">
        <v>338</v>
      </c>
      <c r="D323" s="8" t="s">
        <v>85</v>
      </c>
      <c r="E323" s="47">
        <v>3</v>
      </c>
      <c r="F323" s="43"/>
      <c r="G323" s="9">
        <v>0.08</v>
      </c>
      <c r="H323" s="37">
        <f t="shared" si="36"/>
        <v>0</v>
      </c>
      <c r="I323" s="37">
        <f t="shared" si="37"/>
        <v>0</v>
      </c>
      <c r="J323" s="37">
        <f t="shared" si="38"/>
        <v>0</v>
      </c>
      <c r="K323" s="37">
        <f t="shared" si="39"/>
        <v>0</v>
      </c>
    </row>
    <row r="324" spans="1:11" ht="14.25">
      <c r="A324" s="87">
        <v>34</v>
      </c>
      <c r="B324" s="25" t="s">
        <v>339</v>
      </c>
      <c r="C324" s="5"/>
      <c r="D324" s="8" t="s">
        <v>59</v>
      </c>
      <c r="E324" s="47">
        <v>2</v>
      </c>
      <c r="F324" s="43"/>
      <c r="G324" s="9">
        <v>0.08</v>
      </c>
      <c r="H324" s="37">
        <f t="shared" si="36"/>
        <v>0</v>
      </c>
      <c r="I324" s="37">
        <f t="shared" si="37"/>
        <v>0</v>
      </c>
      <c r="J324" s="37">
        <f t="shared" si="38"/>
        <v>0</v>
      </c>
      <c r="K324" s="37">
        <f t="shared" si="39"/>
        <v>0</v>
      </c>
    </row>
    <row r="325" spans="1:11" ht="14.25">
      <c r="A325" s="87">
        <v>35</v>
      </c>
      <c r="B325" s="25" t="s">
        <v>340</v>
      </c>
      <c r="C325" s="5"/>
      <c r="D325" s="8" t="s">
        <v>59</v>
      </c>
      <c r="E325" s="47">
        <v>2</v>
      </c>
      <c r="F325" s="43"/>
      <c r="G325" s="9">
        <v>0.08</v>
      </c>
      <c r="H325" s="37">
        <f t="shared" si="36"/>
        <v>0</v>
      </c>
      <c r="I325" s="37">
        <f t="shared" si="37"/>
        <v>0</v>
      </c>
      <c r="J325" s="37">
        <f t="shared" si="38"/>
        <v>0</v>
      </c>
      <c r="K325" s="37">
        <f t="shared" si="39"/>
        <v>0</v>
      </c>
    </row>
    <row r="326" spans="1:11" ht="14.25">
      <c r="A326" s="87">
        <v>36</v>
      </c>
      <c r="B326" s="25" t="s">
        <v>341</v>
      </c>
      <c r="C326" s="5" t="s">
        <v>342</v>
      </c>
      <c r="D326" s="8" t="s">
        <v>85</v>
      </c>
      <c r="E326" s="47">
        <v>2</v>
      </c>
      <c r="F326" s="43"/>
      <c r="G326" s="9">
        <v>0.08</v>
      </c>
      <c r="H326" s="37">
        <f t="shared" si="36"/>
        <v>0</v>
      </c>
      <c r="I326" s="37">
        <f t="shared" si="37"/>
        <v>0</v>
      </c>
      <c r="J326" s="37">
        <f t="shared" si="38"/>
        <v>0</v>
      </c>
      <c r="K326" s="37">
        <f t="shared" si="39"/>
        <v>0</v>
      </c>
    </row>
    <row r="327" spans="1:11" ht="14.25">
      <c r="A327" s="87">
        <v>37</v>
      </c>
      <c r="B327" s="25" t="s">
        <v>343</v>
      </c>
      <c r="C327" s="5" t="s">
        <v>344</v>
      </c>
      <c r="D327" s="8" t="s">
        <v>85</v>
      </c>
      <c r="E327" s="47">
        <v>2</v>
      </c>
      <c r="F327" s="43"/>
      <c r="G327" s="9">
        <v>0.08</v>
      </c>
      <c r="H327" s="37">
        <f t="shared" si="36"/>
        <v>0</v>
      </c>
      <c r="I327" s="37">
        <f t="shared" si="37"/>
        <v>0</v>
      </c>
      <c r="J327" s="37">
        <f t="shared" si="38"/>
        <v>0</v>
      </c>
      <c r="K327" s="37">
        <f t="shared" si="39"/>
        <v>0</v>
      </c>
    </row>
    <row r="328" spans="1:11" ht="14.25">
      <c r="A328" s="87">
        <v>38</v>
      </c>
      <c r="B328" s="25" t="s">
        <v>345</v>
      </c>
      <c r="C328" s="5"/>
      <c r="D328" s="8" t="s">
        <v>59</v>
      </c>
      <c r="E328" s="47">
        <v>3</v>
      </c>
      <c r="F328" s="43"/>
      <c r="G328" s="9">
        <v>0.08</v>
      </c>
      <c r="H328" s="37">
        <f t="shared" si="36"/>
        <v>0</v>
      </c>
      <c r="I328" s="37">
        <f t="shared" si="37"/>
        <v>0</v>
      </c>
      <c r="J328" s="37">
        <f t="shared" si="38"/>
        <v>0</v>
      </c>
      <c r="K328" s="37">
        <f t="shared" si="39"/>
        <v>0</v>
      </c>
    </row>
    <row r="329" spans="1:11" ht="14.25">
      <c r="A329" s="87">
        <v>39</v>
      </c>
      <c r="B329" s="25" t="s">
        <v>346</v>
      </c>
      <c r="C329" s="5" t="s">
        <v>347</v>
      </c>
      <c r="D329" s="8" t="s">
        <v>85</v>
      </c>
      <c r="E329" s="47">
        <v>2</v>
      </c>
      <c r="F329" s="43"/>
      <c r="G329" s="9">
        <v>0.08</v>
      </c>
      <c r="H329" s="37">
        <f t="shared" si="36"/>
        <v>0</v>
      </c>
      <c r="I329" s="37">
        <f t="shared" si="37"/>
        <v>0</v>
      </c>
      <c r="J329" s="37">
        <f t="shared" si="38"/>
        <v>0</v>
      </c>
      <c r="K329" s="37">
        <f t="shared" si="39"/>
        <v>0</v>
      </c>
    </row>
    <row r="330" spans="1:11" ht="28.5">
      <c r="A330" s="87">
        <v>40</v>
      </c>
      <c r="B330" s="25" t="s">
        <v>348</v>
      </c>
      <c r="C330" s="5" t="s">
        <v>349</v>
      </c>
      <c r="D330" s="8" t="s">
        <v>85</v>
      </c>
      <c r="E330" s="47">
        <v>2</v>
      </c>
      <c r="F330" s="43"/>
      <c r="G330" s="9">
        <v>0.08</v>
      </c>
      <c r="H330" s="37">
        <f t="shared" si="36"/>
        <v>0</v>
      </c>
      <c r="I330" s="37">
        <f t="shared" si="37"/>
        <v>0</v>
      </c>
      <c r="J330" s="37">
        <f t="shared" si="38"/>
        <v>0</v>
      </c>
      <c r="K330" s="37">
        <f t="shared" si="39"/>
        <v>0</v>
      </c>
    </row>
    <row r="331" spans="1:11" ht="14.25">
      <c r="A331" s="87">
        <v>41</v>
      </c>
      <c r="B331" s="25" t="s">
        <v>350</v>
      </c>
      <c r="C331" s="5" t="s">
        <v>338</v>
      </c>
      <c r="D331" s="8" t="s">
        <v>85</v>
      </c>
      <c r="E331" s="47">
        <v>3</v>
      </c>
      <c r="F331" s="43"/>
      <c r="G331" s="9">
        <v>0.08</v>
      </c>
      <c r="H331" s="37">
        <f t="shared" si="36"/>
        <v>0</v>
      </c>
      <c r="I331" s="37">
        <f t="shared" si="37"/>
        <v>0</v>
      </c>
      <c r="J331" s="37">
        <f t="shared" si="38"/>
        <v>0</v>
      </c>
      <c r="K331" s="37">
        <f t="shared" si="39"/>
        <v>0</v>
      </c>
    </row>
    <row r="332" spans="1:11" ht="14.25">
      <c r="A332" s="87">
        <v>42</v>
      </c>
      <c r="B332" s="25" t="s">
        <v>351</v>
      </c>
      <c r="C332" s="5" t="s">
        <v>338</v>
      </c>
      <c r="D332" s="8" t="s">
        <v>85</v>
      </c>
      <c r="E332" s="47">
        <v>3</v>
      </c>
      <c r="F332" s="43"/>
      <c r="G332" s="9">
        <v>0.08</v>
      </c>
      <c r="H332" s="37">
        <f t="shared" si="36"/>
        <v>0</v>
      </c>
      <c r="I332" s="37">
        <f t="shared" si="37"/>
        <v>0</v>
      </c>
      <c r="J332" s="37">
        <f t="shared" si="38"/>
        <v>0</v>
      </c>
      <c r="K332" s="37">
        <f t="shared" si="39"/>
        <v>0</v>
      </c>
    </row>
    <row r="333" spans="1:11" ht="14.25">
      <c r="A333" s="87">
        <v>43</v>
      </c>
      <c r="B333" s="25" t="s">
        <v>382</v>
      </c>
      <c r="C333" s="5" t="s">
        <v>352</v>
      </c>
      <c r="D333" s="8" t="s">
        <v>85</v>
      </c>
      <c r="E333" s="47">
        <v>3</v>
      </c>
      <c r="F333" s="43"/>
      <c r="G333" s="9">
        <v>0.08</v>
      </c>
      <c r="H333" s="37">
        <f t="shared" si="36"/>
        <v>0</v>
      </c>
      <c r="I333" s="37">
        <f t="shared" si="37"/>
        <v>0</v>
      </c>
      <c r="J333" s="37">
        <f t="shared" si="38"/>
        <v>0</v>
      </c>
      <c r="K333" s="37">
        <f t="shared" si="39"/>
        <v>0</v>
      </c>
    </row>
    <row r="334" spans="1:11" ht="14.25">
      <c r="A334" s="87">
        <v>44</v>
      </c>
      <c r="B334" s="25" t="s">
        <v>383</v>
      </c>
      <c r="C334" s="5" t="s">
        <v>352</v>
      </c>
      <c r="D334" s="8" t="s">
        <v>85</v>
      </c>
      <c r="E334" s="47">
        <v>3</v>
      </c>
      <c r="F334" s="43"/>
      <c r="G334" s="9">
        <v>0.08</v>
      </c>
      <c r="H334" s="37">
        <f t="shared" si="36"/>
        <v>0</v>
      </c>
      <c r="I334" s="37">
        <f t="shared" si="37"/>
        <v>0</v>
      </c>
      <c r="J334" s="37">
        <f t="shared" si="38"/>
        <v>0</v>
      </c>
      <c r="K334" s="37">
        <f t="shared" si="39"/>
        <v>0</v>
      </c>
    </row>
    <row r="335" spans="1:11" ht="14.25">
      <c r="A335" s="87">
        <v>45</v>
      </c>
      <c r="B335" s="25" t="s">
        <v>202</v>
      </c>
      <c r="C335" s="5" t="s">
        <v>353</v>
      </c>
      <c r="D335" s="8" t="s">
        <v>85</v>
      </c>
      <c r="E335" s="47">
        <v>3</v>
      </c>
      <c r="F335" s="43"/>
      <c r="G335" s="9">
        <v>0.08</v>
      </c>
      <c r="H335" s="37">
        <f t="shared" si="36"/>
        <v>0</v>
      </c>
      <c r="I335" s="37">
        <f t="shared" si="37"/>
        <v>0</v>
      </c>
      <c r="J335" s="37">
        <f t="shared" si="38"/>
        <v>0</v>
      </c>
      <c r="K335" s="37">
        <f t="shared" si="39"/>
        <v>0</v>
      </c>
    </row>
    <row r="336" spans="1:11" ht="14.25">
      <c r="A336" s="87">
        <v>46</v>
      </c>
      <c r="B336" s="25" t="s">
        <v>354</v>
      </c>
      <c r="C336" s="5" t="s">
        <v>353</v>
      </c>
      <c r="D336" s="8" t="s">
        <v>85</v>
      </c>
      <c r="E336" s="47">
        <v>3</v>
      </c>
      <c r="F336" s="43"/>
      <c r="G336" s="9">
        <v>0.08</v>
      </c>
      <c r="H336" s="37">
        <f t="shared" si="36"/>
        <v>0</v>
      </c>
      <c r="I336" s="37">
        <f t="shared" si="37"/>
        <v>0</v>
      </c>
      <c r="J336" s="37">
        <f t="shared" si="38"/>
        <v>0</v>
      </c>
      <c r="K336" s="37">
        <f t="shared" si="39"/>
        <v>0</v>
      </c>
    </row>
    <row r="337" spans="1:11" ht="14.25">
      <c r="A337" s="87">
        <v>47</v>
      </c>
      <c r="B337" s="25" t="s">
        <v>355</v>
      </c>
      <c r="C337" s="5"/>
      <c r="D337" s="8" t="s">
        <v>59</v>
      </c>
      <c r="E337" s="47">
        <v>2</v>
      </c>
      <c r="F337" s="43"/>
      <c r="G337" s="9">
        <v>0.08</v>
      </c>
      <c r="H337" s="37">
        <f t="shared" si="36"/>
        <v>0</v>
      </c>
      <c r="I337" s="37">
        <f t="shared" si="37"/>
        <v>0</v>
      </c>
      <c r="J337" s="37">
        <f t="shared" si="38"/>
        <v>0</v>
      </c>
      <c r="K337" s="37">
        <f t="shared" si="39"/>
        <v>0</v>
      </c>
    </row>
    <row r="338" spans="1:11" ht="14.25">
      <c r="A338" s="87">
        <v>48</v>
      </c>
      <c r="B338" s="25" t="s">
        <v>356</v>
      </c>
      <c r="C338" s="5"/>
      <c r="D338" s="8" t="s">
        <v>59</v>
      </c>
      <c r="E338" s="47">
        <v>3</v>
      </c>
      <c r="F338" s="43"/>
      <c r="G338" s="9">
        <v>0.08</v>
      </c>
      <c r="H338" s="37">
        <f t="shared" si="36"/>
        <v>0</v>
      </c>
      <c r="I338" s="37">
        <f t="shared" si="37"/>
        <v>0</v>
      </c>
      <c r="J338" s="37">
        <f t="shared" si="38"/>
        <v>0</v>
      </c>
      <c r="K338" s="37">
        <f t="shared" si="39"/>
        <v>0</v>
      </c>
    </row>
    <row r="339" spans="1:11" ht="14.25">
      <c r="A339" s="87">
        <v>49</v>
      </c>
      <c r="B339" s="25" t="s">
        <v>47</v>
      </c>
      <c r="C339" s="5" t="s">
        <v>347</v>
      </c>
      <c r="D339" s="8" t="s">
        <v>85</v>
      </c>
      <c r="E339" s="47">
        <v>3</v>
      </c>
      <c r="F339" s="43"/>
      <c r="G339" s="9">
        <v>0.08</v>
      </c>
      <c r="H339" s="37">
        <f t="shared" si="36"/>
        <v>0</v>
      </c>
      <c r="I339" s="37">
        <f t="shared" si="37"/>
        <v>0</v>
      </c>
      <c r="J339" s="37">
        <f t="shared" si="38"/>
        <v>0</v>
      </c>
      <c r="K339" s="37">
        <f t="shared" si="39"/>
        <v>0</v>
      </c>
    </row>
    <row r="340" spans="1:11" ht="14.25">
      <c r="A340" s="87">
        <v>50</v>
      </c>
      <c r="B340" s="25" t="s">
        <v>357</v>
      </c>
      <c r="C340" s="5" t="s">
        <v>347</v>
      </c>
      <c r="D340" s="8" t="s">
        <v>85</v>
      </c>
      <c r="E340" s="47">
        <v>3</v>
      </c>
      <c r="F340" s="43"/>
      <c r="G340" s="9">
        <v>0.08</v>
      </c>
      <c r="H340" s="37">
        <f t="shared" si="36"/>
        <v>0</v>
      </c>
      <c r="I340" s="37">
        <f t="shared" si="37"/>
        <v>0</v>
      </c>
      <c r="J340" s="37">
        <f t="shared" si="38"/>
        <v>0</v>
      </c>
      <c r="K340" s="37">
        <f t="shared" si="39"/>
        <v>0</v>
      </c>
    </row>
    <row r="341" spans="1:11" ht="14.25">
      <c r="A341" s="87">
        <v>51</v>
      </c>
      <c r="B341" s="25" t="s">
        <v>203</v>
      </c>
      <c r="C341" s="5" t="s">
        <v>358</v>
      </c>
      <c r="D341" s="8" t="s">
        <v>85</v>
      </c>
      <c r="E341" s="47">
        <v>6</v>
      </c>
      <c r="F341" s="43"/>
      <c r="G341" s="9">
        <v>0.08</v>
      </c>
      <c r="H341" s="37">
        <f t="shared" si="36"/>
        <v>0</v>
      </c>
      <c r="I341" s="37">
        <f t="shared" si="37"/>
        <v>0</v>
      </c>
      <c r="J341" s="37">
        <f t="shared" si="38"/>
        <v>0</v>
      </c>
      <c r="K341" s="37">
        <f t="shared" si="39"/>
        <v>0</v>
      </c>
    </row>
    <row r="342" spans="1:11" ht="14.25">
      <c r="A342" s="87">
        <v>52</v>
      </c>
      <c r="B342" s="25" t="s">
        <v>204</v>
      </c>
      <c r="C342" s="5" t="s">
        <v>358</v>
      </c>
      <c r="D342" s="8" t="s">
        <v>85</v>
      </c>
      <c r="E342" s="47">
        <v>6</v>
      </c>
      <c r="F342" s="43"/>
      <c r="G342" s="9">
        <v>0.08</v>
      </c>
      <c r="H342" s="37">
        <f t="shared" si="36"/>
        <v>0</v>
      </c>
      <c r="I342" s="37">
        <f t="shared" si="37"/>
        <v>0</v>
      </c>
      <c r="J342" s="37">
        <f t="shared" si="38"/>
        <v>0</v>
      </c>
      <c r="K342" s="37">
        <f t="shared" si="39"/>
        <v>0</v>
      </c>
    </row>
    <row r="343" spans="1:11" ht="14.25">
      <c r="A343" s="87">
        <v>53</v>
      </c>
      <c r="B343" s="25" t="s">
        <v>359</v>
      </c>
      <c r="C343" s="5" t="s">
        <v>360</v>
      </c>
      <c r="D343" s="8" t="s">
        <v>85</v>
      </c>
      <c r="E343" s="47">
        <v>3</v>
      </c>
      <c r="F343" s="43"/>
      <c r="G343" s="9">
        <v>0.08</v>
      </c>
      <c r="H343" s="37">
        <f t="shared" si="36"/>
        <v>0</v>
      </c>
      <c r="I343" s="37">
        <f t="shared" si="37"/>
        <v>0</v>
      </c>
      <c r="J343" s="37">
        <f t="shared" si="38"/>
        <v>0</v>
      </c>
      <c r="K343" s="37">
        <f t="shared" si="39"/>
        <v>0</v>
      </c>
    </row>
    <row r="344" spans="1:11" ht="14.25">
      <c r="A344" s="87">
        <v>54</v>
      </c>
      <c r="B344" s="70" t="s">
        <v>361</v>
      </c>
      <c r="C344" s="27" t="s">
        <v>362</v>
      </c>
      <c r="D344" s="28" t="s">
        <v>85</v>
      </c>
      <c r="E344" s="47">
        <v>2</v>
      </c>
      <c r="F344" s="43"/>
      <c r="G344" s="9">
        <v>0.08</v>
      </c>
      <c r="H344" s="37">
        <f t="shared" si="36"/>
        <v>0</v>
      </c>
      <c r="I344" s="37">
        <f t="shared" si="37"/>
        <v>0</v>
      </c>
      <c r="J344" s="37">
        <f t="shared" si="38"/>
        <v>0</v>
      </c>
      <c r="K344" s="37">
        <f t="shared" si="39"/>
        <v>0</v>
      </c>
    </row>
    <row r="345" spans="1:11" ht="14.25">
      <c r="A345" s="87">
        <v>55</v>
      </c>
      <c r="B345" s="70" t="s">
        <v>363</v>
      </c>
      <c r="C345" s="27" t="s">
        <v>362</v>
      </c>
      <c r="D345" s="28" t="s">
        <v>85</v>
      </c>
      <c r="E345" s="47">
        <v>2</v>
      </c>
      <c r="F345" s="43"/>
      <c r="G345" s="9">
        <v>0.08</v>
      </c>
      <c r="H345" s="37">
        <f t="shared" si="36"/>
        <v>0</v>
      </c>
      <c r="I345" s="37">
        <f t="shared" si="37"/>
        <v>0</v>
      </c>
      <c r="J345" s="37">
        <f t="shared" si="38"/>
        <v>0</v>
      </c>
      <c r="K345" s="37">
        <f t="shared" si="39"/>
        <v>0</v>
      </c>
    </row>
    <row r="346" spans="1:11" ht="14.25">
      <c r="A346" s="87">
        <v>56</v>
      </c>
      <c r="B346" s="70" t="s">
        <v>364</v>
      </c>
      <c r="C346" s="27" t="s">
        <v>365</v>
      </c>
      <c r="D346" s="28" t="s">
        <v>85</v>
      </c>
      <c r="E346" s="47">
        <v>2</v>
      </c>
      <c r="F346" s="43"/>
      <c r="G346" s="9">
        <v>0.08</v>
      </c>
      <c r="H346" s="37">
        <f t="shared" si="36"/>
        <v>0</v>
      </c>
      <c r="I346" s="37">
        <f t="shared" si="37"/>
        <v>0</v>
      </c>
      <c r="J346" s="37">
        <f t="shared" si="38"/>
        <v>0</v>
      </c>
      <c r="K346" s="37">
        <f t="shared" si="39"/>
        <v>0</v>
      </c>
    </row>
    <row r="347" spans="1:11" ht="14.25">
      <c r="A347" s="87">
        <v>57</v>
      </c>
      <c r="B347" s="70" t="s">
        <v>171</v>
      </c>
      <c r="C347" s="27"/>
      <c r="D347" s="28" t="s">
        <v>86</v>
      </c>
      <c r="E347" s="47">
        <v>2</v>
      </c>
      <c r="F347" s="43"/>
      <c r="G347" s="9">
        <v>0.08</v>
      </c>
      <c r="H347" s="37">
        <f t="shared" si="36"/>
        <v>0</v>
      </c>
      <c r="I347" s="37">
        <f t="shared" si="37"/>
        <v>0</v>
      </c>
      <c r="J347" s="37">
        <f t="shared" si="38"/>
        <v>0</v>
      </c>
      <c r="K347" s="37">
        <f t="shared" si="39"/>
        <v>0</v>
      </c>
    </row>
    <row r="348" spans="1:11" ht="14.25">
      <c r="A348" s="87">
        <v>58</v>
      </c>
      <c r="B348" s="70" t="s">
        <v>366</v>
      </c>
      <c r="C348" s="27"/>
      <c r="D348" s="28" t="s">
        <v>86</v>
      </c>
      <c r="E348" s="47">
        <v>2</v>
      </c>
      <c r="F348" s="43"/>
      <c r="G348" s="9">
        <v>0.08</v>
      </c>
      <c r="H348" s="37">
        <f t="shared" si="36"/>
        <v>0</v>
      </c>
      <c r="I348" s="37">
        <f t="shared" si="37"/>
        <v>0</v>
      </c>
      <c r="J348" s="37">
        <f t="shared" si="38"/>
        <v>0</v>
      </c>
      <c r="K348" s="37">
        <f t="shared" si="39"/>
        <v>0</v>
      </c>
    </row>
    <row r="349" spans="1:11" ht="14.25">
      <c r="A349" s="87">
        <v>59</v>
      </c>
      <c r="B349" s="70" t="s">
        <v>367</v>
      </c>
      <c r="C349" s="27" t="s">
        <v>39</v>
      </c>
      <c r="D349" s="28" t="s">
        <v>85</v>
      </c>
      <c r="E349" s="47">
        <v>2</v>
      </c>
      <c r="F349" s="43"/>
      <c r="G349" s="9">
        <v>0.08</v>
      </c>
      <c r="H349" s="37">
        <f t="shared" si="36"/>
        <v>0</v>
      </c>
      <c r="I349" s="37">
        <f t="shared" si="37"/>
        <v>0</v>
      </c>
      <c r="J349" s="37">
        <f t="shared" si="38"/>
        <v>0</v>
      </c>
      <c r="K349" s="37">
        <f t="shared" si="39"/>
        <v>0</v>
      </c>
    </row>
    <row r="350" spans="1:11" ht="14.25">
      <c r="A350" s="87">
        <v>60</v>
      </c>
      <c r="B350" s="70" t="s">
        <v>368</v>
      </c>
      <c r="C350" s="27" t="s">
        <v>369</v>
      </c>
      <c r="D350" s="28" t="s">
        <v>85</v>
      </c>
      <c r="E350" s="47">
        <v>1</v>
      </c>
      <c r="F350" s="43"/>
      <c r="G350" s="9">
        <v>0.08</v>
      </c>
      <c r="H350" s="37">
        <f t="shared" si="36"/>
        <v>0</v>
      </c>
      <c r="I350" s="37">
        <f t="shared" si="37"/>
        <v>0</v>
      </c>
      <c r="J350" s="37">
        <f t="shared" si="38"/>
        <v>0</v>
      </c>
      <c r="K350" s="37">
        <f t="shared" si="39"/>
        <v>0</v>
      </c>
    </row>
    <row r="351" spans="1:11" ht="14.25">
      <c r="A351" s="87">
        <v>61</v>
      </c>
      <c r="B351" s="70" t="s">
        <v>370</v>
      </c>
      <c r="C351" s="27"/>
      <c r="D351" s="28" t="s">
        <v>59</v>
      </c>
      <c r="E351" s="47">
        <v>1</v>
      </c>
      <c r="F351" s="43"/>
      <c r="G351" s="9">
        <v>0.23</v>
      </c>
      <c r="H351" s="37">
        <f t="shared" si="36"/>
        <v>0</v>
      </c>
      <c r="I351" s="37">
        <f t="shared" si="37"/>
        <v>0</v>
      </c>
      <c r="J351" s="37">
        <f t="shared" si="38"/>
        <v>0</v>
      </c>
      <c r="K351" s="37">
        <f t="shared" si="39"/>
        <v>0</v>
      </c>
    </row>
    <row r="352" spans="1:11" ht="14.25">
      <c r="A352" s="87">
        <v>62</v>
      </c>
      <c r="B352" s="70" t="s">
        <v>387</v>
      </c>
      <c r="C352" s="27" t="s">
        <v>371</v>
      </c>
      <c r="D352" s="28" t="s">
        <v>85</v>
      </c>
      <c r="E352" s="47">
        <v>8</v>
      </c>
      <c r="F352" s="43"/>
      <c r="G352" s="9">
        <v>0.08</v>
      </c>
      <c r="H352" s="37">
        <f t="shared" si="36"/>
        <v>0</v>
      </c>
      <c r="I352" s="37">
        <f t="shared" si="37"/>
        <v>0</v>
      </c>
      <c r="J352" s="37">
        <f t="shared" si="38"/>
        <v>0</v>
      </c>
      <c r="K352" s="37">
        <f t="shared" si="39"/>
        <v>0</v>
      </c>
    </row>
    <row r="353" spans="1:11" ht="14.25">
      <c r="A353" s="87">
        <v>63</v>
      </c>
      <c r="B353" s="70" t="s">
        <v>264</v>
      </c>
      <c r="C353" s="27"/>
      <c r="D353" s="28" t="s">
        <v>86</v>
      </c>
      <c r="E353" s="47">
        <v>3</v>
      </c>
      <c r="F353" s="43"/>
      <c r="G353" s="9">
        <v>0.23</v>
      </c>
      <c r="H353" s="37">
        <f t="shared" si="36"/>
        <v>0</v>
      </c>
      <c r="I353" s="37">
        <f t="shared" si="37"/>
        <v>0</v>
      </c>
      <c r="J353" s="37">
        <f t="shared" si="38"/>
        <v>0</v>
      </c>
      <c r="K353" s="37">
        <f t="shared" si="39"/>
        <v>0</v>
      </c>
    </row>
    <row r="354" spans="1:11" ht="14.25">
      <c r="A354" s="87">
        <v>64</v>
      </c>
      <c r="B354" s="70" t="s">
        <v>372</v>
      </c>
      <c r="C354" s="27"/>
      <c r="D354" s="28" t="s">
        <v>86</v>
      </c>
      <c r="E354" s="47">
        <v>4</v>
      </c>
      <c r="F354" s="43"/>
      <c r="G354" s="9">
        <v>0.23</v>
      </c>
      <c r="H354" s="37">
        <f t="shared" si="36"/>
        <v>0</v>
      </c>
      <c r="I354" s="37">
        <f t="shared" si="37"/>
        <v>0</v>
      </c>
      <c r="J354" s="37">
        <f t="shared" si="38"/>
        <v>0</v>
      </c>
      <c r="K354" s="37">
        <f t="shared" si="39"/>
        <v>0</v>
      </c>
    </row>
    <row r="355" spans="1:11" ht="14.25">
      <c r="A355" s="87">
        <v>65</v>
      </c>
      <c r="B355" s="70" t="s">
        <v>373</v>
      </c>
      <c r="C355" s="27"/>
      <c r="D355" s="28" t="s">
        <v>86</v>
      </c>
      <c r="E355" s="47">
        <v>2</v>
      </c>
      <c r="F355" s="43"/>
      <c r="G355" s="9">
        <v>0.23</v>
      </c>
      <c r="H355" s="37">
        <f>F355*G355+F355</f>
        <v>0</v>
      </c>
      <c r="I355" s="37">
        <f>F355*E355</f>
        <v>0</v>
      </c>
      <c r="J355" s="37">
        <f>I355*G355</f>
        <v>0</v>
      </c>
      <c r="K355" s="37">
        <f>E355*H355</f>
        <v>0</v>
      </c>
    </row>
    <row r="356" spans="1:11" ht="14.25">
      <c r="A356" s="87">
        <v>66</v>
      </c>
      <c r="B356" s="70" t="s">
        <v>374</v>
      </c>
      <c r="C356" s="27"/>
      <c r="D356" s="28" t="s">
        <v>86</v>
      </c>
      <c r="E356" s="47">
        <v>4</v>
      </c>
      <c r="F356" s="43"/>
      <c r="G356" s="9">
        <v>0.23</v>
      </c>
      <c r="H356" s="37">
        <f>F356*G356+F356</f>
        <v>0</v>
      </c>
      <c r="I356" s="37">
        <f>F356*E356</f>
        <v>0</v>
      </c>
      <c r="J356" s="37">
        <f>I356*G356</f>
        <v>0</v>
      </c>
      <c r="K356" s="37">
        <f>E356*H356</f>
        <v>0</v>
      </c>
    </row>
    <row r="357" spans="1:11" ht="14.25">
      <c r="A357" s="88">
        <v>67</v>
      </c>
      <c r="B357" s="70" t="s">
        <v>375</v>
      </c>
      <c r="C357" s="27"/>
      <c r="D357" s="28" t="s">
        <v>86</v>
      </c>
      <c r="E357" s="47">
        <v>4</v>
      </c>
      <c r="F357" s="43"/>
      <c r="G357" s="9">
        <v>0.23</v>
      </c>
      <c r="H357" s="37">
        <f>F357*G357+F357</f>
        <v>0</v>
      </c>
      <c r="I357" s="37">
        <f>F357*E357</f>
        <v>0</v>
      </c>
      <c r="J357" s="37">
        <f>I357*G357</f>
        <v>0</v>
      </c>
      <c r="K357" s="37">
        <f>E357*H357</f>
        <v>0</v>
      </c>
    </row>
    <row r="358" spans="1:11" ht="14.25">
      <c r="A358" s="88">
        <v>68</v>
      </c>
      <c r="B358" s="70" t="s">
        <v>376</v>
      </c>
      <c r="C358" s="27"/>
      <c r="D358" s="28" t="s">
        <v>86</v>
      </c>
      <c r="E358" s="47">
        <v>7</v>
      </c>
      <c r="F358" s="43"/>
      <c r="G358" s="9">
        <v>0.23</v>
      </c>
      <c r="H358" s="37">
        <f>F358*G358+F358</f>
        <v>0</v>
      </c>
      <c r="I358" s="37">
        <f>F358*E358</f>
        <v>0</v>
      </c>
      <c r="J358" s="37">
        <f>I358*G358</f>
        <v>0</v>
      </c>
      <c r="K358" s="37">
        <f>E358*H358</f>
        <v>0</v>
      </c>
    </row>
    <row r="359" spans="1:11" ht="14.25">
      <c r="A359" s="88">
        <v>69</v>
      </c>
      <c r="B359" s="70" t="s">
        <v>205</v>
      </c>
      <c r="C359" s="27"/>
      <c r="D359" s="28" t="s">
        <v>86</v>
      </c>
      <c r="E359" s="47">
        <v>5</v>
      </c>
      <c r="F359" s="43"/>
      <c r="G359" s="9">
        <v>0.23</v>
      </c>
      <c r="H359" s="37">
        <f>F359*G359+F359</f>
        <v>0</v>
      </c>
      <c r="I359" s="37">
        <f>F359*E359</f>
        <v>0</v>
      </c>
      <c r="J359" s="37">
        <f>I359*G359</f>
        <v>0</v>
      </c>
      <c r="K359" s="37">
        <f>E359*H359</f>
        <v>0</v>
      </c>
    </row>
    <row r="360" spans="1:11" ht="14.25">
      <c r="A360" s="22"/>
      <c r="B360" s="70"/>
      <c r="C360" s="27"/>
      <c r="D360" s="28"/>
      <c r="E360" s="47"/>
      <c r="F360" s="39" t="s">
        <v>44</v>
      </c>
      <c r="G360" s="9"/>
      <c r="H360" s="38"/>
      <c r="I360" s="43">
        <f>SUM(I291:I359)</f>
        <v>0</v>
      </c>
      <c r="J360" s="43">
        <f>SUM(J291:J359)</f>
        <v>0</v>
      </c>
      <c r="K360" s="43">
        <f>SUM(K291:K359)</f>
        <v>0</v>
      </c>
    </row>
    <row r="361" spans="1:11" ht="14.25">
      <c r="A361" s="22"/>
      <c r="B361" s="29"/>
      <c r="C361" s="1"/>
      <c r="D361" s="22"/>
      <c r="E361" s="50"/>
      <c r="F361" s="44"/>
      <c r="G361" s="32"/>
      <c r="H361" s="36"/>
      <c r="I361" s="44"/>
      <c r="J361" s="44"/>
      <c r="K361" s="44"/>
    </row>
    <row r="362" spans="1:11" ht="14.25">
      <c r="A362" s="22"/>
      <c r="B362" s="29"/>
      <c r="C362" s="1"/>
      <c r="D362" s="22"/>
      <c r="E362" s="50"/>
      <c r="F362" s="44"/>
      <c r="G362" s="32"/>
      <c r="H362" s="36"/>
      <c r="I362" s="44"/>
      <c r="J362" s="44"/>
      <c r="K362" s="44"/>
    </row>
    <row r="363" spans="1:11" ht="27" customHeight="1">
      <c r="A363" s="22"/>
      <c r="B363" s="113" t="s">
        <v>431</v>
      </c>
      <c r="C363" s="113"/>
      <c r="D363" s="113"/>
      <c r="E363" s="113"/>
      <c r="F363" s="113"/>
      <c r="G363" s="32"/>
      <c r="H363" s="36"/>
      <c r="I363" s="36"/>
      <c r="J363" s="36"/>
      <c r="K363" s="36"/>
    </row>
    <row r="364" spans="1:11" ht="109.5" customHeight="1">
      <c r="A364" s="22"/>
      <c r="B364" s="113" t="s">
        <v>10</v>
      </c>
      <c r="C364" s="113"/>
      <c r="D364" s="113"/>
      <c r="E364" s="113"/>
      <c r="F364" s="113"/>
      <c r="G364" s="32"/>
      <c r="H364" s="36"/>
      <c r="I364" s="36"/>
      <c r="J364" s="36"/>
      <c r="K364" s="36"/>
    </row>
    <row r="366" spans="1:8" ht="14.25">
      <c r="A366" s="15" t="s">
        <v>21</v>
      </c>
      <c r="B366" s="69"/>
      <c r="C366" s="16"/>
      <c r="D366" s="17"/>
      <c r="E366" s="46"/>
      <c r="F366" s="41"/>
      <c r="G366" s="16"/>
      <c r="H366" s="41"/>
    </row>
    <row r="367" spans="1:11" ht="28.5">
      <c r="A367" s="61" t="s">
        <v>73</v>
      </c>
      <c r="B367" s="53" t="s">
        <v>53</v>
      </c>
      <c r="C367" s="58" t="s">
        <v>295</v>
      </c>
      <c r="D367" s="53" t="s">
        <v>55</v>
      </c>
      <c r="E367" s="62" t="s">
        <v>178</v>
      </c>
      <c r="F367" s="54" t="s">
        <v>209</v>
      </c>
      <c r="G367" s="55" t="s">
        <v>106</v>
      </c>
      <c r="H367" s="56" t="s">
        <v>207</v>
      </c>
      <c r="I367" s="57" t="s">
        <v>57</v>
      </c>
      <c r="J367" s="54" t="s">
        <v>210</v>
      </c>
      <c r="K367" s="56" t="s">
        <v>49</v>
      </c>
    </row>
    <row r="368" spans="1:11" ht="14.25">
      <c r="A368" s="102">
        <v>1</v>
      </c>
      <c r="B368" s="25" t="s">
        <v>327</v>
      </c>
      <c r="C368" s="5" t="s">
        <v>328</v>
      </c>
      <c r="D368" s="8" t="s">
        <v>84</v>
      </c>
      <c r="E368" s="47">
        <v>50</v>
      </c>
      <c r="F368" s="43"/>
      <c r="G368" s="9">
        <v>0.08</v>
      </c>
      <c r="H368" s="37">
        <f aca="true" t="shared" si="40" ref="H368:H376">F368*G368+F368</f>
        <v>0</v>
      </c>
      <c r="I368" s="37">
        <f aca="true" t="shared" si="41" ref="I368:I376">F368*E368</f>
        <v>0</v>
      </c>
      <c r="J368" s="37">
        <f aca="true" t="shared" si="42" ref="J368:J376">I368*G368</f>
        <v>0</v>
      </c>
      <c r="K368" s="37">
        <f aca="true" t="shared" si="43" ref="K368:K376">E368*H368</f>
        <v>0</v>
      </c>
    </row>
    <row r="369" spans="1:11" ht="14.25">
      <c r="A369" s="102">
        <v>2</v>
      </c>
      <c r="B369" s="25" t="s">
        <v>329</v>
      </c>
      <c r="C369" s="5" t="s">
        <v>328</v>
      </c>
      <c r="D369" s="8" t="s">
        <v>84</v>
      </c>
      <c r="E369" s="47">
        <v>17</v>
      </c>
      <c r="F369" s="43"/>
      <c r="G369" s="9">
        <v>0.08</v>
      </c>
      <c r="H369" s="37">
        <f t="shared" si="40"/>
        <v>0</v>
      </c>
      <c r="I369" s="37">
        <f t="shared" si="41"/>
        <v>0</v>
      </c>
      <c r="J369" s="37">
        <f t="shared" si="42"/>
        <v>0</v>
      </c>
      <c r="K369" s="37">
        <f t="shared" si="43"/>
        <v>0</v>
      </c>
    </row>
    <row r="370" spans="1:11" ht="14.25">
      <c r="A370" s="102">
        <v>3</v>
      </c>
      <c r="B370" s="25" t="s">
        <v>330</v>
      </c>
      <c r="C370" s="5" t="s">
        <v>328</v>
      </c>
      <c r="D370" s="8" t="s">
        <v>84</v>
      </c>
      <c r="E370" s="47">
        <v>17</v>
      </c>
      <c r="F370" s="43"/>
      <c r="G370" s="9">
        <v>0.08</v>
      </c>
      <c r="H370" s="37">
        <f t="shared" si="40"/>
        <v>0</v>
      </c>
      <c r="I370" s="37">
        <f t="shared" si="41"/>
        <v>0</v>
      </c>
      <c r="J370" s="37">
        <f t="shared" si="42"/>
        <v>0</v>
      </c>
      <c r="K370" s="37">
        <f t="shared" si="43"/>
        <v>0</v>
      </c>
    </row>
    <row r="371" spans="1:11" ht="14.25">
      <c r="A371" s="102">
        <v>4</v>
      </c>
      <c r="B371" s="25" t="s">
        <v>331</v>
      </c>
      <c r="C371" s="5" t="s">
        <v>332</v>
      </c>
      <c r="D371" s="8" t="s">
        <v>84</v>
      </c>
      <c r="E371" s="47">
        <v>4</v>
      </c>
      <c r="F371" s="43"/>
      <c r="G371" s="9">
        <v>0.08</v>
      </c>
      <c r="H371" s="37">
        <f t="shared" si="40"/>
        <v>0</v>
      </c>
      <c r="I371" s="37">
        <f t="shared" si="41"/>
        <v>0</v>
      </c>
      <c r="J371" s="37">
        <f t="shared" si="42"/>
        <v>0</v>
      </c>
      <c r="K371" s="37">
        <f t="shared" si="43"/>
        <v>0</v>
      </c>
    </row>
    <row r="372" spans="1:11" ht="14.25">
      <c r="A372" s="102">
        <v>5</v>
      </c>
      <c r="B372" s="25" t="s">
        <v>272</v>
      </c>
      <c r="C372" s="5" t="s">
        <v>332</v>
      </c>
      <c r="D372" s="8" t="s">
        <v>84</v>
      </c>
      <c r="E372" s="47">
        <v>20</v>
      </c>
      <c r="F372" s="43"/>
      <c r="G372" s="9">
        <v>0.08</v>
      </c>
      <c r="H372" s="37">
        <f t="shared" si="40"/>
        <v>0</v>
      </c>
      <c r="I372" s="37">
        <f t="shared" si="41"/>
        <v>0</v>
      </c>
      <c r="J372" s="37">
        <f t="shared" si="42"/>
        <v>0</v>
      </c>
      <c r="K372" s="37">
        <f t="shared" si="43"/>
        <v>0</v>
      </c>
    </row>
    <row r="373" spans="1:11" ht="14.25">
      <c r="A373" s="102">
        <v>6</v>
      </c>
      <c r="B373" s="25" t="s">
        <v>107</v>
      </c>
      <c r="C373" s="5" t="s">
        <v>332</v>
      </c>
      <c r="D373" s="8" t="s">
        <v>84</v>
      </c>
      <c r="E373" s="47">
        <v>4</v>
      </c>
      <c r="F373" s="43"/>
      <c r="G373" s="9">
        <v>0.08</v>
      </c>
      <c r="H373" s="37">
        <f t="shared" si="40"/>
        <v>0</v>
      </c>
      <c r="I373" s="37">
        <f t="shared" si="41"/>
        <v>0</v>
      </c>
      <c r="J373" s="37">
        <f t="shared" si="42"/>
        <v>0</v>
      </c>
      <c r="K373" s="37">
        <f t="shared" si="43"/>
        <v>0</v>
      </c>
    </row>
    <row r="374" spans="1:11" ht="14.25">
      <c r="A374" s="102">
        <v>7</v>
      </c>
      <c r="B374" s="25" t="s">
        <v>108</v>
      </c>
      <c r="C374" s="5" t="s">
        <v>332</v>
      </c>
      <c r="D374" s="8" t="s">
        <v>84</v>
      </c>
      <c r="E374" s="47">
        <v>4</v>
      </c>
      <c r="F374" s="43"/>
      <c r="G374" s="9">
        <v>0.08</v>
      </c>
      <c r="H374" s="37">
        <f t="shared" si="40"/>
        <v>0</v>
      </c>
      <c r="I374" s="37">
        <f t="shared" si="41"/>
        <v>0</v>
      </c>
      <c r="J374" s="37">
        <f t="shared" si="42"/>
        <v>0</v>
      </c>
      <c r="K374" s="37">
        <f t="shared" si="43"/>
        <v>0</v>
      </c>
    </row>
    <row r="375" spans="1:11" ht="14.25">
      <c r="A375" s="102">
        <v>8</v>
      </c>
      <c r="B375" s="25" t="s">
        <v>333</v>
      </c>
      <c r="C375" s="5">
        <v>1</v>
      </c>
      <c r="D375" s="8" t="s">
        <v>334</v>
      </c>
      <c r="E375" s="47">
        <v>24</v>
      </c>
      <c r="F375" s="43"/>
      <c r="G375" s="9">
        <v>0.23</v>
      </c>
      <c r="H375" s="37">
        <f t="shared" si="40"/>
        <v>0</v>
      </c>
      <c r="I375" s="37">
        <f t="shared" si="41"/>
        <v>0</v>
      </c>
      <c r="J375" s="37">
        <f t="shared" si="42"/>
        <v>0</v>
      </c>
      <c r="K375" s="37">
        <f t="shared" si="43"/>
        <v>0</v>
      </c>
    </row>
    <row r="376" spans="1:11" ht="14.25">
      <c r="A376" s="102">
        <v>9</v>
      </c>
      <c r="B376" s="25" t="s">
        <v>83</v>
      </c>
      <c r="C376" s="5"/>
      <c r="D376" s="8" t="s">
        <v>59</v>
      </c>
      <c r="E376" s="47">
        <v>1</v>
      </c>
      <c r="F376" s="43"/>
      <c r="G376" s="9">
        <v>0.08</v>
      </c>
      <c r="H376" s="37">
        <f t="shared" si="40"/>
        <v>0</v>
      </c>
      <c r="I376" s="37">
        <f t="shared" si="41"/>
        <v>0</v>
      </c>
      <c r="J376" s="37">
        <f t="shared" si="42"/>
        <v>0</v>
      </c>
      <c r="K376" s="37">
        <f t="shared" si="43"/>
        <v>0</v>
      </c>
    </row>
    <row r="377" spans="1:11" ht="14.25">
      <c r="A377" s="22"/>
      <c r="B377" s="29"/>
      <c r="C377" s="1"/>
      <c r="D377" s="22"/>
      <c r="E377" s="50"/>
      <c r="F377" s="44" t="s">
        <v>44</v>
      </c>
      <c r="G377" s="32"/>
      <c r="H377" s="36"/>
      <c r="I377" s="43">
        <f>SUM(I368:I376)</f>
        <v>0</v>
      </c>
      <c r="J377" s="43">
        <f>SUM(J368:J376)</f>
        <v>0</v>
      </c>
      <c r="K377" s="43">
        <f>SUM(K368:K376)</f>
        <v>0</v>
      </c>
    </row>
    <row r="378" spans="1:11" ht="14.25">
      <c r="A378" s="103"/>
      <c r="B378" s="104" t="s">
        <v>335</v>
      </c>
      <c r="C378" s="1"/>
      <c r="D378" s="22"/>
      <c r="E378" s="50"/>
      <c r="F378" s="36"/>
      <c r="G378" s="32"/>
      <c r="H378" s="36"/>
      <c r="I378" s="36"/>
      <c r="J378" s="36"/>
      <c r="K378" s="36"/>
    </row>
    <row r="379" spans="1:11" ht="14.25">
      <c r="A379" s="8">
        <v>1</v>
      </c>
      <c r="B379" s="89" t="s">
        <v>268</v>
      </c>
      <c r="C379" s="1"/>
      <c r="D379" s="22"/>
      <c r="E379" s="50"/>
      <c r="F379" s="36"/>
      <c r="G379" s="32"/>
      <c r="H379" s="36"/>
      <c r="I379" s="36"/>
      <c r="J379" s="36"/>
      <c r="K379" s="36"/>
    </row>
    <row r="380" spans="1:11" ht="42.75">
      <c r="A380" s="8">
        <v>2</v>
      </c>
      <c r="B380" s="89" t="s">
        <v>269</v>
      </c>
      <c r="C380" s="1"/>
      <c r="D380" s="22"/>
      <c r="E380" s="50"/>
      <c r="F380" s="36"/>
      <c r="G380" s="32"/>
      <c r="H380" s="36"/>
      <c r="I380" s="36"/>
      <c r="J380" s="36"/>
      <c r="K380" s="36"/>
    </row>
    <row r="381" spans="1:11" ht="42.75">
      <c r="A381" s="8">
        <v>3</v>
      </c>
      <c r="B381" s="89" t="s">
        <v>270</v>
      </c>
      <c r="C381" s="1"/>
      <c r="D381" s="22"/>
      <c r="E381" s="50"/>
      <c r="F381" s="36"/>
      <c r="G381" s="32"/>
      <c r="H381" s="36"/>
      <c r="I381" s="36"/>
      <c r="J381" s="36"/>
      <c r="K381" s="36"/>
    </row>
    <row r="382" spans="1:11" ht="28.5">
      <c r="A382" s="8">
        <v>4</v>
      </c>
      <c r="B382" s="89" t="s">
        <v>271</v>
      </c>
      <c r="C382" s="1"/>
      <c r="D382" s="22"/>
      <c r="E382" s="50"/>
      <c r="F382" s="36"/>
      <c r="G382" s="32"/>
      <c r="H382" s="36"/>
      <c r="I382" s="36"/>
      <c r="J382" s="36"/>
      <c r="K382" s="36"/>
    </row>
    <row r="383" spans="1:11" ht="57">
      <c r="A383" s="8">
        <v>5</v>
      </c>
      <c r="B383" s="89" t="s">
        <v>11</v>
      </c>
      <c r="C383" s="1"/>
      <c r="D383" s="22"/>
      <c r="E383" s="50"/>
      <c r="F383" s="36"/>
      <c r="G383" s="32"/>
      <c r="H383" s="36"/>
      <c r="I383" s="36"/>
      <c r="J383" s="36"/>
      <c r="K383" s="36"/>
    </row>
    <row r="384" spans="1:11" ht="114">
      <c r="A384" s="8">
        <v>6</v>
      </c>
      <c r="B384" s="89" t="s">
        <v>186</v>
      </c>
      <c r="C384" s="1"/>
      <c r="D384" s="22"/>
      <c r="E384" s="50"/>
      <c r="F384" s="36"/>
      <c r="G384" s="32"/>
      <c r="H384" s="36"/>
      <c r="I384" s="36"/>
      <c r="J384" s="36"/>
      <c r="K384" s="36"/>
    </row>
    <row r="385" spans="1:11" ht="28.5">
      <c r="A385" s="8">
        <v>7</v>
      </c>
      <c r="B385" s="93" t="s">
        <v>454</v>
      </c>
      <c r="C385" s="1"/>
      <c r="D385" s="22"/>
      <c r="E385" s="50"/>
      <c r="F385" s="36"/>
      <c r="G385" s="32"/>
      <c r="H385" s="36"/>
      <c r="I385" s="36"/>
      <c r="J385" s="36"/>
      <c r="K385" s="36"/>
    </row>
    <row r="389" spans="1:8" ht="14.25">
      <c r="A389" s="15" t="s">
        <v>470</v>
      </c>
      <c r="B389" s="69"/>
      <c r="C389" s="16"/>
      <c r="D389" s="17"/>
      <c r="E389" s="46"/>
      <c r="F389" s="41"/>
      <c r="G389" s="16"/>
      <c r="H389" s="41"/>
    </row>
    <row r="390" spans="1:11" ht="28.5">
      <c r="A390" s="61" t="s">
        <v>73</v>
      </c>
      <c r="B390" s="53" t="s">
        <v>53</v>
      </c>
      <c r="C390" s="58" t="s">
        <v>295</v>
      </c>
      <c r="D390" s="53" t="s">
        <v>55</v>
      </c>
      <c r="E390" s="65" t="s">
        <v>178</v>
      </c>
      <c r="F390" s="54" t="s">
        <v>209</v>
      </c>
      <c r="G390" s="55" t="s">
        <v>106</v>
      </c>
      <c r="H390" s="56" t="s">
        <v>207</v>
      </c>
      <c r="I390" s="57" t="s">
        <v>57</v>
      </c>
      <c r="J390" s="54" t="s">
        <v>210</v>
      </c>
      <c r="K390" s="56" t="s">
        <v>49</v>
      </c>
    </row>
    <row r="391" spans="1:11" ht="14.25">
      <c r="A391" s="105">
        <v>1</v>
      </c>
      <c r="B391" s="95" t="s">
        <v>461</v>
      </c>
      <c r="C391" s="96" t="s">
        <v>460</v>
      </c>
      <c r="D391" s="97" t="s">
        <v>86</v>
      </c>
      <c r="E391" s="106">
        <v>45</v>
      </c>
      <c r="F391" s="99"/>
      <c r="G391" s="107">
        <v>0.23</v>
      </c>
      <c r="H391" s="101">
        <f aca="true" t="shared" si="44" ref="H391:H397">F391*G391+F391</f>
        <v>0</v>
      </c>
      <c r="I391" s="101">
        <f aca="true" t="shared" si="45" ref="I391:I397">F391*E391</f>
        <v>0</v>
      </c>
      <c r="J391" s="101">
        <f aca="true" t="shared" si="46" ref="J391:J397">I391*G391</f>
        <v>0</v>
      </c>
      <c r="K391" s="101">
        <f aca="true" t="shared" si="47" ref="K391:K397">E391*H391</f>
        <v>0</v>
      </c>
    </row>
    <row r="392" spans="1:11" ht="14.25">
      <c r="A392" s="105">
        <v>2</v>
      </c>
      <c r="B392" s="95" t="s">
        <v>459</v>
      </c>
      <c r="C392" s="96" t="s">
        <v>460</v>
      </c>
      <c r="D392" s="97" t="s">
        <v>86</v>
      </c>
      <c r="E392" s="106">
        <v>60</v>
      </c>
      <c r="F392" s="99"/>
      <c r="G392" s="107">
        <v>0.23</v>
      </c>
      <c r="H392" s="101">
        <f t="shared" si="44"/>
        <v>0</v>
      </c>
      <c r="I392" s="101">
        <f t="shared" si="45"/>
        <v>0</v>
      </c>
      <c r="J392" s="101">
        <f t="shared" si="46"/>
        <v>0</v>
      </c>
      <c r="K392" s="101">
        <f t="shared" si="47"/>
        <v>0</v>
      </c>
    </row>
    <row r="393" spans="1:11" ht="14.25">
      <c r="A393" s="105">
        <v>3</v>
      </c>
      <c r="B393" s="95" t="s">
        <v>462</v>
      </c>
      <c r="C393" s="96" t="s">
        <v>460</v>
      </c>
      <c r="D393" s="97" t="s">
        <v>86</v>
      </c>
      <c r="E393" s="106">
        <v>2</v>
      </c>
      <c r="F393" s="99"/>
      <c r="G393" s="107">
        <v>0.23</v>
      </c>
      <c r="H393" s="101">
        <f t="shared" si="44"/>
        <v>0</v>
      </c>
      <c r="I393" s="101">
        <f t="shared" si="45"/>
        <v>0</v>
      </c>
      <c r="J393" s="101">
        <f t="shared" si="46"/>
        <v>0</v>
      </c>
      <c r="K393" s="101">
        <f t="shared" si="47"/>
        <v>0</v>
      </c>
    </row>
    <row r="394" spans="1:11" ht="14.25">
      <c r="A394" s="105">
        <v>4</v>
      </c>
      <c r="B394" s="95" t="s">
        <v>463</v>
      </c>
      <c r="C394" s="96"/>
      <c r="D394" s="97" t="s">
        <v>464</v>
      </c>
      <c r="E394" s="106">
        <v>1</v>
      </c>
      <c r="F394" s="99"/>
      <c r="G394" s="107">
        <v>0.23</v>
      </c>
      <c r="H394" s="101">
        <f t="shared" si="44"/>
        <v>0</v>
      </c>
      <c r="I394" s="101">
        <f t="shared" si="45"/>
        <v>0</v>
      </c>
      <c r="J394" s="101">
        <f t="shared" si="46"/>
        <v>0</v>
      </c>
      <c r="K394" s="101">
        <f t="shared" si="47"/>
        <v>0</v>
      </c>
    </row>
    <row r="395" spans="1:11" ht="14.25">
      <c r="A395" s="105">
        <v>5</v>
      </c>
      <c r="B395" s="95" t="s">
        <v>465</v>
      </c>
      <c r="C395" s="96"/>
      <c r="D395" s="97" t="s">
        <v>464</v>
      </c>
      <c r="E395" s="106">
        <v>0.5</v>
      </c>
      <c r="F395" s="99"/>
      <c r="G395" s="107">
        <v>0.23</v>
      </c>
      <c r="H395" s="101">
        <f t="shared" si="44"/>
        <v>0</v>
      </c>
      <c r="I395" s="101">
        <f t="shared" si="45"/>
        <v>0</v>
      </c>
      <c r="J395" s="101">
        <f t="shared" si="46"/>
        <v>0</v>
      </c>
      <c r="K395" s="101">
        <f t="shared" si="47"/>
        <v>0</v>
      </c>
    </row>
    <row r="396" spans="1:11" ht="14.25">
      <c r="A396" s="105">
        <v>6</v>
      </c>
      <c r="B396" s="95" t="s">
        <v>466</v>
      </c>
      <c r="C396" s="96"/>
      <c r="D396" s="97" t="s">
        <v>467</v>
      </c>
      <c r="E396" s="106">
        <v>1</v>
      </c>
      <c r="F396" s="99"/>
      <c r="G396" s="107">
        <v>0.23</v>
      </c>
      <c r="H396" s="101">
        <f t="shared" si="44"/>
        <v>0</v>
      </c>
      <c r="I396" s="101">
        <f t="shared" si="45"/>
        <v>0</v>
      </c>
      <c r="J396" s="101">
        <f t="shared" si="46"/>
        <v>0</v>
      </c>
      <c r="K396" s="101">
        <f t="shared" si="47"/>
        <v>0</v>
      </c>
    </row>
    <row r="397" spans="1:11" ht="14.25">
      <c r="A397" s="105">
        <v>7</v>
      </c>
      <c r="B397" s="95" t="s">
        <v>468</v>
      </c>
      <c r="C397" s="96" t="s">
        <v>469</v>
      </c>
      <c r="D397" s="97" t="s">
        <v>467</v>
      </c>
      <c r="E397" s="106">
        <v>6</v>
      </c>
      <c r="F397" s="99"/>
      <c r="G397" s="107">
        <v>0.08</v>
      </c>
      <c r="H397" s="101">
        <f t="shared" si="44"/>
        <v>0</v>
      </c>
      <c r="I397" s="101">
        <f t="shared" si="45"/>
        <v>0</v>
      </c>
      <c r="J397" s="101">
        <f t="shared" si="46"/>
        <v>0</v>
      </c>
      <c r="K397" s="101">
        <f t="shared" si="47"/>
        <v>0</v>
      </c>
    </row>
    <row r="398" spans="1:11" ht="14.25">
      <c r="A398" s="22"/>
      <c r="B398" s="29"/>
      <c r="C398" s="1"/>
      <c r="D398" s="22"/>
      <c r="E398" s="50"/>
      <c r="F398" s="44" t="s">
        <v>44</v>
      </c>
      <c r="G398" s="32"/>
      <c r="H398" s="36"/>
      <c r="I398" s="99">
        <f>SUM(I391:I397)</f>
        <v>0</v>
      </c>
      <c r="J398" s="99">
        <f>SUM(J391:J397)</f>
        <v>0</v>
      </c>
      <c r="K398" s="99">
        <f>SUM(K391:K397)</f>
        <v>0</v>
      </c>
    </row>
    <row r="401" spans="6:11" ht="14.25">
      <c r="F401" s="108" t="s">
        <v>22</v>
      </c>
      <c r="G401" s="109"/>
      <c r="H401" s="108"/>
      <c r="I401" s="108">
        <f>I398+I377+I360+I281+I266+I261+I240+I219+I206+I140+I116+I97+I66+I57+I35</f>
        <v>0</v>
      </c>
      <c r="J401" s="108">
        <f>K401-I401</f>
        <v>0</v>
      </c>
      <c r="K401" s="108">
        <f>K398+K377+K360+K281+K266+K261+K240+K219+K206+K140+K116+K97+K66+K57+K35</f>
        <v>0</v>
      </c>
    </row>
    <row r="403" spans="6:9" ht="14.25">
      <c r="F403" s="110" t="s">
        <v>471</v>
      </c>
      <c r="G403" s="111"/>
      <c r="H403" s="110"/>
      <c r="I403" s="110">
        <f>I401/4.0196</f>
        <v>0</v>
      </c>
    </row>
  </sheetData>
  <mergeCells count="12">
    <mergeCell ref="C225:K225"/>
    <mergeCell ref="C226:K226"/>
    <mergeCell ref="C227:K227"/>
    <mergeCell ref="C228:K228"/>
    <mergeCell ref="C221:K221"/>
    <mergeCell ref="C222:K222"/>
    <mergeCell ref="C223:K223"/>
    <mergeCell ref="C224:K224"/>
    <mergeCell ref="C229:K229"/>
    <mergeCell ref="C230:K230"/>
    <mergeCell ref="B363:F363"/>
    <mergeCell ref="B364:F364"/>
  </mergeCells>
  <printOptions/>
  <pageMargins left="0.75" right="0.45" top="1" bottom="1" header="0.5" footer="0.5"/>
  <pageSetup horizontalDpi="600" verticalDpi="600" orientation="landscape" paperSize="9" scale="58" r:id="rId1"/>
  <rowBreaks count="11" manualBreakCount="11">
    <brk id="42" max="10" man="1"/>
    <brk id="58" max="10" man="1"/>
    <brk id="72" max="10" man="1"/>
    <brk id="101" max="10" man="1"/>
    <brk id="127" max="10" man="1"/>
    <brk id="175" max="10" man="1"/>
    <brk id="208" max="10" man="1"/>
    <brk id="231" max="10" man="1"/>
    <brk id="262" max="10" man="1"/>
    <brk id="288" max="10" man="1"/>
    <brk id="365" max="10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kawalekz</cp:lastModifiedBy>
  <cp:lastPrinted>2013-03-12T08:15:35Z</cp:lastPrinted>
  <dcterms:created xsi:type="dcterms:W3CDTF">2011-01-17T07:58:23Z</dcterms:created>
  <dcterms:modified xsi:type="dcterms:W3CDTF">2013-03-12T11:40:55Z</dcterms:modified>
  <cp:category/>
  <cp:version/>
  <cp:contentType/>
  <cp:contentStatus/>
</cp:coreProperties>
</file>