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'Arkusz1'!$A$3:$K$263</definedName>
  </definedNames>
  <calcPr fullCalcOnLoad="1"/>
</workbook>
</file>

<file path=xl/sharedStrings.xml><?xml version="1.0" encoding="utf-8"?>
<sst xmlns="http://schemas.openxmlformats.org/spreadsheetml/2006/main" count="633" uniqueCount="179">
  <si>
    <t>cena jednostkowa netto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</si>
  <si>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</si>
  <si>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zestaw do cewnikowania jednorazowy o składzie: kleszczyki plastikowe 14cm, pęseta plastikowa anatomiczna 12,5cm, 5 kompresów z gazy bawełnianej wielkości 7,5cm x 7,5cm, 4 tampony z gazy bawełnianej wielkości śliwki, serweta włókninowa 45cm x 75cm, serweta włókninowa 75cm x 90cm z otworem o średnicy 10cm, strzykawka 20ml typ Luer, igła 1,2x40, żel poślizgowy w saszetce min. 2,7g, woda destylowana w ampułce 20 ml, para rękawiczek lateksowych w rozmiarze S lub M</t>
  </si>
  <si>
    <t>Próbki</t>
  </si>
  <si>
    <t>Dot. pakietów, do których nie są wymagane próbki przy składaniu ofert</t>
  </si>
  <si>
    <t>Rampa 3-kranikowa. System 3 kraników trójdrożnych umieszczonych po jednej stronie rampy z oznaczeniem kierunku przepływu, końcówka typ luer-lock zarówno z lewej jak i z prawej strony, dodatkowo z jednej ze stron końcówka luer-lock z nakrętką, wytrzymałość do 6 bar, pokrętła w różnych kolorach, obrót 90 stopni, przejrzyste mocowanie lini infuzyjnych z widocznym wskaźnikiem przepływu, wykonana z poliweglanu, konstrukcja płytki umożliwiająca mocowanie jej w pozycji poziomej do stojaka pionowego, z uchwytem typu Kombi</t>
  </si>
  <si>
    <t>Zestaw do znieczuleń zewnątrzoponowych z filtrem zawierający igłę typ Touhy z nieruchomymi skrzydełkami 18G x 80 mm, strzykawka niskooporowa, cewnik zewnątrzoponowy z prowadnikiem, filtr płaski o gęstości 0,2 um, końce filtra zabezpieczone zatyczką lub koreczkiem z systemem mocowania do skóry pacjenta, łącznik cewnika typ Luer-Lock, zatrzaskowy element mocujący filtr z cewnikiem</t>
  </si>
  <si>
    <t>Zestaw do znieczulenia łączonego: podpajęczynówkowego i zewnątrzoponowego (CSE). Zawierający igłę do znieczulenia podpajęczynówkowego typ Pencil point 27G, igłę  typ Touhy z nieruchomymi skrzydełkami 18G i otworem na igłę podpajęczynówkową, system blokowania igły podpajęczynówkowej, samoprzylepny element mocowania filtra cewnika zewnętrznego do skóry</t>
  </si>
  <si>
    <t>Razem</t>
  </si>
  <si>
    <t>Szczoteczka cytologiczna wewnątrzkanałowa TYP 1 jałowa</t>
  </si>
  <si>
    <t>Lp.</t>
  </si>
  <si>
    <t>opis towaru</t>
  </si>
  <si>
    <t>nazwa handlowa towaru</t>
  </si>
  <si>
    <t>jm</t>
  </si>
  <si>
    <t>ilość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</si>
  <si>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</si>
  <si>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</si>
  <si>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</si>
  <si>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</si>
  <si>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</si>
  <si>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</si>
  <si>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</si>
  <si>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</si>
  <si>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</si>
  <si>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RAZEM</t>
  </si>
  <si>
    <t>Pakiet 1- Zgłębnik KANGAROO</t>
  </si>
  <si>
    <t>Pakiet 2 - Akcesoria ginekologiczne</t>
  </si>
  <si>
    <t>Pakiet 3 - Zestawy do znieczuleń</t>
  </si>
  <si>
    <t>Pakiet 4 - Zestaw do cewnikowania</t>
  </si>
  <si>
    <t>cewnik couvelair  ch 20 / 2-bieżny/ sterylny / silikonowany</t>
  </si>
  <si>
    <t>Cewnik Couvelair  Ch-20 3-bieżny (silikonowany) /sterylny/</t>
  </si>
  <si>
    <t>Cewnik Couvelair  Ch-22 3-bieżny (silikonowy) /sterylny/</t>
  </si>
  <si>
    <t>Cewnik do hemodializy, dwukanałowy, dł.max 15cm, prosta prowadnica, koszulka prowadnicy, rozszerzacz 10F, 12F (mniejszy i wiekszy), igła prosta, opatrunek</t>
  </si>
  <si>
    <t>Dren do drenażu jamy otrzewnej - dren silikonowy, dł. 40-45cm roz. 26</t>
  </si>
  <si>
    <t>dren t-kehra</t>
  </si>
  <si>
    <t>Igła 18G dł. 88- 90 mm do znieczulenia podpajęczynkówkowego typ standard, ze szlifem Quinkiego, przezroczysty uchwyt lock, uchwyt mandrynu w kolorze odpowiadającym kodowi rozmiarów</t>
  </si>
  <si>
    <t>Igła 19G dł. 88- 90 mm do znieczulenia podpajęczynkówkowego typ standard, ze szlifem Quinkiego, przezroczysty uchwyt lock, uchwyt mandrynu w kolorze odpowiadającym kodowi rozmiarów</t>
  </si>
  <si>
    <t>Igła 19Gx1 1/2 - 1,1 x 40mm do znieczulenia podpajęczynkówkowego typ standard, ze szlifem Quinkiego, przezroczysty uchwyt lock, uchwyt mandrynu w kolorze odpowiadającym kodowi rozmiarów</t>
  </si>
  <si>
    <t>Igła 20G dł. 88- 90 mm do znieczulenia podpajęczynkówkowego typ standard, ze szlifem Quinkiego, przezroczysty uchwyt lock, uchwyt mandrynu w kolorze odpowiadającym kodowi rozmiarów</t>
  </si>
  <si>
    <t>Igła 21G dł. 88- 90 mm do znieczulenia podpajęczynkówkowego typ standard, ze szlifem Quinkiego, przezroczysty uchwyt lock, uchwyt mandrynu w kolorze odpowiadającym kodowi rozmiarów</t>
  </si>
  <si>
    <t>Igła 22G dł. 88- 90 mm do znieczulenia podpajęczynkówkowego typ standard, ze szlifem Quinkiego, przezroczysty uchwyt lock, uchwyt mandrynu w kolorze odpowiadającym kodowi rozmiarów</t>
  </si>
  <si>
    <t>igła 25G dł.88-90mm do znieczulenia podpajęczynówkowego typ standard</t>
  </si>
  <si>
    <t>igła 26G 130mm standard</t>
  </si>
  <si>
    <t>Igła 26G dł 130mm do znieczulenia podpajęczynókowego typu Pencil Point z bocznym otworem, przezroczysty uchwyt lock, uchwyt mandrynu w kolorze odpowiadającemu kodowi rozmiarów.</t>
  </si>
  <si>
    <t>Igła 26G dł. 88- 90mm do znieczulenia podpajęczynókowego typu Pencil Point z bocznym otworem, przezroczysty uchwyt lock, uchwyt mandrynu w kolorze odpowiadającemu kodowi rozmiarów.</t>
  </si>
  <si>
    <t>Igła 26G dł. 90mm do znieczulenia podpajęczynókowego typu Standard (otwór centralny), przezroczysty uchwyt lock, uchwyt mandrynu w kolorze odpowiadającemu kodowi rozmiarów.</t>
  </si>
  <si>
    <t>igły 22G dł.88-90mm do znieczulenia podpajęczynówkowego typ standard</t>
  </si>
  <si>
    <t>Jednorazowe końcówki do aparatu Bilichek (aparat do mierzenia przezskórnego poziomu bilirubiny)</t>
  </si>
  <si>
    <t>Jednorazowy stapler liniowy z nożem o długości lini szwu 57mm załadowany ładunkiem do tkanki standardowej - wysokość zszywki po zamknięciu 1,5mm ; do tkanki grubej - wysokość zszywki po zamknięciu 2mm. Nóż zintegrowany ze staplerem.                          Zamawiający określi rodzaj ładunku przy składaniu zamówień</t>
  </si>
  <si>
    <t>Jednorazowy stapler liniowy z nożem o długości lini szwu 77mm załadowany ładunkiem do tkanki pośredniej - wysokość zszywki po zamknięciu 1,8mm ; do tkanki grubej - wysokość zszywki po zamknięciu 2mm. Nóż zintegrowany ze staplerem.                          Zamawiający określi rodzaj ładunku przy składaniu zamówień</t>
  </si>
  <si>
    <t xml:space="preserve">Jednorazowy stapler zamykający przegubowy ze zginaną końcówką do 80 stopni i obrotowym ramieniem do 190 stopni, o długości linii szycia 55mm z ładunkiem do tkanki normaknej i grubej.  Zamawiający określi rozmiar ładunku przy składaniu zamówień                                          </t>
  </si>
  <si>
    <t>jednorazowy układ oddechowy do respiratora "Fabian" jednorazowego użytku + jednorazowa komora nawilżacza  MR 290 - lub o równorzędnych parametrach</t>
  </si>
  <si>
    <t>kaczki plastikowe damskie</t>
  </si>
  <si>
    <t>kateter moczowodowy typ nelaton 4f 70 cm dla urologii</t>
  </si>
  <si>
    <t>Komplet rur jednorazowego użytku do CPAP-u Infant Flow + podgrzewacz wody MR 290</t>
  </si>
  <si>
    <t>końcówka do odsysania tradycyjna</t>
  </si>
  <si>
    <t>Końcówki donosowe do aparatu Infant Flow - duża 5mm</t>
  </si>
  <si>
    <t>Końcówki donosowe do aparatu Infant Flow - mała 4mm</t>
  </si>
  <si>
    <t>Końcówki donosowe do aparatu Infant Flow - średnia 4,5mm</t>
  </si>
  <si>
    <t>Kranik trójdrożny z drenem łączacym dł 10cm, średnica 2,0x4,1mm</t>
  </si>
  <si>
    <t>Łącznik karbowany ze złączem rurki 22M/15 zagiętym pod kątem 90 stopni, port odsysania z koreczkiem dł. 15cm</t>
  </si>
  <si>
    <t>Łącznik respiratora do podlaczenia ukladu Infant Flow nCPAP j.u.</t>
  </si>
  <si>
    <t>Maseczka nosowa do aparatu Infant Flow - L</t>
  </si>
  <si>
    <t>Maseczka nosowa do aparatu Infant Flow - M</t>
  </si>
  <si>
    <t>Maseczka nosowa do aparatu Infant Flow - S</t>
  </si>
  <si>
    <t>Maska aerozolowa dla dorosłych bez drenu</t>
  </si>
  <si>
    <t>Maska krtaniowa jednorazowa, rozmiar 4 i 5, wykonana z PCV</t>
  </si>
  <si>
    <t>Maska tlenowa dla dorosłych bez drenu</t>
  </si>
  <si>
    <t>Maska tlenowa pediatryczna z drenem</t>
  </si>
  <si>
    <t>maska tlenowa z drenem z workiem</t>
  </si>
  <si>
    <t>Maska tlenowa z nebulizatorem</t>
  </si>
  <si>
    <t>Maska twarzowa dla dorosłych bez zaworu rozm. 4 i 4/5</t>
  </si>
  <si>
    <t>Maska twarzowa jednorazowa do Entanoxu</t>
  </si>
  <si>
    <t>Maska z osłoną na oczy</t>
  </si>
  <si>
    <t>maski ochronne</t>
  </si>
  <si>
    <t>maski ochronne  Koyote</t>
  </si>
  <si>
    <t>Miarka jednorazowego użytku do mierzenia noworodków</t>
  </si>
  <si>
    <t>Obuwie ochronne foliowe</t>
  </si>
  <si>
    <t>Okularki do fototerapii noworodka, jednorazowego użytku - wykonane z flizeliny karbowanej, obwód gówy 26-33cm</t>
  </si>
  <si>
    <t>Osłonki na termometr Rister, RI-THERMO, Model 1800</t>
  </si>
  <si>
    <t>Osłonki na termometr Rister, RI-THERMO, Model 1805</t>
  </si>
  <si>
    <t>Pensety jednorazowe</t>
  </si>
  <si>
    <t>Pojemnik do odsysania ran typu Redon "Save" 250ml - służący do wywierania podciśnienia od 120mbar; dren łączący o długości 125cm; uniwersalna końcówka schodkowa dla drenów Redona od CH6 do Ch19, jałowy nie pirogenny</t>
  </si>
  <si>
    <t>Pojemnik z pokrywą i pierścieniem gwarancyjnym do maści 500g</t>
  </si>
  <si>
    <t>Pojniki dla chorych</t>
  </si>
  <si>
    <t>Proteza naczyniowa tętniczo - żylna  ze strech 6mmx40cm</t>
  </si>
  <si>
    <t xml:space="preserve">przewód tlenowy z maseczką do podawania tlenu dla noworodka </t>
  </si>
  <si>
    <t xml:space="preserve">rurka intubacyjna amllinckrodt taper guard evac nr 7, 7,5 </t>
  </si>
  <si>
    <t>rurka LTS nr 5</t>
  </si>
  <si>
    <t>Siatka chirurgiczna monofilamentowa, polipropylenowa, gęstość porów 0,3mmx0,5mm  ciężar pow. 80G/m2 - rozmiar 15cm x 15cm</t>
  </si>
  <si>
    <t>Siatka chirurgiczna monofilamentowa, polipropylenowa, gęstość porów 0,5mmx0,5mm  ciężar pow. 80g/m2 - rozmiar 8cm x 12cm</t>
  </si>
  <si>
    <t>Siatka chirurgiczna monofilamentowa, poloprolenowa, gęstość porów 1,16mmx2,6mm  ciężar pow. 36g/m2 - rozmiar 15cm x 15cm</t>
  </si>
  <si>
    <t>Sonda z zatyczką do karmienia noworodków i wcześniaków 6CH</t>
  </si>
  <si>
    <t>Sonda z zatyczką do karmienia noworodków i wcześniaków 8CH</t>
  </si>
  <si>
    <t>Stapler okrężny, zakrzywiony jednorazowego użytku do wykonania linii szwu naprzemiennego okrężnego z przecięciem tkanek po uformowaniu zszywek, automatyczna regulacja siły docisku, kowadełko łamane pozwalająca na automatyczne usuwanie staplera ze światła narządu. Rozmiar 25mm</t>
  </si>
  <si>
    <t>Stapler okrężny, zakrzywiony jednorazowego użytku do wykonania linii szwu naprzemiennego okrężnego z przecięciem tkanek po uformowaniu zszywek, automatyczna regulacja siły docisku, kowadełko łamane pozwalająca na automatyczne usuwanie staplera ze światła narządu. Rozmiar 31mm</t>
  </si>
  <si>
    <t>Stapler okrężny, zakrzywiony jednorazowego użytku do wykonania linii szwu naprzemiennego okrężnego z przecięciem tkanek po uformowaniu zszywek, automatyczna regulacja siły docisku, kowadełko łamane pozwalające na automatyczne usuwanie staplera ze światła narządu. Rozmiar 28mm</t>
  </si>
  <si>
    <t>szczotka do chirurgicznego mycia rąk</t>
  </si>
  <si>
    <t>Tuba inhalacyjna dla dorosłych z maską</t>
  </si>
  <si>
    <t>wkład jednorazowy do ssaka BASIC</t>
  </si>
  <si>
    <t>Wkład jednorazowy do ssaka Victoria II</t>
  </si>
  <si>
    <t>Worek na wymioty</t>
  </si>
  <si>
    <t>Y - connector podwójny</t>
  </si>
  <si>
    <t xml:space="preserve">Zamknięty układ ssący do bezpośredniej autotransfuzji pooperacyjnej, w skład którego wchodzą:                                            -podwójna końcówka uciskowa dla drenów Redona o średnicy zwiększającej schodkowo od CH6 do Ch18 z możliwością podawania w iniekcji antykoagulantów;                      -butelka Redona z przeciw zwrotną zastawką o pojemności 250 ml (początkowe ssanie 120mbar)               </t>
  </si>
  <si>
    <t xml:space="preserve">Zestaw do odsysania pola operacyjnego, końcówki wykonane z twardego, przezroczystego PCW o jakości medycznej, łagodnie zakończone, przewody ssące, wykonane z elastycznego PCW, o jakości medycznej, jałowe sterylizowane w tlenku etylenu + dren 3m z końcówką </t>
  </si>
  <si>
    <t>Zestaw do transfuzji wymiennej krwi u noworodka - sterylny, jednorazowy</t>
  </si>
  <si>
    <t>Złączki podwójnie obrotowe ze złączem rurki 22M/15F pasują bezpośrednio do masek do znieczulenia i rurek intubacyjnych. Łącznik do obwodu oddechowego 15m, port odsysania z gumową uszczelką do bronchoskopii i koreczkiem</t>
  </si>
  <si>
    <t>op</t>
  </si>
  <si>
    <t>kpl</t>
  </si>
  <si>
    <t>wkład jednorazowy do ssaka próżniowego do ssaka system sep-t-vac</t>
  </si>
  <si>
    <t>Pakiet 5 - Cewniki</t>
  </si>
  <si>
    <t>Pakiet 6 - Dreny</t>
  </si>
  <si>
    <r>
      <t>Tasma IVS do leczenia nietrzymania moczu.</t>
    </r>
    <r>
      <rPr>
        <sz val="10"/>
        <rFont val="Arial"/>
        <family val="2"/>
      </rPr>
      <t xml:space="preserve"> Materiał - polipropylen monofilamentowy. Atreumatyczne brzegi zakończone pętelkami, grubość taśmy 0,5mm (+/- 0,01mm), porowatość 86% (+/- 1%), gramatura 70 g/m2 (+/-5 g/m2), długość 50cm (+/-1cm), szerokość 1,3 cm (+/-0,05cm)</t>
    </r>
  </si>
  <si>
    <t>Dotchawicza rurka z drugim światłem do podawania surfsktantu noworodkowi, rozm. 3,0</t>
  </si>
  <si>
    <t>Dotchawicza rurka z drugim światłem do podawania surfsktantu noworodkowi, rozm. 2,5</t>
  </si>
  <si>
    <r>
      <t xml:space="preserve">Szczoteczki z tworzywa sztucznego jednorazowego użytku sterylne do pobierania wymazów cytologicznych umożliwiających pobranie w rozmazie jednocześnie komórek szyjki macicy, kanału szyjki i strefy transformacji, </t>
    </r>
    <r>
      <rPr>
        <b/>
        <sz val="8"/>
        <rFont val="Arial"/>
        <family val="2"/>
      </rPr>
      <t>Cervex-brush</t>
    </r>
  </si>
  <si>
    <t>Szczoteczki z tworzywa sztucznego jednorazowego użytku sterylne do pobierania wymazów cytologicznych umożliwiających pobranie w rozmazie jednocześnie komórek szyjki macicy, kanału szyjki i strefy transformacji, Cervex-brush combi</t>
  </si>
  <si>
    <t xml:space="preserve">Zestaw   do  nefrostomii , Zestawy do wykonania przetoki techniką One-Step. Zestaw zawierający: kateter PIGTAIL 6F x 26 cm, igła dwuczęściowa 18G x 29cm, opaska zaciskowa, kołnierz                                                                                           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</si>
  <si>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24cm, popychacz dł. 70cm, prowadnik powleczony teflonem dł. 120-125cm, zacisk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</si>
  <si>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</si>
  <si>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t>Cewnik Couvelair  Ch-22 3-bieżny (silikonowany) /sterylny/</t>
  </si>
  <si>
    <t>Cewnik Couvelair  Ch 22 2-bieżny (silikonowany) /sterylny</t>
  </si>
  <si>
    <t xml:space="preserve">Igła do znieczuleń splotów. Ze szlifem 30 stopni,  22G, rozmiar igły 0,7 x 50mm, Igła połaczona na stałe z kablem elektrycznym i drenem do infuzji  </t>
  </si>
  <si>
    <t>zamknięty system do inhalacji nawilżających RESPI-FLO 500ml z głowicą, możliwość zastosowania ciepłej i zimnej nebulizacji, oświadczenie producenta na awykorzystanie wody do wyczerpania butelki</t>
  </si>
  <si>
    <t>Pojemnik 500ml z głowica do zamkniętego systemu do inhalacji nawilżających RESPI-FLO</t>
  </si>
  <si>
    <t>zestaw PEG Flocar Ch10</t>
  </si>
  <si>
    <t xml:space="preserve">Infuzyjny system pomiaru ośrodkowego ciśnienia żylnego - skala pomiarowa + zestaw drenów 80-100cm </t>
  </si>
  <si>
    <t>Po 2 opakowania z każdego rozmiaru</t>
  </si>
  <si>
    <t>Uchwyty naścienne na rękawice jednorazowe typ SafeDon lub równoważne. Rozmiar podstawy 12 x 13 cm</t>
  </si>
  <si>
    <t>Zatyczka do cewników schodkowa a'100 szt</t>
  </si>
  <si>
    <t>Kranik trójdrożny a'50 szt</t>
  </si>
  <si>
    <r>
      <t>Zgłębnik do żywienia dojelitowego i odbarczania żoładkowego</t>
    </r>
    <r>
      <rPr>
        <sz val="9"/>
        <rFont val="Arial"/>
        <family val="2"/>
      </rPr>
      <t xml:space="preserve"> - 1. część dojelitowa 8CH/Fr, długość 270cm, śr. Zew 2,6mm, śr. Wew 1,4 mm, 2. część dożołądkowa 16CH/Fr, długość 100 cm, śr. Zew. 5,3mm, śr. Wew. 4,0 mm, 3. znacznik RTG, 4. podziałka, 5. Końcówka Luer-Lock, 6. Pakowany pojedyńczo</t>
    </r>
  </si>
  <si>
    <t>dren tlenowy elastyczny przezroczysty, 213cm, do masek tlenowych, do aparatu Ambu</t>
  </si>
  <si>
    <t>Pakiet 7 - Igły do znieczuleń</t>
  </si>
  <si>
    <t>Pakiet 8 - Akcesoria anestezjologiczne</t>
  </si>
  <si>
    <t>Pakiet 9 - Akcesoria neonatologiczne</t>
  </si>
  <si>
    <t>Pakiet 10 - Staplery jednorazowe</t>
  </si>
  <si>
    <t>Pakiet 11 - Drobny sprzęt jednorazowy</t>
  </si>
  <si>
    <t>Pakiet 13 - Maski ochronne</t>
  </si>
  <si>
    <t>Pakiet 14 - Taśma IVS</t>
  </si>
  <si>
    <t xml:space="preserve">Pakiet 15 - Proteza naczyniowa   </t>
  </si>
  <si>
    <t>Pakiet 16 - Prowadnice do rurek intubacyjnych</t>
  </si>
  <si>
    <t>Pakiet 17 - Siatki monofilamentowe</t>
  </si>
  <si>
    <t>Pakiet 18 - Układ ssący</t>
  </si>
  <si>
    <t>Pakiet 19 - Zestawy zabiegowe</t>
  </si>
  <si>
    <t>Pakiet 20 - Rękawice nitrylowe</t>
  </si>
  <si>
    <t>Pakiet 21 - Inne art. medyczne</t>
  </si>
  <si>
    <t>Siatka chirurgiczna monofilamentowa, polipropylenowa, gęstość porów 1,16mmx2,6mm  ciężar pow. 36g/m2 - rozmiar 8cm x 12cm</t>
  </si>
  <si>
    <t>Worki stomijne-chir, przeżroczyste całkowicie lub częściowo, jednoczęściowe (płytka i worek), przylepiec z wyznaczonymi kręgami do wycięcia wg rozmiaru, otwarte (odpuszczalne), zamknięcie - giętki pasek, plastikowa zapinka</t>
  </si>
  <si>
    <t>Ładunki do wielorazowego staplera zamykającego typu TA Premium 55, będącego na wyposażeniu Zamawiającego, o wysokości zszywki 3,5mm</t>
  </si>
  <si>
    <t>Ładunki do wielorazowego staplera zamykającego typu TA Premium 55, będącego na wyposażeniu Zamawiającego, o wysokości zszywki 4,8mm</t>
  </si>
  <si>
    <t>Kanki  doodbytnicze, z PCW, jednorazowe, jałowe, powierzchnia satynowa, łagodne zakończenie, rozm. Ch16x200mm, Ch20x200mm, Ch28x300mm (w zależności od zapotrzebowań Zamawiającego)</t>
  </si>
  <si>
    <t>Butelka REDON do długotrwałego odsysania ran 200ml, jednorazowa, sterylna</t>
  </si>
  <si>
    <t>zestaw  do pompy KANGAROO - zawiera: worek o poj. 1000ml z PCV, wyskalowany z dużym wlewem od góry korkiem-zatyczką , dren elastyczny posiadający końcówki do podawania leków i płukania zgłebnika, komparybilny ze zgłębnikiem żołądkowym i PEG, posiadający komorę kroplową.</t>
  </si>
  <si>
    <t>Prowadnica do trudnej intubacji wielorazowa z wygietym końcem 15 ch/60cm, wielorazowa</t>
  </si>
  <si>
    <t>Prowadnica nr 4,0 do rurek intubacyjnycj</t>
  </si>
  <si>
    <t>Prowadnica nr 5,0 do rurek intubacyjnycj</t>
  </si>
  <si>
    <t>Zestawy  do abrazji jamy macicy typ GINEASPIR lub równoważny. Zestaw zawiera: strzykawkę 20ml z zabezpieczeniem przed cofnięciem tłoka, elastyczna łyżeczka plastikowa, pojemnik na próbki.</t>
  </si>
  <si>
    <t>Lejce naczyniowe jednorazowego użytku do odciągania naczyń, nerwów, moczowodów. Średnica 2,4 x 1,2mm dł 40 cm</t>
  </si>
  <si>
    <t>Silikonowe lejce naczyniowe jednorazowego użytku do odciągania naczyń, nerwów, moczowodów. Średnica 1,5 x 1mm dł 40 cm</t>
  </si>
  <si>
    <t>Pakiet 12 - Lejce naczyniowe</t>
  </si>
  <si>
    <t>Prowadnica nr 2,0 do rurek intubacyjnycj</t>
  </si>
  <si>
    <t>Prowadnica nr 3,0 do rurek intubacyjnycj</t>
  </si>
  <si>
    <t>Rekawice nitrylowe, diagnostyczne, niesterylne, bezpudrowe.  Odporne na uszkodzenia mechaniczne. Grubość rękawicy w części dłoni 0,08mm; w części palców 0,11mm, mankiecie 0,07mm. Rolowany mankiet Powierzchnia: teksturowana tylko na palcach, kolor - ciemnoniebieski. Kształt: anatomiczny, zróżnicowany na lewą i prawą dłoń
AQL: 1,5  Deklaracja zgodności CE lub równoważne, zgodne z normą PN-EN 455.1-2, EN-374-3, ASTM F1671 potwierdzone 4 badaniami z jednostki niezależnej od producenta, a'200szt, roz. S, M, L. Informacje o odporności na poszczególne substancje chemiczbne opisane na opakowaniu. Rozmiar kodowany kolorystycznie na opakowaniu. Rozmiar opakowania 12 x 13 x 15,5cm (+/- 3mm) pasujący do uchwytu naściennego typ SafeDon</t>
  </si>
  <si>
    <t>Po jednym opakowaniu z każdego rozmiaru</t>
  </si>
  <si>
    <t>Pakiet 22 - Cytoluer</t>
  </si>
  <si>
    <t>Cytoluer - przyrząd do bezigłowej aspiracji płynu z worka</t>
  </si>
  <si>
    <t>Starachowice 11.04.2012</t>
  </si>
  <si>
    <t>Pakiet 5A - Zestawy do szynowania moczowodów</t>
  </si>
  <si>
    <t>Pakiet 20A - Rękawice nitrylowe</t>
  </si>
  <si>
    <t>Pakiet 18A - Zamknięty układ ssący</t>
  </si>
  <si>
    <t>Pakiet 10A - Staplery liniowe</t>
  </si>
  <si>
    <t xml:space="preserve">Rekawice nitrylowe, diagnostyczne, niesterylne, bezpudrowe.  Odporne na uszkodzenia mechaniczne. Grubość rękawicy w części dłoni 0,08mm; w części palców 0,11mm, mankiecie 0,07mm. Rolowany mankiet Powierzchnia: teksturowana tylko na palcach, kolor - ciemnoniebieski. Kształt: anatomiczny, oburęczne dopasowane do dłoni
AQL: 1,5  Deklaracja zgodności CE lub równoważne, zgodne z normą PN-EN 455.1-2, EN-374-3, ASTM F1671 potwierdzone 4 badaniami z jednostki niezależnej od producenta, a'100szt, roz. S, M, L. Informacje o odporności na poszczególne substancje chemiczbne opisane na opakowaniu. Rozmiar kodowany kolorystycznie na opakowaniu. </t>
  </si>
  <si>
    <t>Pakiet 8A - Akcesoria anestezjologiczne 2</t>
  </si>
  <si>
    <t>Pakiet 11A - Drobny sprzęt jednorazowy 2</t>
  </si>
  <si>
    <t>Pakiet 13A - Maski ochronne 2</t>
  </si>
  <si>
    <t>Załącznik nr 5 ofertowy - opis wymagań minimalnych z ilością przewidywanego zużycia w okresie jednego roku</t>
  </si>
  <si>
    <t>Poprawiony załącznik nr 5 ofertowy</t>
  </si>
  <si>
    <t>Starachowice 15.05.2012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</si>
</sst>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b/>
      <sz val="8"/>
      <color indexed="8"/>
      <name val="Arial CE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wrapText="1"/>
      <protection/>
    </xf>
    <xf numFmtId="0" fontId="7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1" fillId="0" borderId="1" xfId="2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2" fillId="2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15" applyNumberFormat="1" applyFont="1" applyFill="1" applyBorder="1" applyAlignment="1" applyProtection="1">
      <alignment horizontal="right" vertical="center"/>
      <protection/>
    </xf>
    <xf numFmtId="4" fontId="2" fillId="2" borderId="1" xfId="15" applyNumberFormat="1" applyFont="1" applyFill="1" applyBorder="1" applyAlignment="1" applyProtection="1">
      <alignment horizontal="right" vertical="center" wrapText="1"/>
      <protection/>
    </xf>
    <xf numFmtId="4" fontId="1" fillId="0" borderId="1" xfId="15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15" applyNumberFormat="1" applyFont="1" applyFill="1" applyBorder="1" applyAlignment="1" applyProtection="1">
      <alignment horizontal="right" vertical="center"/>
      <protection/>
    </xf>
    <xf numFmtId="4" fontId="2" fillId="0" borderId="0" xfId="23" applyNumberFormat="1" applyFont="1" applyFill="1" applyBorder="1" applyAlignment="1" applyProtection="1">
      <alignment horizontal="right" vertical="center"/>
      <protection/>
    </xf>
    <xf numFmtId="4" fontId="2" fillId="0" borderId="0" xfId="23" applyNumberFormat="1" applyFont="1" applyFill="1" applyBorder="1" applyAlignment="1">
      <alignment horizontal="right" vertical="center"/>
    </xf>
    <xf numFmtId="4" fontId="1" fillId="0" borderId="1" xfId="23" applyNumberFormat="1" applyFont="1" applyFill="1" applyBorder="1" applyAlignment="1" applyProtection="1">
      <alignment horizontal="right" vertical="center"/>
      <protection/>
    </xf>
    <xf numFmtId="4" fontId="1" fillId="0" borderId="1" xfId="23" applyNumberFormat="1" applyFont="1" applyFill="1" applyBorder="1" applyAlignment="1">
      <alignment horizontal="right" vertical="center"/>
    </xf>
    <xf numFmtId="4" fontId="2" fillId="3" borderId="1" xfId="15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" fontId="2" fillId="0" borderId="1" xfId="23" applyNumberFormat="1" applyFont="1" applyFill="1" applyBorder="1" applyAlignment="1" applyProtection="1">
      <alignment horizontal="right" vertical="center"/>
      <protection/>
    </xf>
    <xf numFmtId="4" fontId="2" fillId="0" borderId="1" xfId="23" applyNumberFormat="1" applyFont="1" applyFill="1" applyBorder="1" applyAlignment="1">
      <alignment horizontal="right" vertical="center"/>
    </xf>
    <xf numFmtId="4" fontId="2" fillId="0" borderId="1" xfId="23" applyNumberFormat="1" applyFont="1" applyFill="1" applyBorder="1" applyAlignment="1" applyProtection="1">
      <alignment horizontal="right" vertical="center"/>
      <protection/>
    </xf>
    <xf numFmtId="4" fontId="2" fillId="0" borderId="1" xfId="23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9" fontId="1" fillId="0" borderId="4" xfId="22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9" fontId="1" fillId="0" borderId="0" xfId="22" applyFont="1" applyFill="1" applyBorder="1" applyAlignment="1">
      <alignment horizontal="center" vertical="center"/>
    </xf>
    <xf numFmtId="4" fontId="2" fillId="0" borderId="0" xfId="23" applyNumberFormat="1" applyFont="1" applyFill="1" applyBorder="1" applyAlignment="1" applyProtection="1">
      <alignment horizontal="right" vertical="center"/>
      <protection/>
    </xf>
    <xf numFmtId="4" fontId="2" fillId="0" borderId="0" xfId="2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wrapText="1"/>
      <protection locked="0"/>
    </xf>
    <xf numFmtId="4" fontId="2" fillId="0" borderId="0" xfId="0" applyNumberFormat="1" applyFont="1" applyBorder="1" applyAlignment="1">
      <alignment horizontal="right" vertical="center"/>
    </xf>
    <xf numFmtId="4" fontId="1" fillId="0" borderId="0" xfId="23" applyNumberFormat="1" applyFont="1" applyFill="1" applyBorder="1" applyAlignment="1" applyProtection="1">
      <alignment horizontal="right" vertical="center"/>
      <protection/>
    </xf>
    <xf numFmtId="4" fontId="1" fillId="0" borderId="0" xfId="23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wrapText="1"/>
    </xf>
    <xf numFmtId="4" fontId="1" fillId="0" borderId="4" xfId="23" applyNumberFormat="1" applyFont="1" applyFill="1" applyBorder="1" applyAlignment="1" applyProtection="1">
      <alignment horizontal="right" vertical="center"/>
      <protection/>
    </xf>
    <xf numFmtId="4" fontId="1" fillId="0" borderId="4" xfId="23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/>
    </xf>
    <xf numFmtId="4" fontId="2" fillId="0" borderId="0" xfId="23" applyNumberFormat="1" applyFont="1" applyFill="1" applyBorder="1" applyAlignment="1" applyProtection="1">
      <alignment horizontal="right" vertical="center" wrapText="1"/>
      <protection/>
    </xf>
    <xf numFmtId="9" fontId="1" fillId="0" borderId="3" xfId="22" applyFont="1" applyFill="1" applyBorder="1" applyAlignment="1">
      <alignment horizontal="center" vertical="center"/>
    </xf>
    <xf numFmtId="9" fontId="1" fillId="0" borderId="5" xfId="22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14" fillId="0" borderId="0" xfId="19" applyNumberFormat="1" applyFont="1" applyFill="1" applyBorder="1" applyAlignment="1">
      <alignment horizontal="right" vertical="center"/>
      <protection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15" applyNumberFormat="1" applyFont="1" applyBorder="1" applyAlignment="1">
      <alignment horizontal="right" vertical="center" wrapText="1"/>
    </xf>
    <xf numFmtId="4" fontId="2" fillId="0" borderId="6" xfId="23" applyNumberFormat="1" applyFont="1" applyFill="1" applyBorder="1" applyAlignment="1" applyProtection="1">
      <alignment horizontal="right" vertical="center"/>
      <protection/>
    </xf>
    <xf numFmtId="4" fontId="2" fillId="0" borderId="6" xfId="2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4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" fontId="1" fillId="0" borderId="0" xfId="0" applyNumberFormat="1" applyFont="1" applyAlignment="1">
      <alignment horizontal="center" vertical="center"/>
    </xf>
    <xf numFmtId="1" fontId="1" fillId="0" borderId="0" xfId="20" applyNumberFormat="1" applyFont="1" applyFill="1" applyBorder="1" applyAlignment="1">
      <alignment horizontal="center" vertical="center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wrapText="1"/>
      <protection/>
    </xf>
    <xf numFmtId="0" fontId="0" fillId="0" borderId="7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Hyperlink" xfId="17"/>
    <cellStyle name="Normalny 3" xfId="18"/>
    <cellStyle name="Normalny_Arkusz1" xfId="19"/>
    <cellStyle name="Normalny_pakiet cewniki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7"/>
  <sheetViews>
    <sheetView tabSelected="1" zoomScaleSheetLayoutView="100" workbookViewId="0" topLeftCell="A253">
      <selection activeCell="B262" sqref="B262"/>
    </sheetView>
  </sheetViews>
  <sheetFormatPr defaultColWidth="9.140625" defaultRowHeight="12.75"/>
  <cols>
    <col min="1" max="1" width="4.00390625" style="11" customWidth="1"/>
    <col min="2" max="2" width="51.8515625" style="11" customWidth="1"/>
    <col min="3" max="3" width="19.28125" style="11" customWidth="1"/>
    <col min="4" max="4" width="11.28125" style="72" customWidth="1"/>
    <col min="5" max="5" width="6.7109375" style="130" customWidth="1"/>
    <col min="6" max="6" width="10.00390625" style="53" customWidth="1"/>
    <col min="7" max="7" width="11.28125" style="57" customWidth="1"/>
    <col min="8" max="8" width="12.28125" style="45" customWidth="1"/>
    <col min="9" max="9" width="17.8515625" style="45" customWidth="1"/>
    <col min="10" max="10" width="15.57421875" style="45" customWidth="1"/>
    <col min="11" max="11" width="9.421875" style="12" bestFit="1" customWidth="1"/>
    <col min="12" max="12" width="10.8515625" style="11" bestFit="1" customWidth="1"/>
    <col min="13" max="16384" width="9.140625" style="11" customWidth="1"/>
  </cols>
  <sheetData>
    <row r="2" ht="15">
      <c r="B2" s="34" t="s">
        <v>177</v>
      </c>
    </row>
    <row r="3" spans="1:9" ht="12.75">
      <c r="A3" s="6" t="s">
        <v>176</v>
      </c>
      <c r="I3" s="11" t="s">
        <v>167</v>
      </c>
    </row>
    <row r="4" spans="1:11" s="1" customFormat="1" ht="12">
      <c r="A4" s="2"/>
      <c r="B4" s="18"/>
      <c r="C4" s="19"/>
      <c r="D4" s="73"/>
      <c r="E4" s="83"/>
      <c r="F4" s="49"/>
      <c r="G4" s="5"/>
      <c r="H4" s="61"/>
      <c r="I4" s="62"/>
      <c r="J4" s="46"/>
      <c r="K4" s="10"/>
    </row>
    <row r="5" spans="1:11" s="1" customFormat="1" ht="12">
      <c r="A5" s="2"/>
      <c r="B5" s="25" t="s">
        <v>25</v>
      </c>
      <c r="C5" s="26"/>
      <c r="D5" s="74"/>
      <c r="E5" s="131"/>
      <c r="F5" s="49"/>
      <c r="G5" s="58"/>
      <c r="H5" s="46"/>
      <c r="I5" s="62"/>
      <c r="J5" s="46"/>
      <c r="K5" s="10"/>
    </row>
    <row r="6" spans="1:11" s="3" customFormat="1" ht="33.75">
      <c r="A6" s="4" t="s">
        <v>10</v>
      </c>
      <c r="B6" s="4" t="s">
        <v>11</v>
      </c>
      <c r="C6" s="20" t="s">
        <v>12</v>
      </c>
      <c r="D6" s="75" t="s">
        <v>13</v>
      </c>
      <c r="E6" s="81" t="s">
        <v>14</v>
      </c>
      <c r="F6" s="47" t="s">
        <v>0</v>
      </c>
      <c r="G6" s="59" t="s">
        <v>15</v>
      </c>
      <c r="H6" s="63" t="s">
        <v>16</v>
      </c>
      <c r="I6" s="47" t="s">
        <v>17</v>
      </c>
      <c r="J6" s="47" t="s">
        <v>18</v>
      </c>
      <c r="K6" s="15" t="s">
        <v>3</v>
      </c>
    </row>
    <row r="7" spans="1:11" s="1" customFormat="1" ht="74.25" customHeight="1">
      <c r="A7" s="16" t="s">
        <v>19</v>
      </c>
      <c r="B7" s="138" t="s">
        <v>131</v>
      </c>
      <c r="C7" s="9"/>
      <c r="D7" s="76" t="s">
        <v>20</v>
      </c>
      <c r="E7" s="82">
        <v>4</v>
      </c>
      <c r="F7" s="52"/>
      <c r="G7" s="31"/>
      <c r="H7" s="64">
        <f>F7*E7</f>
        <v>0</v>
      </c>
      <c r="I7" s="65">
        <f>H7*0.08</f>
        <v>0</v>
      </c>
      <c r="J7" s="65">
        <f>H7*1.08</f>
        <v>0</v>
      </c>
      <c r="K7" s="10"/>
    </row>
    <row r="8" spans="1:11" s="1" customFormat="1" ht="89.25" customHeight="1">
      <c r="A8" s="16" t="s">
        <v>21</v>
      </c>
      <c r="B8" s="36" t="s">
        <v>153</v>
      </c>
      <c r="C8" s="21"/>
      <c r="D8" s="77" t="s">
        <v>20</v>
      </c>
      <c r="E8" s="82">
        <v>330</v>
      </c>
      <c r="F8" s="54"/>
      <c r="G8" s="31"/>
      <c r="H8" s="64">
        <f>F8*E8</f>
        <v>0</v>
      </c>
      <c r="I8" s="65">
        <f>H8*0.08</f>
        <v>0</v>
      </c>
      <c r="J8" s="65">
        <f>H8*1.08</f>
        <v>0</v>
      </c>
      <c r="K8" s="10"/>
    </row>
    <row r="9" spans="1:11" s="1" customFormat="1" ht="12">
      <c r="A9" s="2"/>
      <c r="B9" s="14"/>
      <c r="C9" s="14"/>
      <c r="D9" s="78"/>
      <c r="E9" s="83"/>
      <c r="F9" s="48" t="s">
        <v>24</v>
      </c>
      <c r="G9" s="7"/>
      <c r="H9" s="66">
        <f>SUM(H7:H8)</f>
        <v>0</v>
      </c>
      <c r="I9" s="50">
        <f>SUM(I7:I8)</f>
        <v>0</v>
      </c>
      <c r="J9" s="50">
        <f>SUM(J7:J8)</f>
        <v>0</v>
      </c>
      <c r="K9" s="10"/>
    </row>
    <row r="10" spans="1:11" s="1" customFormat="1" ht="12">
      <c r="A10" s="2"/>
      <c r="C10" s="14"/>
      <c r="D10" s="74"/>
      <c r="E10" s="83"/>
      <c r="F10" s="49"/>
      <c r="G10" s="5"/>
      <c r="H10" s="61"/>
      <c r="I10" s="62"/>
      <c r="J10" s="46"/>
      <c r="K10" s="10"/>
    </row>
    <row r="12" spans="1:11" s="1" customFormat="1" ht="12">
      <c r="A12" s="2"/>
      <c r="B12" s="13" t="s">
        <v>26</v>
      </c>
      <c r="C12" s="14"/>
      <c r="D12" s="74"/>
      <c r="E12" s="131"/>
      <c r="F12" s="49"/>
      <c r="G12" s="58"/>
      <c r="H12" s="46"/>
      <c r="I12" s="62"/>
      <c r="J12" s="46"/>
      <c r="K12" s="10"/>
    </row>
    <row r="13" spans="1:11" s="3" customFormat="1" ht="33.75">
      <c r="A13" s="4" t="s">
        <v>10</v>
      </c>
      <c r="B13" s="4" t="s">
        <v>11</v>
      </c>
      <c r="C13" s="20" t="s">
        <v>12</v>
      </c>
      <c r="D13" s="75" t="s">
        <v>13</v>
      </c>
      <c r="E13" s="81" t="s">
        <v>14</v>
      </c>
      <c r="F13" s="47" t="s">
        <v>0</v>
      </c>
      <c r="G13" s="59" t="s">
        <v>15</v>
      </c>
      <c r="H13" s="63" t="s">
        <v>16</v>
      </c>
      <c r="I13" s="47" t="s">
        <v>17</v>
      </c>
      <c r="J13" s="47" t="s">
        <v>18</v>
      </c>
      <c r="K13" s="15" t="s">
        <v>3</v>
      </c>
    </row>
    <row r="14" spans="1:11" s="1" customFormat="1" ht="51.75" customHeight="1">
      <c r="A14" s="16" t="s">
        <v>19</v>
      </c>
      <c r="B14" s="8" t="s">
        <v>115</v>
      </c>
      <c r="C14" s="8"/>
      <c r="D14" s="76" t="s">
        <v>20</v>
      </c>
      <c r="E14" s="82">
        <v>1000</v>
      </c>
      <c r="F14" s="52"/>
      <c r="G14" s="31"/>
      <c r="H14" s="64">
        <f>F14*E14</f>
        <v>0</v>
      </c>
      <c r="I14" s="65">
        <f>H14*0.08</f>
        <v>0</v>
      </c>
      <c r="J14" s="65">
        <f>H14*1.08</f>
        <v>0</v>
      </c>
      <c r="K14" s="10"/>
    </row>
    <row r="15" spans="1:11" s="1" customFormat="1" ht="54" customHeight="1">
      <c r="A15" s="16" t="s">
        <v>21</v>
      </c>
      <c r="B15" s="8" t="s">
        <v>116</v>
      </c>
      <c r="C15" s="8"/>
      <c r="D15" s="76" t="s">
        <v>20</v>
      </c>
      <c r="E15" s="82">
        <v>1000</v>
      </c>
      <c r="F15" s="52"/>
      <c r="G15" s="31"/>
      <c r="H15" s="64">
        <f>F15*E15</f>
        <v>0</v>
      </c>
      <c r="I15" s="65">
        <f>H15*0.08</f>
        <v>0</v>
      </c>
      <c r="J15" s="65">
        <f>H15*1.08</f>
        <v>0</v>
      </c>
      <c r="K15" s="10"/>
    </row>
    <row r="16" spans="1:11" s="1" customFormat="1" ht="12">
      <c r="A16" s="16" t="s">
        <v>22</v>
      </c>
      <c r="B16" s="8"/>
      <c r="C16" s="16"/>
      <c r="D16" s="76" t="s">
        <v>20</v>
      </c>
      <c r="E16" s="82">
        <v>0</v>
      </c>
      <c r="F16" s="52"/>
      <c r="G16" s="31"/>
      <c r="H16" s="64">
        <f>F16*E16</f>
        <v>0</v>
      </c>
      <c r="I16" s="65">
        <f>H16*0.08</f>
        <v>0</v>
      </c>
      <c r="J16" s="65">
        <f>H16*1.08</f>
        <v>0</v>
      </c>
      <c r="K16" s="10"/>
    </row>
    <row r="17" spans="1:11" s="1" customFormat="1" ht="12">
      <c r="A17" s="16" t="s">
        <v>23</v>
      </c>
      <c r="B17" s="8" t="s">
        <v>9</v>
      </c>
      <c r="C17" s="16"/>
      <c r="D17" s="76" t="s">
        <v>20</v>
      </c>
      <c r="E17" s="82">
        <v>500</v>
      </c>
      <c r="F17" s="52"/>
      <c r="G17" s="31"/>
      <c r="H17" s="64">
        <f>F17*E17</f>
        <v>0</v>
      </c>
      <c r="I17" s="65">
        <f>H17*0.08</f>
        <v>0</v>
      </c>
      <c r="J17" s="65">
        <f>H17*1.08</f>
        <v>0</v>
      </c>
      <c r="K17" s="10"/>
    </row>
    <row r="18" spans="1:11" s="1" customFormat="1" ht="12">
      <c r="A18" s="2"/>
      <c r="B18" s="17"/>
      <c r="C18" s="2"/>
      <c r="D18" s="78"/>
      <c r="E18" s="83"/>
      <c r="F18" s="48" t="s">
        <v>24</v>
      </c>
      <c r="G18" s="7"/>
      <c r="H18" s="66">
        <f>SUM(H14:H17)</f>
        <v>0</v>
      </c>
      <c r="I18" s="50">
        <f>SUM(I14:I17)</f>
        <v>0</v>
      </c>
      <c r="J18" s="50">
        <f>SUM(J14:J17)</f>
        <v>0</v>
      </c>
      <c r="K18" s="10"/>
    </row>
    <row r="20" spans="1:10" ht="12.75">
      <c r="A20" s="24"/>
      <c r="B20" s="23"/>
      <c r="C20" s="24"/>
      <c r="D20" s="79"/>
      <c r="E20" s="132"/>
      <c r="F20" s="49"/>
      <c r="G20" s="29"/>
      <c r="H20" s="67"/>
      <c r="I20" s="68"/>
      <c r="J20" s="68"/>
    </row>
    <row r="21" ht="12.75">
      <c r="B21" s="28" t="s">
        <v>27</v>
      </c>
    </row>
    <row r="22" spans="1:11" ht="33.75">
      <c r="A22" s="4" t="s">
        <v>10</v>
      </c>
      <c r="B22" s="4" t="s">
        <v>11</v>
      </c>
      <c r="C22" s="20" t="s">
        <v>12</v>
      </c>
      <c r="D22" s="75" t="s">
        <v>13</v>
      </c>
      <c r="E22" s="81" t="s">
        <v>14</v>
      </c>
      <c r="F22" s="47" t="s">
        <v>0</v>
      </c>
      <c r="G22" s="59" t="s">
        <v>15</v>
      </c>
      <c r="H22" s="63" t="s">
        <v>16</v>
      </c>
      <c r="I22" s="47" t="s">
        <v>17</v>
      </c>
      <c r="J22" s="47" t="s">
        <v>18</v>
      </c>
      <c r="K22" s="15" t="s">
        <v>3</v>
      </c>
    </row>
    <row r="23" spans="1:11" ht="127.5">
      <c r="A23" s="21">
        <v>1</v>
      </c>
      <c r="B23" s="22" t="s">
        <v>5</v>
      </c>
      <c r="C23" s="21"/>
      <c r="D23" s="77" t="s">
        <v>20</v>
      </c>
      <c r="E23" s="133">
        <v>150</v>
      </c>
      <c r="F23" s="52"/>
      <c r="G23" s="31"/>
      <c r="H23" s="69">
        <f>F23*E23</f>
        <v>0</v>
      </c>
      <c r="I23" s="70">
        <f>ROUND((H23*G23),2)</f>
        <v>0</v>
      </c>
      <c r="J23" s="70">
        <f>H23+I23</f>
        <v>0</v>
      </c>
      <c r="K23" s="22"/>
    </row>
    <row r="24" spans="1:11" ht="89.25">
      <c r="A24" s="21">
        <v>2</v>
      </c>
      <c r="B24" s="22" t="s">
        <v>7</v>
      </c>
      <c r="C24" s="21"/>
      <c r="D24" s="77" t="s">
        <v>20</v>
      </c>
      <c r="E24" s="133">
        <v>40</v>
      </c>
      <c r="F24" s="52"/>
      <c r="G24" s="31"/>
      <c r="H24" s="69">
        <f>F24*E24</f>
        <v>0</v>
      </c>
      <c r="I24" s="70">
        <f>ROUND((H24*G24),2)</f>
        <v>0</v>
      </c>
      <c r="J24" s="70">
        <f>H24+I24</f>
        <v>0</v>
      </c>
      <c r="K24" s="22"/>
    </row>
    <row r="25" spans="1:11" ht="102">
      <c r="A25" s="21">
        <v>3</v>
      </c>
      <c r="B25" s="22" t="s">
        <v>6</v>
      </c>
      <c r="C25" s="21"/>
      <c r="D25" s="77" t="s">
        <v>20</v>
      </c>
      <c r="E25" s="133">
        <v>40</v>
      </c>
      <c r="F25" s="52"/>
      <c r="G25" s="31"/>
      <c r="H25" s="69">
        <f>F25*E25</f>
        <v>0</v>
      </c>
      <c r="I25" s="70">
        <f>ROUND((H25*G25),2)</f>
        <v>0</v>
      </c>
      <c r="J25" s="70">
        <f>H25+I25</f>
        <v>0</v>
      </c>
      <c r="K25" s="22"/>
    </row>
    <row r="26" spans="1:11" ht="12.75">
      <c r="A26" s="24"/>
      <c r="B26" s="23"/>
      <c r="C26" s="24"/>
      <c r="D26" s="79"/>
      <c r="E26" s="132"/>
      <c r="F26" s="49" t="s">
        <v>8</v>
      </c>
      <c r="G26" s="29"/>
      <c r="H26" s="85">
        <f>SUM(H23:H25)</f>
        <v>0</v>
      </c>
      <c r="I26" s="86">
        <f>SUM(I23:I25)</f>
        <v>0</v>
      </c>
      <c r="J26" s="86">
        <f>SUM(J23:J25)</f>
        <v>0</v>
      </c>
      <c r="K26" s="23"/>
    </row>
    <row r="27" spans="1:11" ht="12.75">
      <c r="A27" s="24"/>
      <c r="B27" s="23"/>
      <c r="C27" s="24"/>
      <c r="D27" s="79"/>
      <c r="E27" s="132"/>
      <c r="F27" s="49"/>
      <c r="G27" s="29"/>
      <c r="H27" s="67"/>
      <c r="I27" s="68"/>
      <c r="J27" s="68"/>
      <c r="K27" s="23"/>
    </row>
    <row r="28" ht="12.75">
      <c r="B28" s="28" t="s">
        <v>28</v>
      </c>
    </row>
    <row r="29" spans="1:11" ht="33.75">
      <c r="A29" s="4" t="s">
        <v>10</v>
      </c>
      <c r="B29" s="4" t="s">
        <v>11</v>
      </c>
      <c r="C29" s="20" t="s">
        <v>12</v>
      </c>
      <c r="D29" s="75" t="s">
        <v>13</v>
      </c>
      <c r="E29" s="81" t="s">
        <v>14</v>
      </c>
      <c r="F29" s="47" t="s">
        <v>0</v>
      </c>
      <c r="G29" s="59" t="s">
        <v>15</v>
      </c>
      <c r="H29" s="63" t="s">
        <v>16</v>
      </c>
      <c r="I29" s="47" t="s">
        <v>17</v>
      </c>
      <c r="J29" s="47" t="s">
        <v>18</v>
      </c>
      <c r="K29" s="15" t="s">
        <v>3</v>
      </c>
    </row>
    <row r="30" spans="1:10" ht="127.5">
      <c r="A30" s="21">
        <v>1</v>
      </c>
      <c r="B30" s="27" t="s">
        <v>2</v>
      </c>
      <c r="C30" s="21"/>
      <c r="D30" s="77" t="s">
        <v>20</v>
      </c>
      <c r="E30" s="133">
        <v>1255</v>
      </c>
      <c r="F30" s="52"/>
      <c r="G30" s="31"/>
      <c r="H30" s="69">
        <f>F30*E30</f>
        <v>0</v>
      </c>
      <c r="I30" s="70">
        <f>ROUND((H30*G30),2)</f>
        <v>0</v>
      </c>
      <c r="J30" s="70">
        <f>H30+I30</f>
        <v>0</v>
      </c>
    </row>
    <row r="31" spans="2:10" ht="12.75">
      <c r="B31" s="12"/>
      <c r="F31" s="50" t="s">
        <v>8</v>
      </c>
      <c r="G31" s="30"/>
      <c r="H31" s="55">
        <f>SUM(H30)</f>
        <v>0</v>
      </c>
      <c r="I31" s="55"/>
      <c r="J31" s="55">
        <f>SUM(J30)</f>
        <v>0</v>
      </c>
    </row>
    <row r="32" spans="2:10" ht="12.75">
      <c r="B32" s="12"/>
      <c r="F32" s="49"/>
      <c r="H32" s="53"/>
      <c r="I32" s="53"/>
      <c r="J32" s="53"/>
    </row>
    <row r="33" spans="2:10" ht="12.75">
      <c r="B33" s="39"/>
      <c r="C33" s="24"/>
      <c r="D33" s="79"/>
      <c r="E33" s="132"/>
      <c r="F33" s="98"/>
      <c r="G33" s="94"/>
      <c r="H33" s="99"/>
      <c r="I33" s="100"/>
      <c r="J33" s="100"/>
    </row>
    <row r="34" spans="2:11" s="40" customFormat="1" ht="12.75">
      <c r="B34" s="115" t="s">
        <v>110</v>
      </c>
      <c r="C34" s="3"/>
      <c r="D34" s="78"/>
      <c r="E34" s="83"/>
      <c r="F34" s="49"/>
      <c r="G34" s="94"/>
      <c r="H34" s="99"/>
      <c r="I34" s="100"/>
      <c r="J34" s="100"/>
      <c r="K34" s="41"/>
    </row>
    <row r="35" spans="1:11" s="40" customFormat="1" ht="33.75">
      <c r="A35" s="44" t="s">
        <v>10</v>
      </c>
      <c r="B35" s="44" t="s">
        <v>11</v>
      </c>
      <c r="C35" s="101" t="s">
        <v>12</v>
      </c>
      <c r="D35" s="80" t="s">
        <v>13</v>
      </c>
      <c r="E35" s="84" t="s">
        <v>14</v>
      </c>
      <c r="F35" s="51" t="s">
        <v>0</v>
      </c>
      <c r="G35" s="60" t="s">
        <v>15</v>
      </c>
      <c r="H35" s="71" t="s">
        <v>16</v>
      </c>
      <c r="I35" s="51" t="s">
        <v>17</v>
      </c>
      <c r="J35" s="51" t="s">
        <v>18</v>
      </c>
      <c r="K35" s="15" t="s">
        <v>3</v>
      </c>
    </row>
    <row r="36" spans="1:10" ht="12.75">
      <c r="A36" s="11">
        <v>1</v>
      </c>
      <c r="B36" s="37" t="s">
        <v>29</v>
      </c>
      <c r="C36" s="21"/>
      <c r="D36" s="77" t="s">
        <v>20</v>
      </c>
      <c r="E36" s="82">
        <v>20</v>
      </c>
      <c r="F36" s="52"/>
      <c r="G36" s="31"/>
      <c r="H36" s="69">
        <f aca="true" t="shared" si="0" ref="H36:H41">F36*E36</f>
        <v>0</v>
      </c>
      <c r="I36" s="70">
        <f aca="true" t="shared" si="1" ref="I36:I41">ROUND((H36*G36),2)</f>
        <v>0</v>
      </c>
      <c r="J36" s="70">
        <f aca="true" t="shared" si="2" ref="J36:J41">H36+I36</f>
        <v>0</v>
      </c>
    </row>
    <row r="37" spans="1:10" ht="12.75">
      <c r="A37" s="11">
        <v>2</v>
      </c>
      <c r="B37" s="35" t="s">
        <v>121</v>
      </c>
      <c r="C37" s="21"/>
      <c r="D37" s="77" t="s">
        <v>20</v>
      </c>
      <c r="E37" s="82">
        <v>80</v>
      </c>
      <c r="F37" s="52"/>
      <c r="G37" s="31"/>
      <c r="H37" s="69">
        <f t="shared" si="0"/>
        <v>0</v>
      </c>
      <c r="I37" s="70">
        <f t="shared" si="1"/>
        <v>0</v>
      </c>
      <c r="J37" s="70">
        <f t="shared" si="2"/>
        <v>0</v>
      </c>
    </row>
    <row r="38" spans="1:10" ht="12.75">
      <c r="A38" s="11">
        <v>3</v>
      </c>
      <c r="B38" s="35" t="s">
        <v>30</v>
      </c>
      <c r="C38" s="21"/>
      <c r="D38" s="77" t="s">
        <v>20</v>
      </c>
      <c r="E38" s="82">
        <v>60</v>
      </c>
      <c r="F38" s="52"/>
      <c r="G38" s="31"/>
      <c r="H38" s="69">
        <f t="shared" si="0"/>
        <v>0</v>
      </c>
      <c r="I38" s="70">
        <f t="shared" si="1"/>
        <v>0</v>
      </c>
      <c r="J38" s="70">
        <f t="shared" si="2"/>
        <v>0</v>
      </c>
    </row>
    <row r="39" spans="1:10" ht="12.75">
      <c r="A39" s="11">
        <v>4</v>
      </c>
      <c r="B39" s="35" t="s">
        <v>120</v>
      </c>
      <c r="C39" s="21"/>
      <c r="D39" s="77" t="s">
        <v>20</v>
      </c>
      <c r="E39" s="82">
        <v>60</v>
      </c>
      <c r="F39" s="52"/>
      <c r="G39" s="31"/>
      <c r="H39" s="69">
        <f t="shared" si="0"/>
        <v>0</v>
      </c>
      <c r="I39" s="70">
        <f t="shared" si="1"/>
        <v>0</v>
      </c>
      <c r="J39" s="70">
        <f t="shared" si="2"/>
        <v>0</v>
      </c>
    </row>
    <row r="40" spans="1:10" ht="12.75">
      <c r="A40" s="11">
        <v>5</v>
      </c>
      <c r="B40" s="35" t="s">
        <v>31</v>
      </c>
      <c r="C40" s="21"/>
      <c r="D40" s="77" t="s">
        <v>20</v>
      </c>
      <c r="E40" s="82">
        <v>120</v>
      </c>
      <c r="F40" s="52"/>
      <c r="G40" s="31"/>
      <c r="H40" s="69">
        <f t="shared" si="0"/>
        <v>0</v>
      </c>
      <c r="I40" s="70">
        <f t="shared" si="1"/>
        <v>0</v>
      </c>
      <c r="J40" s="70">
        <f t="shared" si="2"/>
        <v>0</v>
      </c>
    </row>
    <row r="41" spans="1:10" ht="38.25">
      <c r="A41" s="11">
        <v>8</v>
      </c>
      <c r="B41" s="35" t="s">
        <v>32</v>
      </c>
      <c r="C41" s="21"/>
      <c r="D41" s="77" t="s">
        <v>20</v>
      </c>
      <c r="E41" s="133">
        <v>50</v>
      </c>
      <c r="F41" s="52"/>
      <c r="G41" s="31"/>
      <c r="H41" s="69">
        <f t="shared" si="0"/>
        <v>0</v>
      </c>
      <c r="I41" s="70">
        <f t="shared" si="1"/>
        <v>0</v>
      </c>
      <c r="J41" s="70">
        <f t="shared" si="2"/>
        <v>0</v>
      </c>
    </row>
    <row r="42" spans="2:10" ht="12.75">
      <c r="B42" s="89"/>
      <c r="C42" s="90"/>
      <c r="D42" s="91"/>
      <c r="E42" s="134"/>
      <c r="F42" s="50" t="s">
        <v>8</v>
      </c>
      <c r="G42" s="31"/>
      <c r="H42" s="87">
        <f>SUM(H36:H41)</f>
        <v>0</v>
      </c>
      <c r="I42" s="88">
        <f>SUM(I36:I41)</f>
        <v>0</v>
      </c>
      <c r="J42" s="88">
        <f>SUM(J36:J41)</f>
        <v>0</v>
      </c>
    </row>
    <row r="43" spans="2:10" ht="12.75">
      <c r="B43" s="93"/>
      <c r="C43" s="24"/>
      <c r="D43" s="79"/>
      <c r="E43" s="132"/>
      <c r="F43" s="49"/>
      <c r="G43" s="94"/>
      <c r="H43" s="95"/>
      <c r="I43" s="96"/>
      <c r="J43" s="96"/>
    </row>
    <row r="44" spans="1:11" ht="12.75">
      <c r="A44" s="40"/>
      <c r="B44" s="115" t="s">
        <v>168</v>
      </c>
      <c r="C44" s="3"/>
      <c r="D44" s="78"/>
      <c r="E44" s="83"/>
      <c r="F44" s="49"/>
      <c r="G44" s="94"/>
      <c r="H44" s="99"/>
      <c r="I44" s="100"/>
      <c r="J44" s="100"/>
      <c r="K44" s="41"/>
    </row>
    <row r="45" spans="1:11" ht="33.75">
      <c r="A45" s="44" t="s">
        <v>10</v>
      </c>
      <c r="B45" s="44" t="s">
        <v>11</v>
      </c>
      <c r="C45" s="101" t="s">
        <v>12</v>
      </c>
      <c r="D45" s="80" t="s">
        <v>13</v>
      </c>
      <c r="E45" s="84" t="s">
        <v>14</v>
      </c>
      <c r="F45" s="51" t="s">
        <v>0</v>
      </c>
      <c r="G45" s="60" t="s">
        <v>15</v>
      </c>
      <c r="H45" s="71" t="s">
        <v>16</v>
      </c>
      <c r="I45" s="51" t="s">
        <v>17</v>
      </c>
      <c r="J45" s="51" t="s">
        <v>18</v>
      </c>
      <c r="K45" s="15" t="s">
        <v>3</v>
      </c>
    </row>
    <row r="46" spans="1:10" ht="89.25">
      <c r="A46" s="11">
        <v>6</v>
      </c>
      <c r="B46" s="35" t="s">
        <v>118</v>
      </c>
      <c r="C46" s="21"/>
      <c r="D46" s="77" t="s">
        <v>20</v>
      </c>
      <c r="E46" s="82">
        <v>25</v>
      </c>
      <c r="F46" s="52"/>
      <c r="G46" s="31"/>
      <c r="H46" s="69">
        <f>F46*E46</f>
        <v>0</v>
      </c>
      <c r="I46" s="70">
        <f>ROUND((H46*G46),2)</f>
        <v>0</v>
      </c>
      <c r="J46" s="70">
        <f>H46+I46</f>
        <v>0</v>
      </c>
    </row>
    <row r="47" spans="1:10" ht="89.25">
      <c r="A47" s="11">
        <v>7</v>
      </c>
      <c r="B47" s="35" t="s">
        <v>119</v>
      </c>
      <c r="C47" s="21"/>
      <c r="D47" s="77" t="s">
        <v>20</v>
      </c>
      <c r="E47" s="82">
        <v>25</v>
      </c>
      <c r="F47" s="52"/>
      <c r="G47" s="31"/>
      <c r="H47" s="69">
        <f>F47*E47</f>
        <v>0</v>
      </c>
      <c r="I47" s="70">
        <f>ROUND((H47*G47),2)</f>
        <v>0</v>
      </c>
      <c r="J47" s="70">
        <f>H47+I47</f>
        <v>0</v>
      </c>
    </row>
    <row r="48" spans="2:10" ht="12.75">
      <c r="B48" s="93"/>
      <c r="C48" s="24"/>
      <c r="D48" s="79"/>
      <c r="E48" s="132"/>
      <c r="F48" s="50" t="s">
        <v>8</v>
      </c>
      <c r="G48" s="31"/>
      <c r="H48" s="87">
        <f>SUM(H46:H47)</f>
        <v>0</v>
      </c>
      <c r="I48" s="88">
        <f>SUM(I46:I47)</f>
        <v>0</v>
      </c>
      <c r="J48" s="88">
        <f>SUM(J46:J47)</f>
        <v>0</v>
      </c>
    </row>
    <row r="49" spans="1:10" ht="12.75">
      <c r="A49" s="24"/>
      <c r="B49" s="93"/>
      <c r="C49" s="24"/>
      <c r="D49" s="79"/>
      <c r="E49" s="132"/>
      <c r="F49" s="49"/>
      <c r="G49" s="94"/>
      <c r="H49" s="95"/>
      <c r="I49" s="96"/>
      <c r="J49" s="96"/>
    </row>
    <row r="50" spans="1:10" ht="12.75">
      <c r="A50" s="24"/>
      <c r="B50" s="97"/>
      <c r="C50" s="24"/>
      <c r="D50" s="79"/>
      <c r="E50" s="132"/>
      <c r="F50" s="98"/>
      <c r="G50" s="94"/>
      <c r="H50" s="99"/>
      <c r="I50" s="100"/>
      <c r="J50" s="100"/>
    </row>
    <row r="51" spans="1:11" s="40" customFormat="1" ht="12.75">
      <c r="A51" s="3"/>
      <c r="B51" s="125" t="s">
        <v>111</v>
      </c>
      <c r="C51" s="3"/>
      <c r="D51" s="78"/>
      <c r="E51" s="83"/>
      <c r="F51" s="49"/>
      <c r="G51" s="94"/>
      <c r="H51" s="99"/>
      <c r="I51" s="100"/>
      <c r="J51" s="100"/>
      <c r="K51" s="41"/>
    </row>
    <row r="52" spans="1:11" s="40" customFormat="1" ht="33.75">
      <c r="A52" s="44" t="s">
        <v>10</v>
      </c>
      <c r="B52" s="44" t="s">
        <v>11</v>
      </c>
      <c r="C52" s="101" t="s">
        <v>12</v>
      </c>
      <c r="D52" s="80" t="s">
        <v>13</v>
      </c>
      <c r="E52" s="84" t="s">
        <v>14</v>
      </c>
      <c r="F52" s="51" t="s">
        <v>0</v>
      </c>
      <c r="G52" s="60" t="s">
        <v>15</v>
      </c>
      <c r="H52" s="71" t="s">
        <v>16</v>
      </c>
      <c r="I52" s="51" t="s">
        <v>17</v>
      </c>
      <c r="J52" s="51" t="s">
        <v>18</v>
      </c>
      <c r="K52" s="15" t="s">
        <v>3</v>
      </c>
    </row>
    <row r="53" spans="1:10" ht="25.5">
      <c r="A53" s="11">
        <v>1</v>
      </c>
      <c r="B53" s="35" t="s">
        <v>33</v>
      </c>
      <c r="C53" s="21"/>
      <c r="D53" s="77" t="s">
        <v>20</v>
      </c>
      <c r="E53" s="133">
        <v>2</v>
      </c>
      <c r="F53" s="52"/>
      <c r="G53" s="31"/>
      <c r="H53" s="69">
        <f>F53*E53</f>
        <v>0</v>
      </c>
      <c r="I53" s="70">
        <f>ROUND((H53*G53),2)</f>
        <v>0</v>
      </c>
      <c r="J53" s="70">
        <f>H53+I53</f>
        <v>0</v>
      </c>
    </row>
    <row r="54" spans="1:10" ht="12.75">
      <c r="A54" s="11">
        <v>2</v>
      </c>
      <c r="B54" s="36" t="s">
        <v>34</v>
      </c>
      <c r="C54" s="21"/>
      <c r="D54" s="77" t="s">
        <v>20</v>
      </c>
      <c r="E54" s="133">
        <v>10</v>
      </c>
      <c r="F54" s="52"/>
      <c r="G54" s="31"/>
      <c r="H54" s="69">
        <f>F54*E54</f>
        <v>0</v>
      </c>
      <c r="I54" s="70">
        <f>ROUND((H54*G54),2)</f>
        <v>0</v>
      </c>
      <c r="J54" s="70">
        <f>H54+I54</f>
        <v>0</v>
      </c>
    </row>
    <row r="55" spans="1:10" ht="25.5">
      <c r="A55" s="11">
        <v>3</v>
      </c>
      <c r="B55" s="35" t="s">
        <v>132</v>
      </c>
      <c r="C55" s="21"/>
      <c r="D55" s="77" t="s">
        <v>20</v>
      </c>
      <c r="E55" s="133">
        <v>250</v>
      </c>
      <c r="F55" s="52"/>
      <c r="G55" s="31"/>
      <c r="H55" s="69">
        <f>F55*E55</f>
        <v>0</v>
      </c>
      <c r="I55" s="70">
        <f>ROUND((H55*G55),2)</f>
        <v>0</v>
      </c>
      <c r="J55" s="70">
        <f>H55+I55</f>
        <v>0</v>
      </c>
    </row>
    <row r="56" spans="2:10" ht="12.75">
      <c r="B56" s="102"/>
      <c r="C56" s="90"/>
      <c r="D56" s="91"/>
      <c r="E56" s="134"/>
      <c r="F56" s="54" t="s">
        <v>8</v>
      </c>
      <c r="G56" s="31"/>
      <c r="H56" s="87">
        <f>SUM(H53:H55)</f>
        <v>0</v>
      </c>
      <c r="I56" s="88">
        <f>SUM(I53:I55)</f>
        <v>0</v>
      </c>
      <c r="J56" s="88">
        <f>SUM(J53:J55)</f>
        <v>0</v>
      </c>
    </row>
    <row r="57" spans="2:10" ht="12.75">
      <c r="B57" s="97"/>
      <c r="C57" s="24"/>
      <c r="D57" s="79"/>
      <c r="E57" s="132"/>
      <c r="F57" s="103"/>
      <c r="G57" s="94"/>
      <c r="H57" s="99"/>
      <c r="I57" s="100"/>
      <c r="J57" s="100"/>
    </row>
    <row r="58" spans="2:10" ht="12.75">
      <c r="B58" s="39"/>
      <c r="C58" s="24"/>
      <c r="D58" s="79"/>
      <c r="E58" s="132"/>
      <c r="F58" s="98"/>
      <c r="G58" s="94"/>
      <c r="H58" s="99"/>
      <c r="I58" s="100"/>
      <c r="J58" s="100"/>
    </row>
    <row r="59" spans="2:10" ht="12.75">
      <c r="B59" s="39"/>
      <c r="C59" s="24"/>
      <c r="D59" s="79"/>
      <c r="E59" s="132"/>
      <c r="F59" s="98"/>
      <c r="G59" s="94"/>
      <c r="H59" s="99"/>
      <c r="I59" s="100"/>
      <c r="J59" s="100"/>
    </row>
    <row r="60" spans="2:11" s="40" customFormat="1" ht="12.75">
      <c r="B60" s="124" t="s">
        <v>133</v>
      </c>
      <c r="C60" s="3"/>
      <c r="D60" s="78"/>
      <c r="E60" s="83"/>
      <c r="F60" s="49"/>
      <c r="G60" s="94"/>
      <c r="H60" s="99"/>
      <c r="I60" s="100"/>
      <c r="J60" s="100"/>
      <c r="K60" s="41"/>
    </row>
    <row r="61" spans="1:11" s="40" customFormat="1" ht="33.75">
      <c r="A61" s="44" t="s">
        <v>10</v>
      </c>
      <c r="B61" s="44" t="s">
        <v>11</v>
      </c>
      <c r="C61" s="101" t="s">
        <v>12</v>
      </c>
      <c r="D61" s="80" t="s">
        <v>13</v>
      </c>
      <c r="E61" s="84" t="s">
        <v>14</v>
      </c>
      <c r="F61" s="51" t="s">
        <v>0</v>
      </c>
      <c r="G61" s="60" t="s">
        <v>15</v>
      </c>
      <c r="H61" s="71" t="s">
        <v>16</v>
      </c>
      <c r="I61" s="51" t="s">
        <v>17</v>
      </c>
      <c r="J61" s="51" t="s">
        <v>18</v>
      </c>
      <c r="K61" s="15" t="s">
        <v>3</v>
      </c>
    </row>
    <row r="62" spans="1:10" ht="51">
      <c r="A62" s="11">
        <v>1</v>
      </c>
      <c r="B62" s="35" t="s">
        <v>35</v>
      </c>
      <c r="C62" s="42"/>
      <c r="D62" s="77" t="s">
        <v>20</v>
      </c>
      <c r="E62" s="82">
        <v>145</v>
      </c>
      <c r="F62" s="52"/>
      <c r="G62" s="109"/>
      <c r="H62" s="69">
        <f aca="true" t="shared" si="3" ref="H62:H74">F62*E62</f>
        <v>0</v>
      </c>
      <c r="I62" s="70">
        <f aca="true" t="shared" si="4" ref="I62:I74">ROUND((H62*G62),2)</f>
        <v>0</v>
      </c>
      <c r="J62" s="70">
        <f aca="true" t="shared" si="5" ref="J62:J74">H62+I62</f>
        <v>0</v>
      </c>
    </row>
    <row r="63" spans="1:10" ht="51">
      <c r="A63" s="11">
        <v>2</v>
      </c>
      <c r="B63" s="35" t="s">
        <v>36</v>
      </c>
      <c r="C63" s="42"/>
      <c r="D63" s="77" t="s">
        <v>20</v>
      </c>
      <c r="E63" s="82">
        <v>240</v>
      </c>
      <c r="F63" s="52"/>
      <c r="G63" s="109"/>
      <c r="H63" s="69">
        <f t="shared" si="3"/>
        <v>0</v>
      </c>
      <c r="I63" s="70">
        <f t="shared" si="4"/>
        <v>0</v>
      </c>
      <c r="J63" s="70">
        <f t="shared" si="5"/>
        <v>0</v>
      </c>
    </row>
    <row r="64" spans="1:10" ht="51">
      <c r="A64" s="11">
        <v>3</v>
      </c>
      <c r="B64" s="35" t="s">
        <v>37</v>
      </c>
      <c r="C64" s="42"/>
      <c r="D64" s="77" t="s">
        <v>20</v>
      </c>
      <c r="E64" s="82">
        <v>2</v>
      </c>
      <c r="F64" s="52"/>
      <c r="G64" s="109"/>
      <c r="H64" s="69">
        <f t="shared" si="3"/>
        <v>0</v>
      </c>
      <c r="I64" s="70">
        <f t="shared" si="4"/>
        <v>0</v>
      </c>
      <c r="J64" s="70">
        <f t="shared" si="5"/>
        <v>0</v>
      </c>
    </row>
    <row r="65" spans="1:10" ht="51">
      <c r="A65" s="11">
        <v>4</v>
      </c>
      <c r="B65" s="35" t="s">
        <v>38</v>
      </c>
      <c r="C65" s="42"/>
      <c r="D65" s="77" t="s">
        <v>20</v>
      </c>
      <c r="E65" s="82">
        <v>283</v>
      </c>
      <c r="F65" s="52"/>
      <c r="G65" s="109"/>
      <c r="H65" s="69">
        <f t="shared" si="3"/>
        <v>0</v>
      </c>
      <c r="I65" s="70">
        <f t="shared" si="4"/>
        <v>0</v>
      </c>
      <c r="J65" s="70">
        <f t="shared" si="5"/>
        <v>0</v>
      </c>
    </row>
    <row r="66" spans="1:10" ht="51">
      <c r="A66" s="11">
        <v>5</v>
      </c>
      <c r="B66" s="35" t="s">
        <v>39</v>
      </c>
      <c r="C66" s="42"/>
      <c r="D66" s="77" t="s">
        <v>20</v>
      </c>
      <c r="E66" s="82">
        <v>82</v>
      </c>
      <c r="F66" s="52"/>
      <c r="G66" s="109"/>
      <c r="H66" s="69">
        <f t="shared" si="3"/>
        <v>0</v>
      </c>
      <c r="I66" s="70">
        <f t="shared" si="4"/>
        <v>0</v>
      </c>
      <c r="J66" s="70">
        <f t="shared" si="5"/>
        <v>0</v>
      </c>
    </row>
    <row r="67" spans="1:10" ht="51">
      <c r="A67" s="11">
        <v>6</v>
      </c>
      <c r="B67" s="35" t="s">
        <v>40</v>
      </c>
      <c r="C67" s="42"/>
      <c r="D67" s="77" t="s">
        <v>20</v>
      </c>
      <c r="E67" s="82">
        <v>30</v>
      </c>
      <c r="F67" s="52"/>
      <c r="G67" s="109"/>
      <c r="H67" s="69">
        <f t="shared" si="3"/>
        <v>0</v>
      </c>
      <c r="I67" s="70">
        <f t="shared" si="4"/>
        <v>0</v>
      </c>
      <c r="J67" s="70">
        <f t="shared" si="5"/>
        <v>0</v>
      </c>
    </row>
    <row r="68" spans="1:10" ht="25.5">
      <c r="A68" s="11">
        <v>7</v>
      </c>
      <c r="B68" s="36" t="s">
        <v>41</v>
      </c>
      <c r="C68" s="42"/>
      <c r="D68" s="77" t="s">
        <v>20</v>
      </c>
      <c r="E68" s="82">
        <v>200</v>
      </c>
      <c r="F68" s="52"/>
      <c r="G68" s="109"/>
      <c r="H68" s="69">
        <f t="shared" si="3"/>
        <v>0</v>
      </c>
      <c r="I68" s="70">
        <f t="shared" si="4"/>
        <v>0</v>
      </c>
      <c r="J68" s="70">
        <f t="shared" si="5"/>
        <v>0</v>
      </c>
    </row>
    <row r="69" spans="1:10" ht="12.75">
      <c r="A69" s="11">
        <v>8</v>
      </c>
      <c r="B69" s="36" t="s">
        <v>42</v>
      </c>
      <c r="C69" s="42"/>
      <c r="D69" s="77" t="s">
        <v>20</v>
      </c>
      <c r="E69" s="82">
        <v>40</v>
      </c>
      <c r="F69" s="52"/>
      <c r="G69" s="109"/>
      <c r="H69" s="69">
        <f t="shared" si="3"/>
        <v>0</v>
      </c>
      <c r="I69" s="70">
        <f t="shared" si="4"/>
        <v>0</v>
      </c>
      <c r="J69" s="70">
        <f t="shared" si="5"/>
        <v>0</v>
      </c>
    </row>
    <row r="70" spans="1:10" ht="51">
      <c r="A70" s="11">
        <v>9</v>
      </c>
      <c r="B70" s="35" t="s">
        <v>43</v>
      </c>
      <c r="C70" s="42"/>
      <c r="D70" s="77" t="s">
        <v>20</v>
      </c>
      <c r="E70" s="82">
        <v>80</v>
      </c>
      <c r="F70" s="52"/>
      <c r="G70" s="109"/>
      <c r="H70" s="69">
        <f t="shared" si="3"/>
        <v>0</v>
      </c>
      <c r="I70" s="70">
        <f t="shared" si="4"/>
        <v>0</v>
      </c>
      <c r="J70" s="70">
        <f t="shared" si="5"/>
        <v>0</v>
      </c>
    </row>
    <row r="71" spans="1:10" ht="51">
      <c r="A71" s="11">
        <v>10</v>
      </c>
      <c r="B71" s="35" t="s">
        <v>44</v>
      </c>
      <c r="C71" s="42"/>
      <c r="D71" s="77" t="s">
        <v>20</v>
      </c>
      <c r="E71" s="82">
        <v>1560</v>
      </c>
      <c r="F71" s="52"/>
      <c r="G71" s="109"/>
      <c r="H71" s="69">
        <f t="shared" si="3"/>
        <v>0</v>
      </c>
      <c r="I71" s="70">
        <f t="shared" si="4"/>
        <v>0</v>
      </c>
      <c r="J71" s="70">
        <f t="shared" si="5"/>
        <v>0</v>
      </c>
    </row>
    <row r="72" spans="1:10" ht="51">
      <c r="A72" s="11">
        <v>11</v>
      </c>
      <c r="B72" s="35" t="s">
        <v>45</v>
      </c>
      <c r="C72" s="42"/>
      <c r="D72" s="77" t="s">
        <v>20</v>
      </c>
      <c r="E72" s="82">
        <v>50</v>
      </c>
      <c r="F72" s="52"/>
      <c r="G72" s="109"/>
      <c r="H72" s="69">
        <f t="shared" si="3"/>
        <v>0</v>
      </c>
      <c r="I72" s="70">
        <f t="shared" si="4"/>
        <v>0</v>
      </c>
      <c r="J72" s="70">
        <f t="shared" si="5"/>
        <v>0</v>
      </c>
    </row>
    <row r="73" spans="1:10" ht="38.25">
      <c r="A73" s="11">
        <v>12</v>
      </c>
      <c r="B73" s="104" t="s">
        <v>122</v>
      </c>
      <c r="C73" s="107"/>
      <c r="D73" s="91" t="s">
        <v>20</v>
      </c>
      <c r="E73" s="135">
        <v>50</v>
      </c>
      <c r="F73" s="52"/>
      <c r="G73" s="110"/>
      <c r="H73" s="69">
        <f t="shared" si="3"/>
        <v>0</v>
      </c>
      <c r="I73" s="70">
        <f t="shared" si="4"/>
        <v>0</v>
      </c>
      <c r="J73" s="70">
        <f t="shared" si="5"/>
        <v>0</v>
      </c>
    </row>
    <row r="74" spans="1:10" ht="25.5">
      <c r="A74" s="11">
        <v>13</v>
      </c>
      <c r="B74" s="36" t="s">
        <v>46</v>
      </c>
      <c r="C74" s="42"/>
      <c r="D74" s="77" t="s">
        <v>20</v>
      </c>
      <c r="E74" s="82">
        <v>10</v>
      </c>
      <c r="F74" s="52"/>
      <c r="G74" s="109"/>
      <c r="H74" s="69">
        <f t="shared" si="3"/>
        <v>0</v>
      </c>
      <c r="I74" s="70">
        <f t="shared" si="4"/>
        <v>0</v>
      </c>
      <c r="J74" s="70">
        <f t="shared" si="5"/>
        <v>0</v>
      </c>
    </row>
    <row r="75" spans="1:10" ht="12.75">
      <c r="A75" s="24"/>
      <c r="B75" s="93"/>
      <c r="C75" s="24"/>
      <c r="D75" s="79"/>
      <c r="E75" s="83"/>
      <c r="F75" s="54" t="s">
        <v>8</v>
      </c>
      <c r="G75" s="94"/>
      <c r="H75" s="87">
        <f>SUM(H62:H74)</f>
        <v>0</v>
      </c>
      <c r="I75" s="88">
        <f>SUM(I62:I74)</f>
        <v>0</v>
      </c>
      <c r="J75" s="88">
        <f>SUM(J62:J74)</f>
        <v>0</v>
      </c>
    </row>
    <row r="76" spans="1:10" ht="12.75">
      <c r="A76" s="24"/>
      <c r="B76" s="93"/>
      <c r="C76" s="24"/>
      <c r="D76" s="79"/>
      <c r="E76" s="83"/>
      <c r="F76" s="108"/>
      <c r="G76" s="94"/>
      <c r="H76" s="99"/>
      <c r="I76" s="100"/>
      <c r="J76" s="100"/>
    </row>
    <row r="77" spans="1:10" ht="12.75">
      <c r="A77" s="24"/>
      <c r="B77" s="93"/>
      <c r="C77" s="24"/>
      <c r="D77" s="79"/>
      <c r="E77" s="83"/>
      <c r="F77" s="108"/>
      <c r="G77" s="94"/>
      <c r="H77" s="99"/>
      <c r="I77" s="100"/>
      <c r="J77" s="100"/>
    </row>
    <row r="78" spans="1:11" s="40" customFormat="1" ht="12.75">
      <c r="A78" s="3"/>
      <c r="B78" s="126" t="s">
        <v>134</v>
      </c>
      <c r="C78" s="3"/>
      <c r="D78" s="78"/>
      <c r="E78" s="83"/>
      <c r="F78" s="108"/>
      <c r="G78" s="94"/>
      <c r="H78" s="99"/>
      <c r="I78" s="100"/>
      <c r="J78" s="100"/>
      <c r="K78" s="41"/>
    </row>
    <row r="79" spans="1:11" s="40" customFormat="1" ht="33.75">
      <c r="A79" s="44" t="s">
        <v>10</v>
      </c>
      <c r="B79" s="44" t="s">
        <v>11</v>
      </c>
      <c r="C79" s="101" t="s">
        <v>12</v>
      </c>
      <c r="D79" s="80" t="s">
        <v>13</v>
      </c>
      <c r="E79" s="84" t="s">
        <v>14</v>
      </c>
      <c r="F79" s="51" t="s">
        <v>0</v>
      </c>
      <c r="G79" s="60" t="s">
        <v>15</v>
      </c>
      <c r="H79" s="71" t="s">
        <v>16</v>
      </c>
      <c r="I79" s="51" t="s">
        <v>17</v>
      </c>
      <c r="J79" s="51" t="s">
        <v>18</v>
      </c>
      <c r="K79" s="15" t="s">
        <v>3</v>
      </c>
    </row>
    <row r="80" spans="1:10" ht="12.75">
      <c r="A80" s="11">
        <v>6</v>
      </c>
      <c r="B80" s="38" t="s">
        <v>87</v>
      </c>
      <c r="C80" s="42"/>
      <c r="D80" s="77" t="s">
        <v>20</v>
      </c>
      <c r="E80" s="82">
        <v>5</v>
      </c>
      <c r="F80" s="52"/>
      <c r="G80" s="31"/>
      <c r="H80" s="69">
        <f aca="true" t="shared" si="6" ref="H80:H86">F80*E80</f>
        <v>0</v>
      </c>
      <c r="I80" s="70">
        <f aca="true" t="shared" si="7" ref="I80:I86">ROUND((H80*G80),2)</f>
        <v>0</v>
      </c>
      <c r="J80" s="70">
        <f aca="true" t="shared" si="8" ref="J80:J86">H80+I80</f>
        <v>0</v>
      </c>
    </row>
    <row r="81" spans="1:10" ht="12.75">
      <c r="A81" s="11">
        <v>7</v>
      </c>
      <c r="B81" s="38" t="s">
        <v>88</v>
      </c>
      <c r="C81" s="42"/>
      <c r="D81" s="77" t="s">
        <v>20</v>
      </c>
      <c r="E81" s="82">
        <v>4</v>
      </c>
      <c r="F81" s="52"/>
      <c r="G81" s="31"/>
      <c r="H81" s="69">
        <f t="shared" si="6"/>
        <v>0</v>
      </c>
      <c r="I81" s="70">
        <f t="shared" si="7"/>
        <v>0</v>
      </c>
      <c r="J81" s="70">
        <f t="shared" si="8"/>
        <v>0</v>
      </c>
    </row>
    <row r="82" spans="1:10" ht="12.75">
      <c r="A82" s="11">
        <v>8</v>
      </c>
      <c r="B82" s="36" t="s">
        <v>99</v>
      </c>
      <c r="C82" s="42"/>
      <c r="D82" s="77" t="s">
        <v>20</v>
      </c>
      <c r="E82" s="82">
        <v>100</v>
      </c>
      <c r="F82" s="52"/>
      <c r="G82" s="31"/>
      <c r="H82" s="69">
        <f t="shared" si="6"/>
        <v>0</v>
      </c>
      <c r="I82" s="70">
        <f t="shared" si="7"/>
        <v>0</v>
      </c>
      <c r="J82" s="70">
        <f t="shared" si="8"/>
        <v>0</v>
      </c>
    </row>
    <row r="83" spans="1:10" ht="25.5">
      <c r="A83" s="11">
        <v>9</v>
      </c>
      <c r="B83" s="35" t="s">
        <v>109</v>
      </c>
      <c r="C83" s="42"/>
      <c r="D83" s="77" t="s">
        <v>20</v>
      </c>
      <c r="E83" s="82">
        <v>335</v>
      </c>
      <c r="F83" s="52"/>
      <c r="G83" s="31"/>
      <c r="H83" s="69">
        <f t="shared" si="6"/>
        <v>0</v>
      </c>
      <c r="I83" s="70">
        <f t="shared" si="7"/>
        <v>0</v>
      </c>
      <c r="J83" s="70">
        <f t="shared" si="8"/>
        <v>0</v>
      </c>
    </row>
    <row r="84" spans="1:10" ht="12.75">
      <c r="A84" s="11">
        <v>10</v>
      </c>
      <c r="B84" s="35" t="s">
        <v>100</v>
      </c>
      <c r="C84" s="42"/>
      <c r="D84" s="77" t="s">
        <v>20</v>
      </c>
      <c r="E84" s="82">
        <v>520</v>
      </c>
      <c r="F84" s="52"/>
      <c r="G84" s="31"/>
      <c r="H84" s="69">
        <f t="shared" si="6"/>
        <v>0</v>
      </c>
      <c r="I84" s="70">
        <f t="shared" si="7"/>
        <v>0</v>
      </c>
      <c r="J84" s="70">
        <f t="shared" si="8"/>
        <v>0</v>
      </c>
    </row>
    <row r="85" spans="1:10" ht="25.5">
      <c r="A85" s="11">
        <v>11</v>
      </c>
      <c r="B85" s="36" t="s">
        <v>124</v>
      </c>
      <c r="C85" s="42"/>
      <c r="D85" s="77" t="s">
        <v>20</v>
      </c>
      <c r="E85" s="82">
        <v>180</v>
      </c>
      <c r="F85" s="52"/>
      <c r="G85" s="31"/>
      <c r="H85" s="69">
        <f t="shared" si="6"/>
        <v>0</v>
      </c>
      <c r="I85" s="70">
        <f t="shared" si="7"/>
        <v>0</v>
      </c>
      <c r="J85" s="70">
        <f t="shared" si="8"/>
        <v>0</v>
      </c>
    </row>
    <row r="86" spans="1:10" ht="51">
      <c r="A86" s="11">
        <v>12</v>
      </c>
      <c r="B86" s="36" t="s">
        <v>123</v>
      </c>
      <c r="C86" s="42"/>
      <c r="D86" s="77" t="s">
        <v>20</v>
      </c>
      <c r="E86" s="82">
        <v>11</v>
      </c>
      <c r="F86" s="52"/>
      <c r="G86" s="31"/>
      <c r="H86" s="69">
        <f t="shared" si="6"/>
        <v>0</v>
      </c>
      <c r="I86" s="70">
        <f t="shared" si="7"/>
        <v>0</v>
      </c>
      <c r="J86" s="70">
        <f t="shared" si="8"/>
        <v>0</v>
      </c>
    </row>
    <row r="87" spans="2:10" ht="12.75">
      <c r="B87" s="102"/>
      <c r="C87" s="90"/>
      <c r="D87" s="91"/>
      <c r="E87" s="135"/>
      <c r="F87" s="54" t="s">
        <v>8</v>
      </c>
      <c r="G87" s="31"/>
      <c r="H87" s="87">
        <f>SUM(H80:H86)</f>
        <v>0</v>
      </c>
      <c r="I87" s="88">
        <f>SUM(I80:I86)</f>
        <v>0</v>
      </c>
      <c r="J87" s="88">
        <f>SUM(J80:J86)</f>
        <v>0</v>
      </c>
    </row>
    <row r="88" spans="2:10" ht="12.75">
      <c r="B88" s="97"/>
      <c r="C88" s="24"/>
      <c r="D88" s="79"/>
      <c r="E88" s="83"/>
      <c r="F88" s="103"/>
      <c r="G88" s="94"/>
      <c r="H88" s="95"/>
      <c r="I88" s="96"/>
      <c r="J88" s="96"/>
    </row>
    <row r="89" spans="1:11" ht="12.75">
      <c r="A89" s="3"/>
      <c r="B89" s="126" t="s">
        <v>173</v>
      </c>
      <c r="C89" s="3"/>
      <c r="D89" s="78"/>
      <c r="E89" s="83"/>
      <c r="F89" s="108"/>
      <c r="G89" s="94"/>
      <c r="H89" s="99"/>
      <c r="I89" s="100"/>
      <c r="J89" s="100"/>
      <c r="K89" s="41"/>
    </row>
    <row r="90" spans="1:11" ht="33.75">
      <c r="A90" s="44" t="s">
        <v>10</v>
      </c>
      <c r="B90" s="44" t="s">
        <v>11</v>
      </c>
      <c r="C90" s="101" t="s">
        <v>12</v>
      </c>
      <c r="D90" s="80" t="s">
        <v>13</v>
      </c>
      <c r="E90" s="84" t="s">
        <v>14</v>
      </c>
      <c r="F90" s="51" t="s">
        <v>0</v>
      </c>
      <c r="G90" s="60" t="s">
        <v>15</v>
      </c>
      <c r="H90" s="71" t="s">
        <v>16</v>
      </c>
      <c r="I90" s="51" t="s">
        <v>17</v>
      </c>
      <c r="J90" s="51" t="s">
        <v>18</v>
      </c>
      <c r="K90" s="15" t="s">
        <v>3</v>
      </c>
    </row>
    <row r="91" spans="1:10" ht="25.5">
      <c r="A91" s="11">
        <v>1</v>
      </c>
      <c r="B91" s="35" t="s">
        <v>126</v>
      </c>
      <c r="C91" s="42"/>
      <c r="D91" s="77" t="s">
        <v>20</v>
      </c>
      <c r="E91" s="82">
        <v>110</v>
      </c>
      <c r="F91" s="52"/>
      <c r="G91" s="109"/>
      <c r="H91" s="69">
        <f>F91*E91</f>
        <v>0</v>
      </c>
      <c r="I91" s="70">
        <f>ROUND((H91*G91),2)</f>
        <v>0</v>
      </c>
      <c r="J91" s="70">
        <f>H91+I91</f>
        <v>0</v>
      </c>
    </row>
    <row r="92" spans="1:10" ht="25.5">
      <c r="A92" s="11">
        <v>2</v>
      </c>
      <c r="B92" s="35" t="s">
        <v>60</v>
      </c>
      <c r="C92" s="42"/>
      <c r="D92" s="77" t="s">
        <v>20</v>
      </c>
      <c r="E92" s="82">
        <v>50</v>
      </c>
      <c r="F92" s="52"/>
      <c r="G92" s="109"/>
      <c r="H92" s="69">
        <f>F92*E92</f>
        <v>0</v>
      </c>
      <c r="I92" s="70">
        <f>ROUND((H92*G92),2)</f>
        <v>0</v>
      </c>
      <c r="J92" s="70">
        <f>H92+I92</f>
        <v>0</v>
      </c>
    </row>
    <row r="93" spans="1:10" ht="63.75">
      <c r="A93" s="11">
        <v>3</v>
      </c>
      <c r="B93" s="35" t="s">
        <v>106</v>
      </c>
      <c r="C93" s="42"/>
      <c r="D93" s="77" t="s">
        <v>20</v>
      </c>
      <c r="E93" s="82">
        <v>1100</v>
      </c>
      <c r="F93" s="52"/>
      <c r="G93" s="109"/>
      <c r="H93" s="69">
        <f>F93*E93</f>
        <v>0</v>
      </c>
      <c r="I93" s="70">
        <f>ROUND((H93*G93),2)</f>
        <v>0</v>
      </c>
      <c r="J93" s="70">
        <f>H93+I93</f>
        <v>0</v>
      </c>
    </row>
    <row r="94" spans="2:10" ht="12.75">
      <c r="B94" s="97"/>
      <c r="C94" s="24"/>
      <c r="D94" s="79"/>
      <c r="E94" s="83"/>
      <c r="F94" s="54" t="s">
        <v>8</v>
      </c>
      <c r="G94" s="94"/>
      <c r="H94" s="87">
        <f>SUM(H91:H93)</f>
        <v>0</v>
      </c>
      <c r="I94" s="88">
        <f>SUM(I91:I93)</f>
        <v>0</v>
      </c>
      <c r="J94" s="88">
        <f>SUM(J91:J93)</f>
        <v>0</v>
      </c>
    </row>
    <row r="95" spans="1:10" ht="12.75">
      <c r="A95" s="24"/>
      <c r="B95" s="39"/>
      <c r="C95" s="111"/>
      <c r="D95" s="79"/>
      <c r="E95" s="83"/>
      <c r="F95" s="112"/>
      <c r="G95" s="94"/>
      <c r="H95" s="99"/>
      <c r="I95" s="100"/>
      <c r="J95" s="100"/>
    </row>
    <row r="96" spans="1:11" s="40" customFormat="1" ht="12.75">
      <c r="A96" s="3"/>
      <c r="B96" s="126" t="s">
        <v>135</v>
      </c>
      <c r="C96" s="3"/>
      <c r="D96" s="78"/>
      <c r="E96" s="83"/>
      <c r="F96" s="108"/>
      <c r="G96" s="94"/>
      <c r="H96" s="99"/>
      <c r="I96" s="100"/>
      <c r="J96" s="100"/>
      <c r="K96" s="41"/>
    </row>
    <row r="97" spans="1:11" s="40" customFormat="1" ht="33.75">
      <c r="A97" s="44" t="s">
        <v>10</v>
      </c>
      <c r="B97" s="44" t="s">
        <v>11</v>
      </c>
      <c r="C97" s="101" t="s">
        <v>12</v>
      </c>
      <c r="D97" s="80" t="s">
        <v>13</v>
      </c>
      <c r="E97" s="84" t="s">
        <v>14</v>
      </c>
      <c r="F97" s="51" t="s">
        <v>0</v>
      </c>
      <c r="G97" s="60" t="s">
        <v>15</v>
      </c>
      <c r="H97" s="71" t="s">
        <v>16</v>
      </c>
      <c r="I97" s="51" t="s">
        <v>17</v>
      </c>
      <c r="J97" s="51" t="s">
        <v>18</v>
      </c>
      <c r="K97" s="15" t="s">
        <v>3</v>
      </c>
    </row>
    <row r="98" spans="1:10" ht="25.5">
      <c r="A98" s="11">
        <v>1</v>
      </c>
      <c r="B98" s="35" t="s">
        <v>47</v>
      </c>
      <c r="C98" s="22"/>
      <c r="D98" s="77" t="s">
        <v>20</v>
      </c>
      <c r="E98" s="82">
        <v>50</v>
      </c>
      <c r="F98" s="52"/>
      <c r="G98" s="31"/>
      <c r="H98" s="69">
        <f>F98*E98</f>
        <v>0</v>
      </c>
      <c r="I98" s="70">
        <f>ROUND((H98*G98),2)</f>
        <v>0</v>
      </c>
      <c r="J98" s="70">
        <f>H98+I98</f>
        <v>0</v>
      </c>
    </row>
    <row r="99" spans="1:10" ht="38.25">
      <c r="A99" s="11">
        <v>2</v>
      </c>
      <c r="B99" s="35" t="s">
        <v>51</v>
      </c>
      <c r="C99" s="22"/>
      <c r="D99" s="77" t="s">
        <v>20</v>
      </c>
      <c r="E99" s="82">
        <v>4</v>
      </c>
      <c r="F99" s="52"/>
      <c r="G99" s="31"/>
      <c r="H99" s="69">
        <f aca="true" t="shared" si="9" ref="H99:H112">F99*E99</f>
        <v>0</v>
      </c>
      <c r="I99" s="70">
        <f aca="true" t="shared" si="10" ref="I99:I112">ROUND((H99*G99),2)</f>
        <v>0</v>
      </c>
      <c r="J99" s="70">
        <f aca="true" t="shared" si="11" ref="J99:J112">H99+I99</f>
        <v>0</v>
      </c>
    </row>
    <row r="100" spans="1:10" ht="25.5">
      <c r="A100" s="11">
        <v>3</v>
      </c>
      <c r="B100" s="35" t="s">
        <v>54</v>
      </c>
      <c r="C100" s="22"/>
      <c r="D100" s="77" t="s">
        <v>20</v>
      </c>
      <c r="E100" s="82">
        <v>30</v>
      </c>
      <c r="F100" s="52"/>
      <c r="G100" s="31"/>
      <c r="H100" s="69">
        <f t="shared" si="9"/>
        <v>0</v>
      </c>
      <c r="I100" s="70">
        <f t="shared" si="10"/>
        <v>0</v>
      </c>
      <c r="J100" s="70">
        <f t="shared" si="11"/>
        <v>0</v>
      </c>
    </row>
    <row r="101" spans="1:10" ht="12.75">
      <c r="A101" s="11">
        <v>4</v>
      </c>
      <c r="B101" s="35" t="s">
        <v>56</v>
      </c>
      <c r="C101" s="22"/>
      <c r="D101" s="77" t="s">
        <v>20</v>
      </c>
      <c r="E101" s="82">
        <v>10</v>
      </c>
      <c r="F101" s="52"/>
      <c r="G101" s="31"/>
      <c r="H101" s="69">
        <f t="shared" si="9"/>
        <v>0</v>
      </c>
      <c r="I101" s="70">
        <f t="shared" si="10"/>
        <v>0</v>
      </c>
      <c r="J101" s="70">
        <f t="shared" si="11"/>
        <v>0</v>
      </c>
    </row>
    <row r="102" spans="1:10" ht="12.75">
      <c r="A102" s="11">
        <v>5</v>
      </c>
      <c r="B102" s="35" t="s">
        <v>57</v>
      </c>
      <c r="C102" s="22"/>
      <c r="D102" s="77" t="s">
        <v>20</v>
      </c>
      <c r="E102" s="82">
        <v>10</v>
      </c>
      <c r="F102" s="52"/>
      <c r="G102" s="31"/>
      <c r="H102" s="69">
        <f t="shared" si="9"/>
        <v>0</v>
      </c>
      <c r="I102" s="70">
        <f t="shared" si="10"/>
        <v>0</v>
      </c>
      <c r="J102" s="70">
        <f t="shared" si="11"/>
        <v>0</v>
      </c>
    </row>
    <row r="103" spans="1:10" ht="25.5">
      <c r="A103" s="11">
        <v>6</v>
      </c>
      <c r="B103" s="35" t="s">
        <v>58</v>
      </c>
      <c r="C103" s="22"/>
      <c r="D103" s="77" t="s">
        <v>20</v>
      </c>
      <c r="E103" s="82">
        <v>10</v>
      </c>
      <c r="F103" s="52"/>
      <c r="G103" s="31"/>
      <c r="H103" s="69">
        <f t="shared" si="9"/>
        <v>0</v>
      </c>
      <c r="I103" s="70">
        <f t="shared" si="10"/>
        <v>0</v>
      </c>
      <c r="J103" s="70">
        <f t="shared" si="11"/>
        <v>0</v>
      </c>
    </row>
    <row r="104" spans="1:10" ht="25.5">
      <c r="A104" s="11">
        <v>7</v>
      </c>
      <c r="B104" s="36" t="s">
        <v>61</v>
      </c>
      <c r="C104" s="22"/>
      <c r="D104" s="77" t="s">
        <v>20</v>
      </c>
      <c r="E104" s="82">
        <v>5</v>
      </c>
      <c r="F104" s="52"/>
      <c r="G104" s="31"/>
      <c r="H104" s="69">
        <f t="shared" si="9"/>
        <v>0</v>
      </c>
      <c r="I104" s="70">
        <f t="shared" si="10"/>
        <v>0</v>
      </c>
      <c r="J104" s="70">
        <f t="shared" si="11"/>
        <v>0</v>
      </c>
    </row>
    <row r="105" spans="1:10" ht="12.75">
      <c r="A105" s="11">
        <v>8</v>
      </c>
      <c r="B105" s="35" t="s">
        <v>62</v>
      </c>
      <c r="C105" s="22"/>
      <c r="D105" s="77" t="s">
        <v>20</v>
      </c>
      <c r="E105" s="82">
        <v>10</v>
      </c>
      <c r="F105" s="52"/>
      <c r="G105" s="31"/>
      <c r="H105" s="69">
        <f t="shared" si="9"/>
        <v>0</v>
      </c>
      <c r="I105" s="70">
        <f t="shared" si="10"/>
        <v>0</v>
      </c>
      <c r="J105" s="70">
        <f t="shared" si="11"/>
        <v>0</v>
      </c>
    </row>
    <row r="106" spans="1:10" ht="12.75">
      <c r="A106" s="11">
        <v>9</v>
      </c>
      <c r="B106" s="35" t="s">
        <v>63</v>
      </c>
      <c r="C106" s="22"/>
      <c r="D106" s="77" t="s">
        <v>20</v>
      </c>
      <c r="E106" s="82">
        <v>15</v>
      </c>
      <c r="F106" s="52"/>
      <c r="G106" s="31"/>
      <c r="H106" s="69">
        <f t="shared" si="9"/>
        <v>0</v>
      </c>
      <c r="I106" s="70">
        <f t="shared" si="10"/>
        <v>0</v>
      </c>
      <c r="J106" s="70">
        <f t="shared" si="11"/>
        <v>0</v>
      </c>
    </row>
    <row r="107" spans="1:10" ht="12.75">
      <c r="A107" s="11">
        <v>10</v>
      </c>
      <c r="B107" s="35" t="s">
        <v>64</v>
      </c>
      <c r="C107" s="22"/>
      <c r="D107" s="77" t="s">
        <v>20</v>
      </c>
      <c r="E107" s="82">
        <v>10</v>
      </c>
      <c r="F107" s="52"/>
      <c r="G107" s="31"/>
      <c r="H107" s="69">
        <f t="shared" si="9"/>
        <v>0</v>
      </c>
      <c r="I107" s="70">
        <f t="shared" si="10"/>
        <v>0</v>
      </c>
      <c r="J107" s="70">
        <f t="shared" si="11"/>
        <v>0</v>
      </c>
    </row>
    <row r="108" spans="1:10" ht="25.5">
      <c r="A108" s="11">
        <v>11</v>
      </c>
      <c r="B108" s="35" t="s">
        <v>78</v>
      </c>
      <c r="C108" s="22"/>
      <c r="D108" s="77" t="s">
        <v>20</v>
      </c>
      <c r="E108" s="82">
        <v>350</v>
      </c>
      <c r="F108" s="52"/>
      <c r="G108" s="31"/>
      <c r="H108" s="69">
        <f t="shared" si="9"/>
        <v>0</v>
      </c>
      <c r="I108" s="70">
        <f t="shared" si="10"/>
        <v>0</v>
      </c>
      <c r="J108" s="70">
        <f t="shared" si="11"/>
        <v>0</v>
      </c>
    </row>
    <row r="109" spans="1:10" ht="25.5">
      <c r="A109" s="11">
        <v>12</v>
      </c>
      <c r="B109" s="35" t="s">
        <v>105</v>
      </c>
      <c r="C109" s="22"/>
      <c r="D109" s="77" t="s">
        <v>108</v>
      </c>
      <c r="E109" s="82">
        <v>2</v>
      </c>
      <c r="F109" s="52"/>
      <c r="G109" s="31"/>
      <c r="H109" s="69">
        <f t="shared" si="9"/>
        <v>0</v>
      </c>
      <c r="I109" s="70">
        <f t="shared" si="10"/>
        <v>0</v>
      </c>
      <c r="J109" s="70">
        <f t="shared" si="11"/>
        <v>0</v>
      </c>
    </row>
    <row r="110" spans="1:10" ht="25.5">
      <c r="A110" s="11">
        <v>13</v>
      </c>
      <c r="B110" s="35" t="s">
        <v>86</v>
      </c>
      <c r="C110" s="22"/>
      <c r="D110" s="77" t="s">
        <v>20</v>
      </c>
      <c r="E110" s="82">
        <v>20</v>
      </c>
      <c r="F110" s="52"/>
      <c r="G110" s="31"/>
      <c r="H110" s="69">
        <f t="shared" si="9"/>
        <v>0</v>
      </c>
      <c r="I110" s="70">
        <f t="shared" si="10"/>
        <v>0</v>
      </c>
      <c r="J110" s="70">
        <f t="shared" si="11"/>
        <v>0</v>
      </c>
    </row>
    <row r="111" spans="1:10" ht="25.5">
      <c r="A111" s="11">
        <v>14</v>
      </c>
      <c r="B111" s="35" t="s">
        <v>92</v>
      </c>
      <c r="C111" s="22"/>
      <c r="D111" s="77" t="s">
        <v>20</v>
      </c>
      <c r="E111" s="82">
        <v>80</v>
      </c>
      <c r="F111" s="52"/>
      <c r="G111" s="31"/>
      <c r="H111" s="69">
        <f t="shared" si="9"/>
        <v>0</v>
      </c>
      <c r="I111" s="70">
        <f t="shared" si="10"/>
        <v>0</v>
      </c>
      <c r="J111" s="70">
        <f t="shared" si="11"/>
        <v>0</v>
      </c>
    </row>
    <row r="112" spans="1:10" ht="25.5">
      <c r="A112" s="11">
        <v>15</v>
      </c>
      <c r="B112" s="35" t="s">
        <v>93</v>
      </c>
      <c r="C112" s="22"/>
      <c r="D112" s="77" t="s">
        <v>20</v>
      </c>
      <c r="E112" s="82">
        <v>40</v>
      </c>
      <c r="F112" s="52"/>
      <c r="G112" s="31"/>
      <c r="H112" s="69">
        <f t="shared" si="9"/>
        <v>0</v>
      </c>
      <c r="I112" s="70">
        <f t="shared" si="10"/>
        <v>0</v>
      </c>
      <c r="J112" s="70">
        <f t="shared" si="11"/>
        <v>0</v>
      </c>
    </row>
    <row r="113" spans="2:10" ht="12.75">
      <c r="B113" s="104"/>
      <c r="C113" s="90"/>
      <c r="D113" s="91"/>
      <c r="E113" s="135"/>
      <c r="F113" s="54" t="s">
        <v>8</v>
      </c>
      <c r="G113" s="31"/>
      <c r="H113" s="87">
        <f>SUM(H98:H112)</f>
        <v>0</v>
      </c>
      <c r="I113" s="88">
        <f>SUM(I98:I112)</f>
        <v>0</v>
      </c>
      <c r="J113" s="88">
        <f>SUM(J98:J112)</f>
        <v>0</v>
      </c>
    </row>
    <row r="114" spans="1:10" ht="12.75">
      <c r="A114" s="24"/>
      <c r="B114" s="39"/>
      <c r="C114" s="24"/>
      <c r="D114" s="79"/>
      <c r="E114" s="83"/>
      <c r="F114" s="61"/>
      <c r="G114" s="94"/>
      <c r="H114" s="99"/>
      <c r="I114" s="100"/>
      <c r="J114" s="100"/>
    </row>
    <row r="115" spans="1:11" s="40" customFormat="1" ht="12.75">
      <c r="A115" s="3"/>
      <c r="B115" s="124" t="s">
        <v>136</v>
      </c>
      <c r="C115" s="3"/>
      <c r="D115" s="78"/>
      <c r="E115" s="83"/>
      <c r="F115" s="113"/>
      <c r="G115" s="94"/>
      <c r="H115" s="99"/>
      <c r="I115" s="100"/>
      <c r="J115" s="100"/>
      <c r="K115" s="41"/>
    </row>
    <row r="116" spans="1:11" s="40" customFormat="1" ht="33.75">
      <c r="A116" s="4" t="s">
        <v>10</v>
      </c>
      <c r="B116" s="4" t="s">
        <v>11</v>
      </c>
      <c r="C116" s="114" t="s">
        <v>12</v>
      </c>
      <c r="D116" s="75" t="s">
        <v>13</v>
      </c>
      <c r="E116" s="81" t="s">
        <v>14</v>
      </c>
      <c r="F116" s="47" t="s">
        <v>0</v>
      </c>
      <c r="G116" s="59" t="s">
        <v>15</v>
      </c>
      <c r="H116" s="63" t="s">
        <v>16</v>
      </c>
      <c r="I116" s="47" t="s">
        <v>17</v>
      </c>
      <c r="J116" s="47" t="s">
        <v>18</v>
      </c>
      <c r="K116" s="15" t="s">
        <v>3</v>
      </c>
    </row>
    <row r="117" spans="1:10" ht="76.5">
      <c r="A117" s="11">
        <v>1</v>
      </c>
      <c r="B117" s="35" t="s">
        <v>94</v>
      </c>
      <c r="C117" s="43"/>
      <c r="D117" s="77" t="s">
        <v>20</v>
      </c>
      <c r="E117" s="82">
        <v>9</v>
      </c>
      <c r="F117" s="52"/>
      <c r="G117" s="31"/>
      <c r="H117" s="69">
        <f>F117*E117</f>
        <v>0</v>
      </c>
      <c r="I117" s="70">
        <f>ROUND((H117*G117),2)</f>
        <v>0</v>
      </c>
      <c r="J117" s="70">
        <f>H117+I117</f>
        <v>0</v>
      </c>
    </row>
    <row r="118" spans="1:10" ht="76.5">
      <c r="A118" s="11">
        <v>2</v>
      </c>
      <c r="B118" s="35" t="s">
        <v>95</v>
      </c>
      <c r="C118" s="43"/>
      <c r="D118" s="77" t="s">
        <v>20</v>
      </c>
      <c r="E118" s="82">
        <v>9</v>
      </c>
      <c r="F118" s="52"/>
      <c r="G118" s="31"/>
      <c r="H118" s="69">
        <f>F118*E118</f>
        <v>0</v>
      </c>
      <c r="I118" s="70">
        <f>ROUND((H118*G118),2)</f>
        <v>0</v>
      </c>
      <c r="J118" s="70">
        <f>H118+I118</f>
        <v>0</v>
      </c>
    </row>
    <row r="119" spans="1:10" ht="76.5">
      <c r="A119" s="11">
        <v>3</v>
      </c>
      <c r="B119" s="35" t="s">
        <v>96</v>
      </c>
      <c r="C119" s="43"/>
      <c r="D119" s="77" t="s">
        <v>20</v>
      </c>
      <c r="E119" s="82">
        <v>18</v>
      </c>
      <c r="F119" s="52"/>
      <c r="G119" s="31"/>
      <c r="H119" s="69">
        <f>F119*E119</f>
        <v>0</v>
      </c>
      <c r="I119" s="70">
        <f>ROUND((H119*G119),2)</f>
        <v>0</v>
      </c>
      <c r="J119" s="70">
        <f>H119+I119</f>
        <v>0</v>
      </c>
    </row>
    <row r="120" spans="1:10" ht="38.25">
      <c r="A120" s="11">
        <v>7</v>
      </c>
      <c r="B120" s="104" t="s">
        <v>149</v>
      </c>
      <c r="C120" s="116"/>
      <c r="D120" s="91" t="s">
        <v>107</v>
      </c>
      <c r="E120" s="135">
        <v>12</v>
      </c>
      <c r="F120" s="52"/>
      <c r="G120" s="92"/>
      <c r="H120" s="105">
        <f>F120*E120</f>
        <v>0</v>
      </c>
      <c r="I120" s="106">
        <f>ROUND((H120*G120),2)</f>
        <v>0</v>
      </c>
      <c r="J120" s="106">
        <f>H120+I120</f>
        <v>0</v>
      </c>
    </row>
    <row r="121" spans="1:10" ht="38.25">
      <c r="A121" s="21">
        <v>8</v>
      </c>
      <c r="B121" s="35" t="s">
        <v>150</v>
      </c>
      <c r="C121" s="43"/>
      <c r="D121" s="77" t="s">
        <v>107</v>
      </c>
      <c r="E121" s="82">
        <v>2</v>
      </c>
      <c r="F121" s="52"/>
      <c r="G121" s="31"/>
      <c r="H121" s="69">
        <f>F121*E121</f>
        <v>0</v>
      </c>
      <c r="I121" s="70">
        <f>ROUND((H121*G121),2)</f>
        <v>0</v>
      </c>
      <c r="J121" s="70">
        <f>H121+I121</f>
        <v>0</v>
      </c>
    </row>
    <row r="122" spans="1:10" ht="12.75">
      <c r="A122" s="24"/>
      <c r="B122" s="39"/>
      <c r="C122" s="117"/>
      <c r="D122" s="79"/>
      <c r="E122" s="83"/>
      <c r="F122" s="54" t="s">
        <v>8</v>
      </c>
      <c r="G122" s="94"/>
      <c r="H122" s="87">
        <f>SUM(H117:H121)</f>
        <v>0</v>
      </c>
      <c r="I122" s="88">
        <f>SUM(I117:I121)</f>
        <v>0</v>
      </c>
      <c r="J122" s="88">
        <f>SUM(J117:J121)</f>
        <v>0</v>
      </c>
    </row>
    <row r="123" spans="1:10" ht="12.75">
      <c r="A123" s="24"/>
      <c r="B123" s="39"/>
      <c r="C123" s="117"/>
      <c r="D123" s="79"/>
      <c r="E123" s="83"/>
      <c r="F123" s="103"/>
      <c r="G123" s="94"/>
      <c r="H123" s="95"/>
      <c r="I123" s="96"/>
      <c r="J123" s="96"/>
    </row>
    <row r="124" spans="1:11" ht="12.75">
      <c r="A124" s="3"/>
      <c r="B124" s="124" t="s">
        <v>171</v>
      </c>
      <c r="C124" s="3"/>
      <c r="D124" s="78"/>
      <c r="E124" s="83"/>
      <c r="F124" s="113"/>
      <c r="G124" s="94"/>
      <c r="H124" s="99"/>
      <c r="I124" s="100"/>
      <c r="J124" s="100"/>
      <c r="K124" s="41"/>
    </row>
    <row r="125" spans="1:11" ht="33.75">
      <c r="A125" s="4" t="s">
        <v>10</v>
      </c>
      <c r="B125" s="4" t="s">
        <v>11</v>
      </c>
      <c r="C125" s="114" t="s">
        <v>12</v>
      </c>
      <c r="D125" s="75" t="s">
        <v>13</v>
      </c>
      <c r="E125" s="81" t="s">
        <v>14</v>
      </c>
      <c r="F125" s="47" t="s">
        <v>0</v>
      </c>
      <c r="G125" s="59" t="s">
        <v>15</v>
      </c>
      <c r="H125" s="63" t="s">
        <v>16</v>
      </c>
      <c r="I125" s="47" t="s">
        <v>17</v>
      </c>
      <c r="J125" s="47" t="s">
        <v>18</v>
      </c>
      <c r="K125" s="15" t="s">
        <v>3</v>
      </c>
    </row>
    <row r="126" spans="1:10" ht="76.5">
      <c r="A126" s="21">
        <v>4</v>
      </c>
      <c r="B126" s="35" t="s">
        <v>48</v>
      </c>
      <c r="C126" s="43"/>
      <c r="D126" s="77" t="s">
        <v>20</v>
      </c>
      <c r="E126" s="82">
        <v>5</v>
      </c>
      <c r="F126" s="52"/>
      <c r="G126" s="31"/>
      <c r="H126" s="69">
        <f>F126*E126</f>
        <v>0</v>
      </c>
      <c r="I126" s="70">
        <f>ROUND((H126*G126),2)</f>
        <v>0</v>
      </c>
      <c r="J126" s="70">
        <f>H126+I126</f>
        <v>0</v>
      </c>
    </row>
    <row r="127" spans="1:10" ht="76.5">
      <c r="A127" s="21">
        <v>5</v>
      </c>
      <c r="B127" s="35" t="s">
        <v>49</v>
      </c>
      <c r="C127" s="43"/>
      <c r="D127" s="77" t="s">
        <v>20</v>
      </c>
      <c r="E127" s="82">
        <v>5</v>
      </c>
      <c r="F127" s="52"/>
      <c r="G127" s="31"/>
      <c r="H127" s="69">
        <f>F127*E127</f>
        <v>0</v>
      </c>
      <c r="I127" s="70">
        <f>ROUND((H127*G127),2)</f>
        <v>0</v>
      </c>
      <c r="J127" s="70">
        <f>H127+I127</f>
        <v>0</v>
      </c>
    </row>
    <row r="128" spans="1:10" ht="63.75">
      <c r="A128" s="21">
        <v>6</v>
      </c>
      <c r="B128" s="35" t="s">
        <v>50</v>
      </c>
      <c r="C128" s="43"/>
      <c r="D128" s="77" t="s">
        <v>20</v>
      </c>
      <c r="E128" s="82">
        <v>1</v>
      </c>
      <c r="F128" s="52"/>
      <c r="G128" s="31"/>
      <c r="H128" s="69">
        <f>F128*E128</f>
        <v>0</v>
      </c>
      <c r="I128" s="70">
        <f>ROUND((H128*G128),2)</f>
        <v>0</v>
      </c>
      <c r="J128" s="70">
        <f>H128+I128</f>
        <v>0</v>
      </c>
    </row>
    <row r="129" spans="1:10" ht="12.75">
      <c r="A129" s="24"/>
      <c r="B129" s="39"/>
      <c r="C129" s="117"/>
      <c r="D129" s="79"/>
      <c r="E129" s="83"/>
      <c r="F129" s="54" t="s">
        <v>8</v>
      </c>
      <c r="G129" s="94"/>
      <c r="H129" s="87">
        <f>SUM(H126:H128)</f>
        <v>0</v>
      </c>
      <c r="I129" s="88">
        <f>SUM(I126:I128)</f>
        <v>0</v>
      </c>
      <c r="J129" s="88">
        <f>SUM(J126:J128)</f>
        <v>0</v>
      </c>
    </row>
    <row r="130" spans="1:10" ht="12.75">
      <c r="A130" s="24"/>
      <c r="B130" s="39"/>
      <c r="C130" s="24"/>
      <c r="D130" s="79"/>
      <c r="E130" s="83"/>
      <c r="F130" s="113"/>
      <c r="G130" s="94"/>
      <c r="H130" s="99"/>
      <c r="I130" s="100"/>
      <c r="J130" s="100"/>
    </row>
    <row r="131" spans="1:11" s="40" customFormat="1" ht="12.75">
      <c r="A131" s="3"/>
      <c r="B131" s="124" t="s">
        <v>137</v>
      </c>
      <c r="C131" s="3"/>
      <c r="D131" s="78"/>
      <c r="E131" s="83"/>
      <c r="F131" s="113"/>
      <c r="G131" s="94"/>
      <c r="H131" s="99"/>
      <c r="I131" s="100"/>
      <c r="J131" s="100"/>
      <c r="K131" s="41"/>
    </row>
    <row r="132" spans="1:11" s="40" customFormat="1" ht="33.75">
      <c r="A132" s="44" t="s">
        <v>10</v>
      </c>
      <c r="B132" s="44" t="s">
        <v>11</v>
      </c>
      <c r="C132" s="101" t="s">
        <v>12</v>
      </c>
      <c r="D132" s="80" t="s">
        <v>13</v>
      </c>
      <c r="E132" s="84" t="s">
        <v>14</v>
      </c>
      <c r="F132" s="51" t="s">
        <v>0</v>
      </c>
      <c r="G132" s="60" t="s">
        <v>15</v>
      </c>
      <c r="H132" s="71" t="s">
        <v>16</v>
      </c>
      <c r="I132" s="51" t="s">
        <v>17</v>
      </c>
      <c r="J132" s="51" t="s">
        <v>18</v>
      </c>
      <c r="K132" s="15" t="s">
        <v>3</v>
      </c>
    </row>
    <row r="133" spans="1:10" ht="12.75">
      <c r="A133" s="11">
        <v>1</v>
      </c>
      <c r="B133" s="35" t="s">
        <v>52</v>
      </c>
      <c r="C133" s="21"/>
      <c r="D133" s="77" t="s">
        <v>20</v>
      </c>
      <c r="E133" s="82">
        <v>23</v>
      </c>
      <c r="F133" s="52"/>
      <c r="G133" s="31"/>
      <c r="H133" s="69">
        <f>F133*E133</f>
        <v>0</v>
      </c>
      <c r="I133" s="70">
        <f>ROUND((H133*G133),2)</f>
        <v>0</v>
      </c>
      <c r="J133" s="70">
        <f>H133+I133</f>
        <v>0</v>
      </c>
    </row>
    <row r="134" spans="1:10" ht="51">
      <c r="A134" s="11">
        <v>2</v>
      </c>
      <c r="B134" s="36" t="s">
        <v>151</v>
      </c>
      <c r="C134" s="21"/>
      <c r="D134" s="77" t="s">
        <v>20</v>
      </c>
      <c r="E134" s="82">
        <v>30</v>
      </c>
      <c r="F134" s="52"/>
      <c r="G134" s="31"/>
      <c r="H134" s="69">
        <f>F134*E134</f>
        <v>0</v>
      </c>
      <c r="I134" s="70">
        <f>ROUND((H134*G134),2)</f>
        <v>0</v>
      </c>
      <c r="J134" s="70">
        <f>H134+I134</f>
        <v>0</v>
      </c>
    </row>
    <row r="135" spans="1:10" ht="12.75">
      <c r="A135" s="11">
        <v>3</v>
      </c>
      <c r="B135" s="35" t="s">
        <v>55</v>
      </c>
      <c r="C135" s="21"/>
      <c r="D135" s="77" t="s">
        <v>20</v>
      </c>
      <c r="E135" s="82">
        <v>80</v>
      </c>
      <c r="F135" s="52"/>
      <c r="G135" s="31"/>
      <c r="H135" s="69">
        <f aca="true" t="shared" si="12" ref="H135:H142">F135*E135</f>
        <v>0</v>
      </c>
      <c r="I135" s="70">
        <f aca="true" t="shared" si="13" ref="I135:I142">ROUND((H135*G135),2)</f>
        <v>0</v>
      </c>
      <c r="J135" s="70">
        <f aca="true" t="shared" si="14" ref="J135:J142">H135+I135</f>
        <v>0</v>
      </c>
    </row>
    <row r="136" spans="1:10" ht="12.75">
      <c r="A136" s="11">
        <v>4</v>
      </c>
      <c r="B136" s="35" t="s">
        <v>130</v>
      </c>
      <c r="C136" s="21"/>
      <c r="D136" s="77" t="s">
        <v>107</v>
      </c>
      <c r="E136" s="82">
        <v>50</v>
      </c>
      <c r="F136" s="52"/>
      <c r="G136" s="31"/>
      <c r="H136" s="69">
        <f t="shared" si="12"/>
        <v>0</v>
      </c>
      <c r="I136" s="70">
        <f t="shared" si="13"/>
        <v>0</v>
      </c>
      <c r="J136" s="70">
        <f t="shared" si="14"/>
        <v>0</v>
      </c>
    </row>
    <row r="137" spans="1:10" ht="25.5">
      <c r="A137" s="11">
        <v>5</v>
      </c>
      <c r="B137" s="35" t="s">
        <v>59</v>
      </c>
      <c r="C137" s="21"/>
      <c r="D137" s="77" t="s">
        <v>20</v>
      </c>
      <c r="E137" s="82">
        <v>200</v>
      </c>
      <c r="F137" s="52"/>
      <c r="G137" s="31"/>
      <c r="H137" s="69">
        <f t="shared" si="12"/>
        <v>0</v>
      </c>
      <c r="I137" s="70">
        <f t="shared" si="13"/>
        <v>0</v>
      </c>
      <c r="J137" s="70">
        <f t="shared" si="14"/>
        <v>0</v>
      </c>
    </row>
    <row r="138" spans="1:10" ht="12.75">
      <c r="A138" s="11">
        <v>7</v>
      </c>
      <c r="B138" s="35" t="s">
        <v>77</v>
      </c>
      <c r="C138" s="21"/>
      <c r="D138" s="77" t="s">
        <v>20</v>
      </c>
      <c r="E138" s="82">
        <v>1800</v>
      </c>
      <c r="F138" s="52"/>
      <c r="G138" s="31"/>
      <c r="H138" s="69">
        <f t="shared" si="12"/>
        <v>0</v>
      </c>
      <c r="I138" s="70">
        <f t="shared" si="13"/>
        <v>0</v>
      </c>
      <c r="J138" s="70">
        <f t="shared" si="14"/>
        <v>0</v>
      </c>
    </row>
    <row r="139" spans="1:10" ht="12.75">
      <c r="A139" s="11">
        <v>10</v>
      </c>
      <c r="B139" s="35" t="s">
        <v>81</v>
      </c>
      <c r="C139" s="21"/>
      <c r="D139" s="77" t="s">
        <v>20</v>
      </c>
      <c r="E139" s="82">
        <v>160</v>
      </c>
      <c r="F139" s="52"/>
      <c r="G139" s="31"/>
      <c r="H139" s="69">
        <f t="shared" si="12"/>
        <v>0</v>
      </c>
      <c r="I139" s="70">
        <f t="shared" si="13"/>
        <v>0</v>
      </c>
      <c r="J139" s="70">
        <f t="shared" si="14"/>
        <v>0</v>
      </c>
    </row>
    <row r="140" spans="1:10" ht="12.75">
      <c r="A140" s="11">
        <v>11</v>
      </c>
      <c r="B140" s="35" t="s">
        <v>84</v>
      </c>
      <c r="C140" s="21"/>
      <c r="D140" s="77" t="s">
        <v>20</v>
      </c>
      <c r="E140" s="82">
        <v>120</v>
      </c>
      <c r="F140" s="52"/>
      <c r="G140" s="31"/>
      <c r="H140" s="69">
        <f t="shared" si="12"/>
        <v>0</v>
      </c>
      <c r="I140" s="70">
        <f t="shared" si="13"/>
        <v>0</v>
      </c>
      <c r="J140" s="70">
        <f t="shared" si="14"/>
        <v>0</v>
      </c>
    </row>
    <row r="141" spans="1:10" ht="12.75">
      <c r="A141" s="11">
        <v>12</v>
      </c>
      <c r="B141" s="38" t="s">
        <v>97</v>
      </c>
      <c r="C141" s="21"/>
      <c r="D141" s="77" t="s">
        <v>20</v>
      </c>
      <c r="E141" s="82">
        <v>54</v>
      </c>
      <c r="F141" s="52"/>
      <c r="G141" s="31"/>
      <c r="H141" s="69">
        <f t="shared" si="12"/>
        <v>0</v>
      </c>
      <c r="I141" s="70">
        <f t="shared" si="13"/>
        <v>0</v>
      </c>
      <c r="J141" s="70">
        <f t="shared" si="14"/>
        <v>0</v>
      </c>
    </row>
    <row r="142" spans="1:10" ht="12.75">
      <c r="A142" s="11">
        <v>14</v>
      </c>
      <c r="B142" s="35" t="s">
        <v>129</v>
      </c>
      <c r="C142" s="21"/>
      <c r="D142" s="77" t="s">
        <v>107</v>
      </c>
      <c r="E142" s="82">
        <v>20</v>
      </c>
      <c r="F142" s="52"/>
      <c r="G142" s="31"/>
      <c r="H142" s="69">
        <f t="shared" si="12"/>
        <v>0</v>
      </c>
      <c r="I142" s="70">
        <f t="shared" si="13"/>
        <v>0</v>
      </c>
      <c r="J142" s="70">
        <f t="shared" si="14"/>
        <v>0</v>
      </c>
    </row>
    <row r="143" spans="1:10" ht="12.75">
      <c r="A143" s="24"/>
      <c r="B143" s="39"/>
      <c r="C143" s="24"/>
      <c r="D143" s="79"/>
      <c r="E143" s="83"/>
      <c r="F143" s="118" t="s">
        <v>8</v>
      </c>
      <c r="G143" s="94"/>
      <c r="H143" s="87">
        <f>SUM(H133:H142)</f>
        <v>0</v>
      </c>
      <c r="I143" s="88">
        <f>SUM(I133:I142)</f>
        <v>0</v>
      </c>
      <c r="J143" s="88">
        <f>SUM(J133:J142)</f>
        <v>0</v>
      </c>
    </row>
    <row r="144" spans="1:10" ht="12.75">
      <c r="A144" s="24"/>
      <c r="B144" s="39"/>
      <c r="C144" s="24"/>
      <c r="D144" s="79"/>
      <c r="E144" s="83"/>
      <c r="F144" s="118"/>
      <c r="G144" s="94"/>
      <c r="H144" s="95"/>
      <c r="I144" s="96"/>
      <c r="J144" s="96"/>
    </row>
    <row r="145" spans="1:11" ht="12.75">
      <c r="A145" s="3"/>
      <c r="B145" s="124" t="s">
        <v>174</v>
      </c>
      <c r="C145" s="3"/>
      <c r="D145" s="78"/>
      <c r="E145" s="83"/>
      <c r="F145" s="113"/>
      <c r="G145" s="94"/>
      <c r="H145" s="99"/>
      <c r="I145" s="100"/>
      <c r="J145" s="100"/>
      <c r="K145" s="41"/>
    </row>
    <row r="146" spans="1:11" ht="33.75">
      <c r="A146" s="44" t="s">
        <v>10</v>
      </c>
      <c r="B146" s="44" t="s">
        <v>11</v>
      </c>
      <c r="C146" s="101" t="s">
        <v>12</v>
      </c>
      <c r="D146" s="80" t="s">
        <v>13</v>
      </c>
      <c r="E146" s="84" t="s">
        <v>14</v>
      </c>
      <c r="F146" s="51" t="s">
        <v>0</v>
      </c>
      <c r="G146" s="60" t="s">
        <v>15</v>
      </c>
      <c r="H146" s="71" t="s">
        <v>16</v>
      </c>
      <c r="I146" s="51" t="s">
        <v>17</v>
      </c>
      <c r="J146" s="51" t="s">
        <v>18</v>
      </c>
      <c r="K146" s="15" t="s">
        <v>3</v>
      </c>
    </row>
    <row r="147" spans="1:10" ht="12.75">
      <c r="A147" s="21">
        <v>6</v>
      </c>
      <c r="B147" s="36" t="s">
        <v>76</v>
      </c>
      <c r="C147" s="21"/>
      <c r="D147" s="77" t="s">
        <v>20</v>
      </c>
      <c r="E147" s="82">
        <v>1000</v>
      </c>
      <c r="F147" s="52"/>
      <c r="G147" s="109"/>
      <c r="H147" s="69">
        <f>F147*E147</f>
        <v>0</v>
      </c>
      <c r="I147" s="70">
        <f>ROUND((H147*G147),2)</f>
        <v>0</v>
      </c>
      <c r="J147" s="70">
        <f>H147+I147</f>
        <v>0</v>
      </c>
    </row>
    <row r="148" spans="1:10" ht="12.75">
      <c r="A148" s="21">
        <v>8</v>
      </c>
      <c r="B148" s="35" t="s">
        <v>79</v>
      </c>
      <c r="C148" s="21"/>
      <c r="D148" s="77" t="s">
        <v>20</v>
      </c>
      <c r="E148" s="82">
        <v>800</v>
      </c>
      <c r="F148" s="52"/>
      <c r="G148" s="109"/>
      <c r="H148" s="69">
        <f>F148*E148</f>
        <v>0</v>
      </c>
      <c r="I148" s="70">
        <f>ROUND((H148*G148),2)</f>
        <v>0</v>
      </c>
      <c r="J148" s="70">
        <f>H148+I148</f>
        <v>0</v>
      </c>
    </row>
    <row r="149" spans="1:10" ht="12.75">
      <c r="A149" s="21">
        <v>9</v>
      </c>
      <c r="B149" s="35" t="s">
        <v>80</v>
      </c>
      <c r="C149" s="21"/>
      <c r="D149" s="77" t="s">
        <v>20</v>
      </c>
      <c r="E149" s="82">
        <v>2500</v>
      </c>
      <c r="F149" s="52"/>
      <c r="G149" s="109"/>
      <c r="H149" s="69">
        <f>F149*E149</f>
        <v>0</v>
      </c>
      <c r="I149" s="70">
        <f>ROUND((H149*G149),2)</f>
        <v>0</v>
      </c>
      <c r="J149" s="70">
        <f>H149+I149</f>
        <v>0</v>
      </c>
    </row>
    <row r="150" spans="1:10" ht="12.75">
      <c r="A150" s="21">
        <v>13</v>
      </c>
      <c r="B150" s="36" t="s">
        <v>101</v>
      </c>
      <c r="C150" s="42"/>
      <c r="D150" s="77" t="s">
        <v>20</v>
      </c>
      <c r="E150" s="82">
        <v>250</v>
      </c>
      <c r="F150" s="52"/>
      <c r="G150" s="109"/>
      <c r="H150" s="69">
        <f>F150*E150</f>
        <v>0</v>
      </c>
      <c r="I150" s="70">
        <f>ROUND((H150*G150),2)</f>
        <v>0</v>
      </c>
      <c r="J150" s="70">
        <f>H150+I150</f>
        <v>0</v>
      </c>
    </row>
    <row r="151" spans="2:10" ht="12.75">
      <c r="B151" s="97"/>
      <c r="C151" s="111"/>
      <c r="D151" s="79"/>
      <c r="E151" s="83"/>
      <c r="F151" s="54" t="s">
        <v>8</v>
      </c>
      <c r="G151" s="94"/>
      <c r="H151" s="69">
        <f>SUM(H147:H150)</f>
        <v>0</v>
      </c>
      <c r="I151" s="70">
        <f>SUM(I147:I150)</f>
        <v>0</v>
      </c>
      <c r="J151" s="70">
        <f>SUM(J147:J150)</f>
        <v>0</v>
      </c>
    </row>
    <row r="152" spans="2:10" ht="12.75">
      <c r="B152" s="97"/>
      <c r="C152" s="111"/>
      <c r="D152" s="79"/>
      <c r="E152" s="83"/>
      <c r="F152" s="61"/>
      <c r="G152" s="94"/>
      <c r="H152" s="99"/>
      <c r="I152" s="100"/>
      <c r="J152" s="100"/>
    </row>
    <row r="153" spans="1:10" ht="12.75">
      <c r="A153" s="24"/>
      <c r="B153" s="97"/>
      <c r="C153" s="111"/>
      <c r="D153" s="79"/>
      <c r="E153" s="83"/>
      <c r="F153" s="103"/>
      <c r="G153" s="94"/>
      <c r="H153" s="99"/>
      <c r="I153" s="100"/>
      <c r="J153" s="100"/>
    </row>
    <row r="154" spans="1:11" s="40" customFormat="1" ht="12.75">
      <c r="A154" s="3"/>
      <c r="B154" s="126" t="s">
        <v>160</v>
      </c>
      <c r="C154" s="3"/>
      <c r="D154" s="78"/>
      <c r="E154" s="83"/>
      <c r="F154" s="113"/>
      <c r="G154" s="94"/>
      <c r="H154" s="99"/>
      <c r="I154" s="100"/>
      <c r="J154" s="100"/>
      <c r="K154" s="41"/>
    </row>
    <row r="155" spans="1:11" s="40" customFormat="1" ht="33.75">
      <c r="A155" s="44" t="s">
        <v>10</v>
      </c>
      <c r="B155" s="44" t="s">
        <v>11</v>
      </c>
      <c r="C155" s="101" t="s">
        <v>12</v>
      </c>
      <c r="D155" s="80" t="s">
        <v>13</v>
      </c>
      <c r="E155" s="84" t="s">
        <v>14</v>
      </c>
      <c r="F155" s="51" t="s">
        <v>0</v>
      </c>
      <c r="G155" s="60" t="s">
        <v>15</v>
      </c>
      <c r="H155" s="71" t="s">
        <v>16</v>
      </c>
      <c r="I155" s="51" t="s">
        <v>17</v>
      </c>
      <c r="J155" s="51" t="s">
        <v>18</v>
      </c>
      <c r="K155" s="15" t="s">
        <v>3</v>
      </c>
    </row>
    <row r="156" spans="1:10" ht="38.25">
      <c r="A156" s="21">
        <v>1</v>
      </c>
      <c r="B156" s="35" t="s">
        <v>159</v>
      </c>
      <c r="C156" s="21"/>
      <c r="D156" s="77" t="s">
        <v>20</v>
      </c>
      <c r="E156" s="82">
        <v>70</v>
      </c>
      <c r="F156" s="52"/>
      <c r="G156" s="109"/>
      <c r="H156" s="69">
        <f>F156*E156</f>
        <v>0</v>
      </c>
      <c r="I156" s="70">
        <f>ROUND((H156*G156),2)</f>
        <v>0</v>
      </c>
      <c r="J156" s="70">
        <f>H156+I156</f>
        <v>0</v>
      </c>
    </row>
    <row r="157" spans="1:10" ht="38.25">
      <c r="A157" s="21">
        <v>2</v>
      </c>
      <c r="B157" s="35" t="s">
        <v>158</v>
      </c>
      <c r="C157" s="21"/>
      <c r="D157" s="77" t="s">
        <v>20</v>
      </c>
      <c r="E157" s="82">
        <v>70</v>
      </c>
      <c r="F157" s="52"/>
      <c r="G157" s="109"/>
      <c r="H157" s="69">
        <f>F157*E157</f>
        <v>0</v>
      </c>
      <c r="I157" s="70">
        <f>ROUND((H157*G157),2)</f>
        <v>0</v>
      </c>
      <c r="J157" s="70">
        <f>H157+I157</f>
        <v>0</v>
      </c>
    </row>
    <row r="158" spans="1:10" ht="12.75">
      <c r="A158" s="21">
        <v>3</v>
      </c>
      <c r="B158" s="35" t="s">
        <v>53</v>
      </c>
      <c r="C158" s="21"/>
      <c r="D158" s="77" t="s">
        <v>20</v>
      </c>
      <c r="E158" s="82">
        <v>50</v>
      </c>
      <c r="F158" s="52"/>
      <c r="G158" s="109"/>
      <c r="H158" s="69">
        <f>F158*E158</f>
        <v>0</v>
      </c>
      <c r="I158" s="70">
        <f>ROUND((H158*G158),2)</f>
        <v>0</v>
      </c>
      <c r="J158" s="70">
        <f>H158+I158</f>
        <v>0</v>
      </c>
    </row>
    <row r="159" spans="1:10" ht="12.75">
      <c r="A159" s="24"/>
      <c r="B159" s="39"/>
      <c r="C159" s="24"/>
      <c r="D159" s="79"/>
      <c r="E159" s="83"/>
      <c r="F159" s="56" t="s">
        <v>8</v>
      </c>
      <c r="G159" s="94"/>
      <c r="H159" s="87">
        <f>SUM(H156:H158)</f>
        <v>0</v>
      </c>
      <c r="I159" s="88">
        <f>SUM(I156:I158)</f>
        <v>0</v>
      </c>
      <c r="J159" s="88">
        <f>SUM(J156:J158)</f>
        <v>0</v>
      </c>
    </row>
    <row r="160" spans="1:10" ht="12.75">
      <c r="A160" s="24"/>
      <c r="B160" s="39"/>
      <c r="C160" s="24"/>
      <c r="D160" s="79"/>
      <c r="E160" s="83"/>
      <c r="F160" s="119"/>
      <c r="G160" s="94"/>
      <c r="H160" s="99"/>
      <c r="I160" s="100"/>
      <c r="J160" s="100"/>
    </row>
    <row r="161" spans="1:11" s="40" customFormat="1" ht="12.75">
      <c r="A161" s="3"/>
      <c r="B161" s="124" t="s">
        <v>138</v>
      </c>
      <c r="C161" s="3"/>
      <c r="D161" s="78"/>
      <c r="E161" s="83"/>
      <c r="F161" s="119"/>
      <c r="G161" s="94"/>
      <c r="H161" s="99"/>
      <c r="I161" s="100"/>
      <c r="J161" s="100"/>
      <c r="K161" s="41"/>
    </row>
    <row r="162" spans="1:11" s="40" customFormat="1" ht="33.75">
      <c r="A162" s="44" t="s">
        <v>10</v>
      </c>
      <c r="B162" s="44" t="s">
        <v>11</v>
      </c>
      <c r="C162" s="101" t="s">
        <v>12</v>
      </c>
      <c r="D162" s="80" t="s">
        <v>13</v>
      </c>
      <c r="E162" s="84" t="s">
        <v>14</v>
      </c>
      <c r="F162" s="51" t="s">
        <v>0</v>
      </c>
      <c r="G162" s="60" t="s">
        <v>15</v>
      </c>
      <c r="H162" s="71" t="s">
        <v>16</v>
      </c>
      <c r="I162" s="51" t="s">
        <v>17</v>
      </c>
      <c r="J162" s="51" t="s">
        <v>18</v>
      </c>
      <c r="K162" s="15" t="s">
        <v>3</v>
      </c>
    </row>
    <row r="163" spans="1:11" ht="12.75">
      <c r="A163" s="21">
        <v>1</v>
      </c>
      <c r="B163" s="35" t="s">
        <v>65</v>
      </c>
      <c r="C163" s="21"/>
      <c r="D163" s="77" t="s">
        <v>20</v>
      </c>
      <c r="E163" s="82">
        <v>5</v>
      </c>
      <c r="F163" s="52"/>
      <c r="G163" s="31"/>
      <c r="H163" s="69">
        <f aca="true" t="shared" si="15" ref="H163:H170">F163*E163</f>
        <v>0</v>
      </c>
      <c r="I163" s="70">
        <f aca="true" t="shared" si="16" ref="I163:I170">ROUND((H163*G163),2)</f>
        <v>0</v>
      </c>
      <c r="J163" s="70">
        <f aca="true" t="shared" si="17" ref="J163:J170">H163+I163</f>
        <v>0</v>
      </c>
      <c r="K163" s="22">
        <v>1</v>
      </c>
    </row>
    <row r="164" spans="1:11" ht="25.5">
      <c r="A164" s="21">
        <v>2</v>
      </c>
      <c r="B164" s="35" t="s">
        <v>66</v>
      </c>
      <c r="C164" s="21"/>
      <c r="D164" s="77" t="s">
        <v>20</v>
      </c>
      <c r="E164" s="82">
        <v>14</v>
      </c>
      <c r="F164" s="52"/>
      <c r="G164" s="31"/>
      <c r="H164" s="69">
        <f t="shared" si="15"/>
        <v>0</v>
      </c>
      <c r="I164" s="70">
        <f t="shared" si="16"/>
        <v>0</v>
      </c>
      <c r="J164" s="70">
        <f t="shared" si="17"/>
        <v>0</v>
      </c>
      <c r="K164" s="22">
        <v>1</v>
      </c>
    </row>
    <row r="165" spans="1:11" ht="12.75">
      <c r="A165" s="21">
        <v>3</v>
      </c>
      <c r="B165" s="35" t="s">
        <v>67</v>
      </c>
      <c r="C165" s="21"/>
      <c r="D165" s="77" t="s">
        <v>20</v>
      </c>
      <c r="E165" s="82">
        <f>250+400+109</f>
        <v>759</v>
      </c>
      <c r="F165" s="52"/>
      <c r="G165" s="31"/>
      <c r="H165" s="69">
        <f t="shared" si="15"/>
        <v>0</v>
      </c>
      <c r="I165" s="70">
        <f t="shared" si="16"/>
        <v>0</v>
      </c>
      <c r="J165" s="70">
        <f t="shared" si="17"/>
        <v>0</v>
      </c>
      <c r="K165" s="22">
        <v>1</v>
      </c>
    </row>
    <row r="166" spans="1:11" ht="12.75">
      <c r="A166" s="21">
        <v>4</v>
      </c>
      <c r="B166" s="35" t="s">
        <v>68</v>
      </c>
      <c r="C166" s="21"/>
      <c r="D166" s="77" t="s">
        <v>20</v>
      </c>
      <c r="E166" s="82">
        <v>112</v>
      </c>
      <c r="F166" s="52"/>
      <c r="G166" s="31"/>
      <c r="H166" s="69">
        <f t="shared" si="15"/>
        <v>0</v>
      </c>
      <c r="I166" s="70">
        <f t="shared" si="16"/>
        <v>0</v>
      </c>
      <c r="J166" s="70">
        <f t="shared" si="17"/>
        <v>0</v>
      </c>
      <c r="K166" s="22">
        <v>1</v>
      </c>
    </row>
    <row r="167" spans="1:11" ht="12.75">
      <c r="A167" s="21">
        <v>5</v>
      </c>
      <c r="B167" s="36" t="s">
        <v>69</v>
      </c>
      <c r="C167" s="21"/>
      <c r="D167" s="77" t="s">
        <v>20</v>
      </c>
      <c r="E167" s="82">
        <v>15</v>
      </c>
      <c r="F167" s="52"/>
      <c r="G167" s="31"/>
      <c r="H167" s="69">
        <f t="shared" si="15"/>
        <v>0</v>
      </c>
      <c r="I167" s="70">
        <f t="shared" si="16"/>
        <v>0</v>
      </c>
      <c r="J167" s="70">
        <f t="shared" si="17"/>
        <v>0</v>
      </c>
      <c r="K167" s="22">
        <v>1</v>
      </c>
    </row>
    <row r="168" spans="1:11" ht="12.75">
      <c r="A168" s="21">
        <v>6</v>
      </c>
      <c r="B168" s="36" t="s">
        <v>70</v>
      </c>
      <c r="C168" s="21"/>
      <c r="D168" s="77" t="s">
        <v>20</v>
      </c>
      <c r="E168" s="82">
        <v>150</v>
      </c>
      <c r="F168" s="52"/>
      <c r="G168" s="31"/>
      <c r="H168" s="69">
        <f t="shared" si="15"/>
        <v>0</v>
      </c>
      <c r="I168" s="70">
        <f t="shared" si="16"/>
        <v>0</v>
      </c>
      <c r="J168" s="70">
        <f t="shared" si="17"/>
        <v>0</v>
      </c>
      <c r="K168" s="22">
        <v>1</v>
      </c>
    </row>
    <row r="169" spans="1:11" ht="12.75">
      <c r="A169" s="21">
        <v>9</v>
      </c>
      <c r="B169" s="35" t="s">
        <v>73</v>
      </c>
      <c r="C169" s="21"/>
      <c r="D169" s="77" t="s">
        <v>20</v>
      </c>
      <c r="E169" s="82">
        <v>181</v>
      </c>
      <c r="F169" s="52"/>
      <c r="G169" s="31"/>
      <c r="H169" s="69">
        <f t="shared" si="15"/>
        <v>0</v>
      </c>
      <c r="I169" s="70">
        <f t="shared" si="16"/>
        <v>0</v>
      </c>
      <c r="J169" s="70">
        <f t="shared" si="17"/>
        <v>0</v>
      </c>
      <c r="K169" s="22">
        <v>1</v>
      </c>
    </row>
    <row r="170" spans="1:11" ht="12.75">
      <c r="A170" s="21">
        <v>11</v>
      </c>
      <c r="B170" s="35" t="s">
        <v>74</v>
      </c>
      <c r="C170" s="21"/>
      <c r="D170" s="77" t="s">
        <v>20</v>
      </c>
      <c r="E170" s="82">
        <v>100</v>
      </c>
      <c r="F170" s="52"/>
      <c r="G170" s="31"/>
      <c r="H170" s="69">
        <f t="shared" si="15"/>
        <v>0</v>
      </c>
      <c r="I170" s="70">
        <f t="shared" si="16"/>
        <v>0</v>
      </c>
      <c r="J170" s="70">
        <f t="shared" si="17"/>
        <v>0</v>
      </c>
      <c r="K170" s="22">
        <v>1</v>
      </c>
    </row>
    <row r="171" spans="1:10" ht="12.75">
      <c r="A171" s="24"/>
      <c r="B171" s="97"/>
      <c r="C171" s="24"/>
      <c r="D171" s="79"/>
      <c r="E171" s="83"/>
      <c r="F171" s="56" t="s">
        <v>8</v>
      </c>
      <c r="G171" s="94"/>
      <c r="H171" s="87">
        <f>SUM(H163:H170)</f>
        <v>0</v>
      </c>
      <c r="I171" s="88">
        <f>SUM(I163:I170)</f>
        <v>0</v>
      </c>
      <c r="J171" s="88">
        <f>SUM(J163:J170)</f>
        <v>0</v>
      </c>
    </row>
    <row r="172" spans="1:10" ht="12.75">
      <c r="A172" s="24"/>
      <c r="B172" s="97"/>
      <c r="C172" s="24"/>
      <c r="D172" s="79"/>
      <c r="E172" s="83"/>
      <c r="F172" s="49"/>
      <c r="G172" s="94"/>
      <c r="H172" s="99"/>
      <c r="I172" s="100"/>
      <c r="J172" s="100"/>
    </row>
    <row r="173" spans="1:11" ht="12.75">
      <c r="A173" s="3"/>
      <c r="B173" s="124" t="s">
        <v>175</v>
      </c>
      <c r="C173" s="3"/>
      <c r="D173" s="78"/>
      <c r="E173" s="83"/>
      <c r="F173" s="119"/>
      <c r="G173" s="94"/>
      <c r="H173" s="99"/>
      <c r="I173" s="100"/>
      <c r="J173" s="100"/>
      <c r="K173" s="41"/>
    </row>
    <row r="174" spans="1:11" ht="33.75">
      <c r="A174" s="44" t="s">
        <v>10</v>
      </c>
      <c r="B174" s="44" t="s">
        <v>11</v>
      </c>
      <c r="C174" s="101" t="s">
        <v>12</v>
      </c>
      <c r="D174" s="80" t="s">
        <v>13</v>
      </c>
      <c r="E174" s="84" t="s">
        <v>14</v>
      </c>
      <c r="F174" s="51" t="s">
        <v>0</v>
      </c>
      <c r="G174" s="60" t="s">
        <v>15</v>
      </c>
      <c r="H174" s="71" t="s">
        <v>16</v>
      </c>
      <c r="I174" s="51" t="s">
        <v>17</v>
      </c>
      <c r="J174" s="51" t="s">
        <v>18</v>
      </c>
      <c r="K174" s="15" t="s">
        <v>3</v>
      </c>
    </row>
    <row r="175" spans="1:11" ht="12.75">
      <c r="A175" s="21">
        <v>7</v>
      </c>
      <c r="B175" s="35" t="s">
        <v>71</v>
      </c>
      <c r="C175" s="21"/>
      <c r="D175" s="77" t="s">
        <v>20</v>
      </c>
      <c r="E175" s="82">
        <v>629</v>
      </c>
      <c r="F175" s="52"/>
      <c r="G175" s="109"/>
      <c r="H175" s="69">
        <f>F175*E175</f>
        <v>0</v>
      </c>
      <c r="I175" s="70">
        <f>ROUND((H175*G175),2)</f>
        <v>0</v>
      </c>
      <c r="J175" s="70">
        <f>H175+I175</f>
        <v>0</v>
      </c>
      <c r="K175" s="139">
        <v>1</v>
      </c>
    </row>
    <row r="176" spans="1:11" ht="12.75">
      <c r="A176" s="21">
        <v>8</v>
      </c>
      <c r="B176" s="36" t="s">
        <v>72</v>
      </c>
      <c r="C176" s="21"/>
      <c r="D176" s="77" t="s">
        <v>20</v>
      </c>
      <c r="E176" s="82">
        <v>400</v>
      </c>
      <c r="F176" s="52"/>
      <c r="G176" s="109"/>
      <c r="H176" s="69">
        <f>F176*E176</f>
        <v>0</v>
      </c>
      <c r="I176" s="70">
        <f>ROUND((H176*G176),2)</f>
        <v>0</v>
      </c>
      <c r="J176" s="70">
        <f>H176+I176</f>
        <v>0</v>
      </c>
      <c r="K176" s="139">
        <v>1</v>
      </c>
    </row>
    <row r="177" spans="1:11" ht="12.75">
      <c r="A177" s="21">
        <v>12</v>
      </c>
      <c r="B177" s="36" t="s">
        <v>75</v>
      </c>
      <c r="C177" s="21"/>
      <c r="D177" s="77" t="s">
        <v>20</v>
      </c>
      <c r="E177" s="82">
        <v>10</v>
      </c>
      <c r="F177" s="52"/>
      <c r="G177" s="109"/>
      <c r="H177" s="69">
        <f>F177*E177</f>
        <v>0</v>
      </c>
      <c r="I177" s="70">
        <f>ROUND((H177*G177),2)</f>
        <v>0</v>
      </c>
      <c r="J177" s="70">
        <f>H177+I177</f>
        <v>0</v>
      </c>
      <c r="K177" s="139">
        <v>1</v>
      </c>
    </row>
    <row r="178" spans="1:11" ht="12.75">
      <c r="A178" s="24"/>
      <c r="B178" s="97"/>
      <c r="C178" s="24"/>
      <c r="D178" s="79"/>
      <c r="E178" s="83"/>
      <c r="F178" s="56" t="s">
        <v>8</v>
      </c>
      <c r="G178" s="94"/>
      <c r="H178" s="69">
        <f>SUM(H175:H177)</f>
        <v>0</v>
      </c>
      <c r="I178" s="70">
        <f>SUM(I175:I177)</f>
        <v>0</v>
      </c>
      <c r="J178" s="70">
        <f>SUM(J175:J177)</f>
        <v>0</v>
      </c>
      <c r="K178" s="23"/>
    </row>
    <row r="179" spans="1:11" ht="12.75">
      <c r="A179" s="24"/>
      <c r="B179" s="97"/>
      <c r="C179" s="24"/>
      <c r="D179" s="79"/>
      <c r="E179" s="83"/>
      <c r="F179" s="61"/>
      <c r="G179" s="94"/>
      <c r="H179" s="99"/>
      <c r="I179" s="100"/>
      <c r="J179" s="100"/>
      <c r="K179" s="23"/>
    </row>
    <row r="180" spans="1:10" ht="12.75">
      <c r="A180" s="24"/>
      <c r="B180" s="97"/>
      <c r="C180" s="24"/>
      <c r="D180" s="79"/>
      <c r="E180" s="83"/>
      <c r="F180" s="49"/>
      <c r="G180" s="94"/>
      <c r="H180" s="99"/>
      <c r="I180" s="100"/>
      <c r="J180" s="100"/>
    </row>
    <row r="181" spans="1:10" ht="12.75">
      <c r="A181" s="24"/>
      <c r="B181" s="125" t="s">
        <v>139</v>
      </c>
      <c r="C181" s="24"/>
      <c r="D181" s="79"/>
      <c r="E181" s="83"/>
      <c r="F181" s="49"/>
      <c r="G181" s="94"/>
      <c r="H181" s="99"/>
      <c r="I181" s="100"/>
      <c r="J181" s="100"/>
    </row>
    <row r="182" spans="1:11" ht="33.75">
      <c r="A182" s="4" t="s">
        <v>10</v>
      </c>
      <c r="B182" s="4" t="s">
        <v>11</v>
      </c>
      <c r="C182" s="114" t="s">
        <v>12</v>
      </c>
      <c r="D182" s="75" t="s">
        <v>13</v>
      </c>
      <c r="E182" s="81" t="s">
        <v>14</v>
      </c>
      <c r="F182" s="47" t="s">
        <v>0</v>
      </c>
      <c r="G182" s="59" t="s">
        <v>15</v>
      </c>
      <c r="H182" s="63" t="s">
        <v>16</v>
      </c>
      <c r="I182" s="47" t="s">
        <v>17</v>
      </c>
      <c r="J182" s="47" t="s">
        <v>18</v>
      </c>
      <c r="K182" s="15" t="s">
        <v>3</v>
      </c>
    </row>
    <row r="183" spans="1:10" ht="76.5">
      <c r="A183" s="21">
        <v>1</v>
      </c>
      <c r="B183" s="129" t="s">
        <v>112</v>
      </c>
      <c r="C183" s="21"/>
      <c r="D183" s="77" t="s">
        <v>20</v>
      </c>
      <c r="E183" s="82">
        <v>12</v>
      </c>
      <c r="F183" s="52"/>
      <c r="G183" s="31"/>
      <c r="H183" s="69">
        <f>F183*E183</f>
        <v>0</v>
      </c>
      <c r="I183" s="70">
        <f>ROUND((H183*G183),2)</f>
        <v>0</v>
      </c>
      <c r="J183" s="70">
        <f>H183+I183</f>
        <v>0</v>
      </c>
    </row>
    <row r="184" spans="2:10" ht="12.75">
      <c r="B184" s="39"/>
      <c r="C184" s="24"/>
      <c r="D184" s="79"/>
      <c r="E184" s="83"/>
      <c r="F184" s="118" t="s">
        <v>8</v>
      </c>
      <c r="G184" s="94"/>
      <c r="H184" s="87">
        <f>SUM(H183)</f>
        <v>0</v>
      </c>
      <c r="I184" s="88">
        <f>SUM(I183)</f>
        <v>0</v>
      </c>
      <c r="J184" s="88">
        <f>SUM(J183)</f>
        <v>0</v>
      </c>
    </row>
    <row r="185" spans="2:10" ht="12.75">
      <c r="B185" s="39"/>
      <c r="C185" s="24"/>
      <c r="D185" s="79"/>
      <c r="E185" s="83"/>
      <c r="F185" s="61"/>
      <c r="G185" s="94"/>
      <c r="H185" s="99"/>
      <c r="I185" s="100"/>
      <c r="J185" s="100"/>
    </row>
    <row r="186" spans="1:10" ht="12.75">
      <c r="A186" s="24"/>
      <c r="B186" s="97"/>
      <c r="C186" s="24"/>
      <c r="D186" s="79"/>
      <c r="E186" s="83"/>
      <c r="F186" s="49"/>
      <c r="G186" s="94"/>
      <c r="H186" s="99"/>
      <c r="I186" s="100"/>
      <c r="J186" s="100"/>
    </row>
    <row r="187" spans="1:10" ht="12.75">
      <c r="A187" s="24"/>
      <c r="B187" s="125" t="s">
        <v>140</v>
      </c>
      <c r="C187" s="24"/>
      <c r="D187" s="79"/>
      <c r="E187" s="83"/>
      <c r="F187" s="49"/>
      <c r="G187" s="94"/>
      <c r="H187" s="99"/>
      <c r="I187" s="100"/>
      <c r="J187" s="100"/>
    </row>
    <row r="188" spans="1:11" ht="33.75">
      <c r="A188" s="4" t="s">
        <v>10</v>
      </c>
      <c r="B188" s="4" t="s">
        <v>11</v>
      </c>
      <c r="C188" s="114" t="s">
        <v>12</v>
      </c>
      <c r="D188" s="75" t="s">
        <v>13</v>
      </c>
      <c r="E188" s="81" t="s">
        <v>14</v>
      </c>
      <c r="F188" s="47" t="s">
        <v>0</v>
      </c>
      <c r="G188" s="59" t="s">
        <v>15</v>
      </c>
      <c r="H188" s="63" t="s">
        <v>16</v>
      </c>
      <c r="I188" s="47" t="s">
        <v>17</v>
      </c>
      <c r="J188" s="47" t="s">
        <v>18</v>
      </c>
      <c r="K188" s="15" t="s">
        <v>3</v>
      </c>
    </row>
    <row r="189" spans="1:10" ht="12.75">
      <c r="A189" s="21">
        <v>1</v>
      </c>
      <c r="B189" s="35" t="s">
        <v>85</v>
      </c>
      <c r="C189" s="42"/>
      <c r="D189" s="77" t="s">
        <v>20</v>
      </c>
      <c r="E189" s="82">
        <v>6</v>
      </c>
      <c r="F189" s="52"/>
      <c r="G189" s="31"/>
      <c r="H189" s="69">
        <f>F189*E189</f>
        <v>0</v>
      </c>
      <c r="I189" s="70">
        <f>ROUND((H189*G189),2)</f>
        <v>0</v>
      </c>
      <c r="J189" s="70">
        <f>H189+I189</f>
        <v>0</v>
      </c>
    </row>
    <row r="190" spans="1:10" ht="12.75">
      <c r="A190" s="24"/>
      <c r="B190" s="39"/>
      <c r="C190" s="111"/>
      <c r="D190" s="79"/>
      <c r="E190" s="83"/>
      <c r="F190" s="118" t="s">
        <v>8</v>
      </c>
      <c r="G190" s="94"/>
      <c r="H190" s="87">
        <f>SUM(H189)</f>
        <v>0</v>
      </c>
      <c r="I190" s="88">
        <f>SUM(I189)</f>
        <v>0</v>
      </c>
      <c r="J190" s="88">
        <f>SUM(J189)</f>
        <v>0</v>
      </c>
    </row>
    <row r="191" spans="1:10" ht="12.75">
      <c r="A191" s="24"/>
      <c r="B191" s="39"/>
      <c r="C191" s="111"/>
      <c r="D191" s="79"/>
      <c r="E191" s="83"/>
      <c r="F191" s="49"/>
      <c r="G191" s="94"/>
      <c r="H191" s="99"/>
      <c r="I191" s="100"/>
      <c r="J191" s="100"/>
    </row>
    <row r="192" spans="1:10" ht="12.75">
      <c r="A192" s="24"/>
      <c r="B192" s="97"/>
      <c r="C192" s="24"/>
      <c r="D192" s="79"/>
      <c r="E192" s="83"/>
      <c r="F192" s="49"/>
      <c r="G192" s="94"/>
      <c r="H192" s="99"/>
      <c r="I192" s="100"/>
      <c r="J192" s="100"/>
    </row>
    <row r="193" spans="1:10" ht="12.75">
      <c r="A193" s="24"/>
      <c r="B193" s="125" t="s">
        <v>141</v>
      </c>
      <c r="C193" s="24"/>
      <c r="D193" s="79"/>
      <c r="E193" s="83"/>
      <c r="F193" s="49"/>
      <c r="G193" s="94"/>
      <c r="H193" s="99"/>
      <c r="I193" s="100"/>
      <c r="J193" s="100"/>
    </row>
    <row r="194" spans="1:11" ht="33.75">
      <c r="A194" s="4" t="s">
        <v>10</v>
      </c>
      <c r="B194" s="4" t="s">
        <v>11</v>
      </c>
      <c r="C194" s="114" t="s">
        <v>12</v>
      </c>
      <c r="D194" s="75" t="s">
        <v>13</v>
      </c>
      <c r="E194" s="81" t="s">
        <v>14</v>
      </c>
      <c r="F194" s="47" t="s">
        <v>0</v>
      </c>
      <c r="G194" s="59" t="s">
        <v>15</v>
      </c>
      <c r="H194" s="63" t="s">
        <v>16</v>
      </c>
      <c r="I194" s="47" t="s">
        <v>17</v>
      </c>
      <c r="J194" s="47" t="s">
        <v>18</v>
      </c>
      <c r="K194" s="15" t="s">
        <v>3</v>
      </c>
    </row>
    <row r="195" spans="1:10" ht="12.75">
      <c r="A195" s="21">
        <v>1</v>
      </c>
      <c r="B195" s="36" t="s">
        <v>161</v>
      </c>
      <c r="C195" s="21"/>
      <c r="D195" s="77" t="s">
        <v>20</v>
      </c>
      <c r="E195" s="82">
        <v>2</v>
      </c>
      <c r="F195" s="52"/>
      <c r="G195" s="109"/>
      <c r="H195" s="69">
        <f aca="true" t="shared" si="18" ref="H195:H201">F195*E195</f>
        <v>0</v>
      </c>
      <c r="I195" s="70">
        <f aca="true" t="shared" si="19" ref="I195:I201">ROUND((H195*G195),2)</f>
        <v>0</v>
      </c>
      <c r="J195" s="70">
        <f aca="true" t="shared" si="20" ref="J195:J201">H195+I195</f>
        <v>0</v>
      </c>
    </row>
    <row r="196" spans="1:10" ht="12.75">
      <c r="A196" s="21">
        <v>2</v>
      </c>
      <c r="B196" s="36" t="s">
        <v>162</v>
      </c>
      <c r="C196" s="21"/>
      <c r="D196" s="77" t="s">
        <v>20</v>
      </c>
      <c r="E196" s="82">
        <v>10</v>
      </c>
      <c r="F196" s="52"/>
      <c r="G196" s="109"/>
      <c r="H196" s="69">
        <f>F196*E196</f>
        <v>0</v>
      </c>
      <c r="I196" s="70">
        <f>ROUND((H196*G196),2)</f>
        <v>0</v>
      </c>
      <c r="J196" s="70">
        <f>H196+I196</f>
        <v>0</v>
      </c>
    </row>
    <row r="197" spans="1:10" ht="25.5">
      <c r="A197" s="21">
        <v>3</v>
      </c>
      <c r="B197" s="36" t="s">
        <v>154</v>
      </c>
      <c r="C197" s="21"/>
      <c r="D197" s="77" t="s">
        <v>20</v>
      </c>
      <c r="E197" s="82">
        <v>21</v>
      </c>
      <c r="F197" s="52"/>
      <c r="G197" s="109"/>
      <c r="H197" s="69">
        <f>F197*E197</f>
        <v>0</v>
      </c>
      <c r="I197" s="70">
        <f>ROUND((H197*G197),2)</f>
        <v>0</v>
      </c>
      <c r="J197" s="70">
        <f>H197+I197</f>
        <v>0</v>
      </c>
    </row>
    <row r="198" spans="1:10" ht="12.75">
      <c r="A198" s="21">
        <v>4</v>
      </c>
      <c r="B198" s="36" t="s">
        <v>155</v>
      </c>
      <c r="C198" s="21"/>
      <c r="D198" s="77" t="s">
        <v>20</v>
      </c>
      <c r="E198" s="82">
        <v>70</v>
      </c>
      <c r="F198" s="52"/>
      <c r="G198" s="109"/>
      <c r="H198" s="69">
        <f>F198*E198</f>
        <v>0</v>
      </c>
      <c r="I198" s="70">
        <f>ROUND((H198*G198),2)</f>
        <v>0</v>
      </c>
      <c r="J198" s="70">
        <f>H198+I198</f>
        <v>0</v>
      </c>
    </row>
    <row r="199" spans="1:10" ht="12.75">
      <c r="A199" s="21">
        <v>5</v>
      </c>
      <c r="B199" s="36" t="s">
        <v>156</v>
      </c>
      <c r="C199" s="21"/>
      <c r="D199" s="77" t="s">
        <v>20</v>
      </c>
      <c r="E199" s="82">
        <v>40</v>
      </c>
      <c r="F199" s="52"/>
      <c r="G199" s="109"/>
      <c r="H199" s="69">
        <f>F199*E199</f>
        <v>0</v>
      </c>
      <c r="I199" s="70">
        <f>ROUND((H199*G199),2)</f>
        <v>0</v>
      </c>
      <c r="J199" s="70">
        <f>H199+I199</f>
        <v>0</v>
      </c>
    </row>
    <row r="200" spans="1:10" ht="25.5">
      <c r="A200" s="21">
        <v>6</v>
      </c>
      <c r="B200" s="36" t="s">
        <v>113</v>
      </c>
      <c r="C200" s="21"/>
      <c r="D200" s="77" t="s">
        <v>20</v>
      </c>
      <c r="E200" s="133">
        <v>2</v>
      </c>
      <c r="F200" s="52"/>
      <c r="G200" s="31"/>
      <c r="H200" s="69">
        <f t="shared" si="18"/>
        <v>0</v>
      </c>
      <c r="I200" s="70">
        <f t="shared" si="19"/>
        <v>0</v>
      </c>
      <c r="J200" s="70">
        <f t="shared" si="20"/>
        <v>0</v>
      </c>
    </row>
    <row r="201" spans="1:10" ht="25.5">
      <c r="A201" s="21">
        <v>7</v>
      </c>
      <c r="B201" s="36" t="s">
        <v>114</v>
      </c>
      <c r="C201" s="21"/>
      <c r="D201" s="77" t="s">
        <v>20</v>
      </c>
      <c r="E201" s="133">
        <v>3</v>
      </c>
      <c r="F201" s="52"/>
      <c r="G201" s="31"/>
      <c r="H201" s="69">
        <f t="shared" si="18"/>
        <v>0</v>
      </c>
      <c r="I201" s="70">
        <f t="shared" si="19"/>
        <v>0</v>
      </c>
      <c r="J201" s="70">
        <f t="shared" si="20"/>
        <v>0</v>
      </c>
    </row>
    <row r="202" spans="1:10" ht="12.75">
      <c r="A202" s="24"/>
      <c r="B202" s="97"/>
      <c r="C202" s="24"/>
      <c r="D202" s="79"/>
      <c r="E202" s="132"/>
      <c r="F202" s="118" t="s">
        <v>8</v>
      </c>
      <c r="G202" s="94"/>
      <c r="H202" s="87">
        <f>SUM(H195:H201)</f>
        <v>0</v>
      </c>
      <c r="I202" s="88">
        <f>SUM(I195:I201)</f>
        <v>0</v>
      </c>
      <c r="J202" s="88">
        <f>SUM(J195:J201)</f>
        <v>0</v>
      </c>
    </row>
    <row r="203" spans="1:10" ht="12.75">
      <c r="A203" s="24"/>
      <c r="B203" s="97"/>
      <c r="C203" s="24"/>
      <c r="D203" s="79"/>
      <c r="E203" s="132"/>
      <c r="F203" s="98"/>
      <c r="G203" s="94"/>
      <c r="H203" s="99"/>
      <c r="I203" s="100"/>
      <c r="J203" s="100"/>
    </row>
    <row r="204" spans="1:10" ht="12.75">
      <c r="A204" s="24"/>
      <c r="B204" s="93"/>
      <c r="C204" s="24"/>
      <c r="D204" s="79"/>
      <c r="E204" s="83"/>
      <c r="F204" s="103"/>
      <c r="G204" s="94"/>
      <c r="H204" s="99"/>
      <c r="I204" s="100"/>
      <c r="J204" s="100"/>
    </row>
    <row r="205" spans="1:10" ht="12.75">
      <c r="A205" s="24"/>
      <c r="B205" s="97"/>
      <c r="C205" s="24"/>
      <c r="D205" s="79"/>
      <c r="E205" s="83"/>
      <c r="F205" s="112"/>
      <c r="G205" s="94"/>
      <c r="H205" s="99"/>
      <c r="I205" s="100"/>
      <c r="J205" s="100"/>
    </row>
    <row r="206" spans="1:10" ht="12.75">
      <c r="A206" s="24"/>
      <c r="B206" s="125" t="s">
        <v>142</v>
      </c>
      <c r="C206" s="24"/>
      <c r="D206" s="79"/>
      <c r="E206" s="83"/>
      <c r="F206" s="112"/>
      <c r="G206" s="94"/>
      <c r="H206" s="99"/>
      <c r="I206" s="100"/>
      <c r="J206" s="100"/>
    </row>
    <row r="207" spans="1:11" ht="33.75">
      <c r="A207" s="4" t="s">
        <v>10</v>
      </c>
      <c r="B207" s="4" t="s">
        <v>11</v>
      </c>
      <c r="C207" s="114" t="s">
        <v>12</v>
      </c>
      <c r="D207" s="75" t="s">
        <v>13</v>
      </c>
      <c r="E207" s="81" t="s">
        <v>14</v>
      </c>
      <c r="F207" s="47" t="s">
        <v>0</v>
      </c>
      <c r="G207" s="59" t="s">
        <v>15</v>
      </c>
      <c r="H207" s="63" t="s">
        <v>16</v>
      </c>
      <c r="I207" s="47" t="s">
        <v>17</v>
      </c>
      <c r="J207" s="47" t="s">
        <v>18</v>
      </c>
      <c r="K207" s="15" t="s">
        <v>3</v>
      </c>
    </row>
    <row r="208" spans="1:10" ht="44.25" customHeight="1">
      <c r="A208" s="21">
        <v>1</v>
      </c>
      <c r="B208" s="35" t="s">
        <v>89</v>
      </c>
      <c r="C208" s="42"/>
      <c r="D208" s="77" t="s">
        <v>20</v>
      </c>
      <c r="E208" s="82">
        <v>30</v>
      </c>
      <c r="F208" s="52"/>
      <c r="G208" s="109"/>
      <c r="H208" s="69">
        <f>F208*E208</f>
        <v>0</v>
      </c>
      <c r="I208" s="70">
        <f>ROUND((H208*G208),2)</f>
        <v>0</v>
      </c>
      <c r="J208" s="70">
        <f>H208+I208</f>
        <v>0</v>
      </c>
    </row>
    <row r="209" spans="1:10" ht="44.25" customHeight="1">
      <c r="A209" s="21">
        <v>2</v>
      </c>
      <c r="B209" s="35" t="s">
        <v>90</v>
      </c>
      <c r="C209" s="42"/>
      <c r="D209" s="77" t="s">
        <v>20</v>
      </c>
      <c r="E209" s="82">
        <v>120</v>
      </c>
      <c r="F209" s="52"/>
      <c r="G209" s="109"/>
      <c r="H209" s="69">
        <f>F209*E209</f>
        <v>0</v>
      </c>
      <c r="I209" s="70">
        <f>ROUND((H209*G209),2)</f>
        <v>0</v>
      </c>
      <c r="J209" s="70">
        <f>H209+I209</f>
        <v>0</v>
      </c>
    </row>
    <row r="210" spans="1:10" ht="45" customHeight="1">
      <c r="A210" s="21">
        <v>3</v>
      </c>
      <c r="B210" s="35" t="s">
        <v>147</v>
      </c>
      <c r="C210" s="42"/>
      <c r="D210" s="77" t="s">
        <v>20</v>
      </c>
      <c r="E210" s="82">
        <v>60</v>
      </c>
      <c r="F210" s="52"/>
      <c r="G210" s="109"/>
      <c r="H210" s="69">
        <f>F210*E210</f>
        <v>0</v>
      </c>
      <c r="I210" s="70">
        <f>ROUND((H210*G210),2)</f>
        <v>0</v>
      </c>
      <c r="J210" s="70">
        <f>H210+I210</f>
        <v>0</v>
      </c>
    </row>
    <row r="211" spans="1:10" ht="42" customHeight="1">
      <c r="A211" s="21">
        <v>4</v>
      </c>
      <c r="B211" s="35" t="s">
        <v>91</v>
      </c>
      <c r="C211" s="42"/>
      <c r="D211" s="77" t="s">
        <v>20</v>
      </c>
      <c r="E211" s="82">
        <v>40</v>
      </c>
      <c r="F211" s="52"/>
      <c r="G211" s="109"/>
      <c r="H211" s="69">
        <f>F211*E211</f>
        <v>0</v>
      </c>
      <c r="I211" s="70">
        <f>ROUND((H211*G211),2)</f>
        <v>0</v>
      </c>
      <c r="J211" s="70">
        <f>H211+I211</f>
        <v>0</v>
      </c>
    </row>
    <row r="212" spans="1:10" ht="12.75">
      <c r="A212" s="24"/>
      <c r="B212" s="39"/>
      <c r="C212" s="111"/>
      <c r="D212" s="79"/>
      <c r="E212" s="83"/>
      <c r="F212" s="118" t="s">
        <v>8</v>
      </c>
      <c r="G212" s="94"/>
      <c r="H212" s="87">
        <f>SUM(H208:H211)</f>
        <v>0</v>
      </c>
      <c r="I212" s="88">
        <f>SUM(I208:I211)</f>
        <v>0</v>
      </c>
      <c r="J212" s="88">
        <f>SUM(J208:J211)</f>
        <v>0</v>
      </c>
    </row>
    <row r="213" spans="1:10" ht="12.75">
      <c r="A213" s="24"/>
      <c r="B213" s="39"/>
      <c r="C213" s="111"/>
      <c r="D213" s="79"/>
      <c r="E213" s="83"/>
      <c r="F213" s="121"/>
      <c r="G213" s="94"/>
      <c r="H213" s="99"/>
      <c r="I213" s="100"/>
      <c r="J213" s="100"/>
    </row>
    <row r="214" spans="1:10" ht="12.75">
      <c r="A214" s="24"/>
      <c r="B214" s="39"/>
      <c r="C214" s="111"/>
      <c r="D214" s="79"/>
      <c r="E214" s="83"/>
      <c r="F214" s="121"/>
      <c r="G214" s="94"/>
      <c r="H214" s="99"/>
      <c r="I214" s="100"/>
      <c r="J214" s="100"/>
    </row>
    <row r="215" spans="1:10" ht="12.75">
      <c r="A215" s="24"/>
      <c r="B215" s="39"/>
      <c r="C215" s="24"/>
      <c r="D215" s="79"/>
      <c r="E215" s="83"/>
      <c r="F215" s="103"/>
      <c r="G215" s="94"/>
      <c r="H215" s="99"/>
      <c r="I215" s="100"/>
      <c r="J215" s="100"/>
    </row>
    <row r="216" spans="1:10" ht="12.75">
      <c r="A216" s="24"/>
      <c r="B216" s="125" t="s">
        <v>143</v>
      </c>
      <c r="C216" s="24"/>
      <c r="D216" s="79"/>
      <c r="E216" s="83"/>
      <c r="F216" s="120"/>
      <c r="G216" s="94"/>
      <c r="H216" s="99"/>
      <c r="I216" s="100"/>
      <c r="J216" s="100"/>
    </row>
    <row r="217" spans="1:11" ht="33.75">
      <c r="A217" s="4" t="s">
        <v>10</v>
      </c>
      <c r="B217" s="4" t="s">
        <v>11</v>
      </c>
      <c r="C217" s="114" t="s">
        <v>12</v>
      </c>
      <c r="D217" s="75" t="s">
        <v>13</v>
      </c>
      <c r="E217" s="81" t="s">
        <v>14</v>
      </c>
      <c r="F217" s="47" t="s">
        <v>0</v>
      </c>
      <c r="G217" s="59" t="s">
        <v>15</v>
      </c>
      <c r="H217" s="63" t="s">
        <v>16</v>
      </c>
      <c r="I217" s="47" t="s">
        <v>17</v>
      </c>
      <c r="J217" s="47" t="s">
        <v>18</v>
      </c>
      <c r="K217" s="15" t="s">
        <v>3</v>
      </c>
    </row>
    <row r="218" spans="1:11" ht="76.5">
      <c r="A218" s="21">
        <v>2</v>
      </c>
      <c r="B218" s="35" t="s">
        <v>104</v>
      </c>
      <c r="C218" s="21"/>
      <c r="D218" s="77" t="s">
        <v>20</v>
      </c>
      <c r="E218" s="82">
        <v>3800</v>
      </c>
      <c r="F218" s="52"/>
      <c r="G218" s="31"/>
      <c r="H218" s="69">
        <f>F218*E218</f>
        <v>0</v>
      </c>
      <c r="I218" s="70">
        <f>ROUND((H218*G218),2)</f>
        <v>0</v>
      </c>
      <c r="J218" s="70">
        <f>H218+I218</f>
        <v>0</v>
      </c>
      <c r="K218" s="22">
        <v>2</v>
      </c>
    </row>
    <row r="219" spans="1:11" ht="63.75">
      <c r="A219" s="21">
        <v>3</v>
      </c>
      <c r="B219" s="35" t="s">
        <v>82</v>
      </c>
      <c r="C219" s="21"/>
      <c r="D219" s="77" t="s">
        <v>20</v>
      </c>
      <c r="E219" s="82">
        <v>640</v>
      </c>
      <c r="F219" s="52"/>
      <c r="G219" s="31"/>
      <c r="H219" s="69">
        <f>F219*E219</f>
        <v>0</v>
      </c>
      <c r="I219" s="70">
        <f>ROUND((H219*G219),2)</f>
        <v>0</v>
      </c>
      <c r="J219" s="70">
        <f>H219+I219</f>
        <v>0</v>
      </c>
      <c r="K219" s="22">
        <v>2</v>
      </c>
    </row>
    <row r="220" spans="1:11" ht="25.5">
      <c r="A220" s="21">
        <v>4</v>
      </c>
      <c r="B220" s="35" t="s">
        <v>152</v>
      </c>
      <c r="C220" s="21"/>
      <c r="D220" s="77" t="s">
        <v>20</v>
      </c>
      <c r="E220" s="82">
        <v>1900</v>
      </c>
      <c r="F220" s="52"/>
      <c r="G220" s="31"/>
      <c r="H220" s="69">
        <f>F220*E220</f>
        <v>0</v>
      </c>
      <c r="I220" s="70">
        <f>ROUND((H220*G220),2)</f>
        <v>0</v>
      </c>
      <c r="J220" s="70">
        <f>H220+I220</f>
        <v>0</v>
      </c>
      <c r="K220" s="22">
        <v>2</v>
      </c>
    </row>
    <row r="221" spans="1:10" ht="12.75">
      <c r="A221" s="24"/>
      <c r="B221" s="39"/>
      <c r="C221" s="24"/>
      <c r="D221" s="79"/>
      <c r="E221" s="83"/>
      <c r="F221" s="118" t="s">
        <v>8</v>
      </c>
      <c r="G221" s="94"/>
      <c r="H221" s="122">
        <f>SUM(H218:H220)</f>
        <v>0</v>
      </c>
      <c r="I221" s="123">
        <f>SUM(I218:I220)</f>
        <v>0</v>
      </c>
      <c r="J221" s="123">
        <f>SUM(J218:J220)</f>
        <v>0</v>
      </c>
    </row>
    <row r="222" spans="1:10" ht="12.75">
      <c r="A222" s="24"/>
      <c r="B222" s="39"/>
      <c r="C222" s="24"/>
      <c r="D222" s="79"/>
      <c r="E222" s="83"/>
      <c r="F222" s="118"/>
      <c r="G222" s="94"/>
      <c r="H222" s="95"/>
      <c r="I222" s="96"/>
      <c r="J222" s="96"/>
    </row>
    <row r="223" spans="1:10" ht="12.75">
      <c r="A223" s="24"/>
      <c r="B223" s="125" t="s">
        <v>170</v>
      </c>
      <c r="C223" s="24"/>
      <c r="D223" s="79"/>
      <c r="E223" s="83"/>
      <c r="F223" s="120"/>
      <c r="G223" s="94"/>
      <c r="H223" s="99"/>
      <c r="I223" s="100"/>
      <c r="J223" s="100"/>
    </row>
    <row r="224" spans="1:11" ht="33.75">
      <c r="A224" s="4" t="s">
        <v>10</v>
      </c>
      <c r="B224" s="4" t="s">
        <v>11</v>
      </c>
      <c r="C224" s="114" t="s">
        <v>12</v>
      </c>
      <c r="D224" s="75" t="s">
        <v>13</v>
      </c>
      <c r="E224" s="81" t="s">
        <v>14</v>
      </c>
      <c r="F224" s="47" t="s">
        <v>0</v>
      </c>
      <c r="G224" s="59" t="s">
        <v>15</v>
      </c>
      <c r="H224" s="63" t="s">
        <v>16</v>
      </c>
      <c r="I224" s="47" t="s">
        <v>17</v>
      </c>
      <c r="J224" s="47" t="s">
        <v>18</v>
      </c>
      <c r="K224" s="15" t="s">
        <v>3</v>
      </c>
    </row>
    <row r="225" spans="1:11" ht="89.25">
      <c r="A225" s="21">
        <v>1</v>
      </c>
      <c r="B225" s="35" t="s">
        <v>103</v>
      </c>
      <c r="C225" s="21"/>
      <c r="D225" s="77" t="s">
        <v>20</v>
      </c>
      <c r="E225" s="82">
        <v>250</v>
      </c>
      <c r="F225" s="52"/>
      <c r="G225" s="31"/>
      <c r="H225" s="69">
        <f>F225*E225</f>
        <v>0</v>
      </c>
      <c r="I225" s="70">
        <f>ROUND((H225*G225),2)</f>
        <v>0</v>
      </c>
      <c r="J225" s="70">
        <f>H225+I225</f>
        <v>0</v>
      </c>
      <c r="K225" s="22">
        <v>2</v>
      </c>
    </row>
    <row r="226" spans="1:10" ht="12.75">
      <c r="A226" s="24"/>
      <c r="B226" s="39"/>
      <c r="C226" s="24"/>
      <c r="D226" s="79"/>
      <c r="E226" s="83"/>
      <c r="F226" s="118" t="s">
        <v>8</v>
      </c>
      <c r="G226" s="94"/>
      <c r="H226" s="122">
        <f>SUM(H225)</f>
        <v>0</v>
      </c>
      <c r="I226" s="123">
        <f>SUM(I225)</f>
        <v>0</v>
      </c>
      <c r="J226" s="123">
        <f>SUM(J225)</f>
        <v>0</v>
      </c>
    </row>
    <row r="227" spans="1:10" ht="12.75">
      <c r="A227" s="24"/>
      <c r="B227" s="39"/>
      <c r="C227" s="24"/>
      <c r="D227" s="79"/>
      <c r="E227" s="83"/>
      <c r="F227" s="103"/>
      <c r="G227" s="94"/>
      <c r="H227" s="99"/>
      <c r="I227" s="100"/>
      <c r="J227" s="100"/>
    </row>
    <row r="228" spans="1:10" ht="12.75">
      <c r="A228" s="24"/>
      <c r="B228" s="124" t="s">
        <v>144</v>
      </c>
      <c r="C228" s="24"/>
      <c r="D228" s="79"/>
      <c r="E228" s="83"/>
      <c r="F228" s="103"/>
      <c r="G228" s="94"/>
      <c r="H228" s="99"/>
      <c r="I228" s="100"/>
      <c r="J228" s="100"/>
    </row>
    <row r="229" spans="1:11" ht="33.75">
      <c r="A229" s="4" t="s">
        <v>10</v>
      </c>
      <c r="B229" s="4" t="s">
        <v>11</v>
      </c>
      <c r="C229" s="114" t="s">
        <v>12</v>
      </c>
      <c r="D229" s="75" t="s">
        <v>13</v>
      </c>
      <c r="E229" s="81" t="s">
        <v>14</v>
      </c>
      <c r="F229" s="47" t="s">
        <v>0</v>
      </c>
      <c r="G229" s="59" t="s">
        <v>15</v>
      </c>
      <c r="H229" s="63" t="s">
        <v>16</v>
      </c>
      <c r="I229" s="47" t="s">
        <v>17</v>
      </c>
      <c r="J229" s="47" t="s">
        <v>18</v>
      </c>
      <c r="K229" s="15" t="s">
        <v>3</v>
      </c>
    </row>
    <row r="230" spans="1:10" ht="12.75">
      <c r="A230" s="11">
        <v>1</v>
      </c>
      <c r="B230" s="36" t="s">
        <v>125</v>
      </c>
      <c r="C230" s="42"/>
      <c r="D230" s="77" t="s">
        <v>20</v>
      </c>
      <c r="E230" s="82">
        <v>6</v>
      </c>
      <c r="F230" s="52"/>
      <c r="G230" s="31"/>
      <c r="H230" s="69">
        <f>F230*E230</f>
        <v>0</v>
      </c>
      <c r="I230" s="70">
        <f>ROUND((H230*G230),2)</f>
        <v>0</v>
      </c>
      <c r="J230" s="70">
        <f>H230+I230</f>
        <v>0</v>
      </c>
    </row>
    <row r="231" spans="1:10" ht="51">
      <c r="A231" s="11">
        <v>2</v>
      </c>
      <c r="B231" s="36" t="s">
        <v>117</v>
      </c>
      <c r="C231" s="21"/>
      <c r="D231" s="77" t="s">
        <v>20</v>
      </c>
      <c r="E231" s="82">
        <v>20</v>
      </c>
      <c r="F231" s="52"/>
      <c r="G231" s="31"/>
      <c r="H231" s="69">
        <f>F231*E231</f>
        <v>0</v>
      </c>
      <c r="I231" s="70">
        <f>ROUND((H231*G231),2)</f>
        <v>0</v>
      </c>
      <c r="J231" s="70">
        <f>H231+I231</f>
        <v>0</v>
      </c>
    </row>
    <row r="232" spans="1:10" ht="51">
      <c r="A232" s="11">
        <v>3</v>
      </c>
      <c r="B232" s="35" t="s">
        <v>157</v>
      </c>
      <c r="C232" s="42"/>
      <c r="D232" s="77" t="s">
        <v>20</v>
      </c>
      <c r="E232" s="82">
        <v>360</v>
      </c>
      <c r="F232" s="52"/>
      <c r="G232" s="31"/>
      <c r="H232" s="69">
        <f>F232*E232</f>
        <v>0</v>
      </c>
      <c r="I232" s="70">
        <f>ROUND((H232*G232),2)</f>
        <v>0</v>
      </c>
      <c r="J232" s="70">
        <f>H232+I232</f>
        <v>0</v>
      </c>
    </row>
    <row r="233" spans="2:10" ht="12.75">
      <c r="B233" s="35"/>
      <c r="C233" s="21"/>
      <c r="D233" s="77"/>
      <c r="E233" s="82"/>
      <c r="F233" s="56" t="s">
        <v>8</v>
      </c>
      <c r="G233" s="31"/>
      <c r="H233" s="87">
        <f>SUM(H230:H232)</f>
        <v>0</v>
      </c>
      <c r="I233" s="88">
        <f>SUM(I230:I232)</f>
        <v>0</v>
      </c>
      <c r="J233" s="88">
        <f>SUM(J230:J232)</f>
        <v>0</v>
      </c>
    </row>
    <row r="234" spans="2:10" ht="12.75">
      <c r="B234" s="39"/>
      <c r="C234" s="24"/>
      <c r="D234" s="79"/>
      <c r="E234" s="83"/>
      <c r="F234" s="118"/>
      <c r="G234" s="94"/>
      <c r="H234" s="95"/>
      <c r="I234" s="96"/>
      <c r="J234" s="96"/>
    </row>
    <row r="235" spans="2:10" ht="12.75">
      <c r="B235" s="124" t="s">
        <v>145</v>
      </c>
      <c r="C235" s="24"/>
      <c r="D235" s="79"/>
      <c r="E235" s="83"/>
      <c r="F235" s="118"/>
      <c r="G235" s="94"/>
      <c r="H235" s="95"/>
      <c r="I235" s="96"/>
      <c r="J235" s="96"/>
    </row>
    <row r="236" spans="1:11" ht="33.75">
      <c r="A236" s="4" t="s">
        <v>10</v>
      </c>
      <c r="B236" s="4" t="s">
        <v>11</v>
      </c>
      <c r="C236" s="114" t="s">
        <v>12</v>
      </c>
      <c r="D236" s="75" t="s">
        <v>13</v>
      </c>
      <c r="E236" s="81" t="s">
        <v>14</v>
      </c>
      <c r="F236" s="47" t="s">
        <v>0</v>
      </c>
      <c r="G236" s="59" t="s">
        <v>15</v>
      </c>
      <c r="H236" s="63" t="s">
        <v>16</v>
      </c>
      <c r="I236" s="47" t="s">
        <v>17</v>
      </c>
      <c r="J236" s="47" t="s">
        <v>18</v>
      </c>
      <c r="K236" s="15" t="s">
        <v>3</v>
      </c>
    </row>
    <row r="237" spans="1:11" ht="191.25">
      <c r="A237" s="21">
        <v>2</v>
      </c>
      <c r="B237" s="104" t="s">
        <v>163</v>
      </c>
      <c r="C237" s="90"/>
      <c r="D237" s="91" t="s">
        <v>107</v>
      </c>
      <c r="E237" s="136">
        <v>500</v>
      </c>
      <c r="F237" s="52"/>
      <c r="G237" s="110"/>
      <c r="H237" s="105">
        <f>F237*E237</f>
        <v>0</v>
      </c>
      <c r="I237" s="106">
        <f>ROUND((H237*G237),2)</f>
        <v>0</v>
      </c>
      <c r="J237" s="106">
        <f>H237+I237</f>
        <v>0</v>
      </c>
      <c r="K237" s="22" t="s">
        <v>164</v>
      </c>
    </row>
    <row r="238" spans="1:11" ht="25.5">
      <c r="A238" s="21">
        <v>3</v>
      </c>
      <c r="B238" s="35" t="s">
        <v>128</v>
      </c>
      <c r="C238" s="21"/>
      <c r="D238" s="77" t="s">
        <v>20</v>
      </c>
      <c r="E238" s="137">
        <v>10</v>
      </c>
      <c r="F238" s="52"/>
      <c r="G238" s="31"/>
      <c r="H238" s="69">
        <f>F238*E238</f>
        <v>0</v>
      </c>
      <c r="I238" s="70">
        <f>ROUND((H238*G238),2)</f>
        <v>0</v>
      </c>
      <c r="J238" s="70">
        <f>H238+I238</f>
        <v>0</v>
      </c>
      <c r="K238" s="22">
        <v>1</v>
      </c>
    </row>
    <row r="239" spans="2:10" ht="12.75">
      <c r="B239" s="39"/>
      <c r="C239" s="24"/>
      <c r="D239" s="79"/>
      <c r="E239" s="83"/>
      <c r="F239" s="118" t="s">
        <v>8</v>
      </c>
      <c r="G239" s="94"/>
      <c r="H239" s="122">
        <f>SUM(H237:H238)</f>
        <v>0</v>
      </c>
      <c r="I239" s="123">
        <f>SUM(I237:I238)</f>
        <v>0</v>
      </c>
      <c r="J239" s="123">
        <f>SUM(J237:J238)</f>
        <v>0</v>
      </c>
    </row>
    <row r="240" spans="2:10" ht="12.75">
      <c r="B240" s="39"/>
      <c r="C240" s="24"/>
      <c r="D240" s="79"/>
      <c r="E240" s="83"/>
      <c r="F240" s="118"/>
      <c r="G240" s="94"/>
      <c r="H240" s="95"/>
      <c r="I240" s="96"/>
      <c r="J240" s="96"/>
    </row>
    <row r="241" spans="2:10" ht="12.75">
      <c r="B241" s="124" t="s">
        <v>169</v>
      </c>
      <c r="C241" s="24"/>
      <c r="D241" s="79"/>
      <c r="E241" s="83"/>
      <c r="F241" s="118"/>
      <c r="G241" s="94"/>
      <c r="H241" s="95"/>
      <c r="I241" s="96"/>
      <c r="J241" s="96"/>
    </row>
    <row r="242" spans="1:11" ht="33.75">
      <c r="A242" s="4" t="s">
        <v>10</v>
      </c>
      <c r="B242" s="4" t="s">
        <v>11</v>
      </c>
      <c r="C242" s="114" t="s">
        <v>12</v>
      </c>
      <c r="D242" s="75" t="s">
        <v>13</v>
      </c>
      <c r="E242" s="81" t="s">
        <v>14</v>
      </c>
      <c r="F242" s="47" t="s">
        <v>0</v>
      </c>
      <c r="G242" s="59" t="s">
        <v>15</v>
      </c>
      <c r="H242" s="63" t="s">
        <v>16</v>
      </c>
      <c r="I242" s="47" t="s">
        <v>17</v>
      </c>
      <c r="J242" s="47" t="s">
        <v>18</v>
      </c>
      <c r="K242" s="15" t="s">
        <v>3</v>
      </c>
    </row>
    <row r="243" spans="1:11" ht="178.5">
      <c r="A243" s="21">
        <v>1</v>
      </c>
      <c r="B243" s="35" t="s">
        <v>172</v>
      </c>
      <c r="C243" s="21"/>
      <c r="D243" s="77" t="s">
        <v>107</v>
      </c>
      <c r="E243" s="137">
        <v>5200</v>
      </c>
      <c r="F243" s="52"/>
      <c r="G243" s="31"/>
      <c r="H243" s="69">
        <f>F243*E243</f>
        <v>0</v>
      </c>
      <c r="I243" s="70">
        <f>ROUND((H243*G243),2)</f>
        <v>0</v>
      </c>
      <c r="J243" s="70">
        <f>H243+I243</f>
        <v>0</v>
      </c>
      <c r="K243" s="22" t="s">
        <v>127</v>
      </c>
    </row>
    <row r="244" spans="2:10" ht="12.75">
      <c r="B244" s="39"/>
      <c r="C244" s="24"/>
      <c r="D244" s="79"/>
      <c r="E244" s="83"/>
      <c r="F244" s="118" t="s">
        <v>8</v>
      </c>
      <c r="G244" s="94"/>
      <c r="H244" s="122">
        <f>SUM(H243)</f>
        <v>0</v>
      </c>
      <c r="I244" s="123">
        <f>SUM(I243)</f>
        <v>0</v>
      </c>
      <c r="J244" s="123">
        <f>SUM(J243)</f>
        <v>0</v>
      </c>
    </row>
    <row r="245" spans="2:10" ht="12.75">
      <c r="B245" s="39"/>
      <c r="C245" s="24"/>
      <c r="D245" s="79"/>
      <c r="E245" s="83"/>
      <c r="F245" s="118"/>
      <c r="G245" s="94"/>
      <c r="H245" s="95"/>
      <c r="I245" s="96"/>
      <c r="J245" s="96"/>
    </row>
    <row r="246" spans="2:10" ht="12.75">
      <c r="B246" s="124" t="s">
        <v>146</v>
      </c>
      <c r="C246" s="24"/>
      <c r="D246" s="79"/>
      <c r="E246" s="83"/>
      <c r="F246" s="118"/>
      <c r="G246" s="94"/>
      <c r="H246" s="95"/>
      <c r="I246" s="96"/>
      <c r="J246" s="96"/>
    </row>
    <row r="247" spans="1:11" ht="33.75">
      <c r="A247" s="4" t="s">
        <v>10</v>
      </c>
      <c r="B247" s="4" t="s">
        <v>11</v>
      </c>
      <c r="C247" s="114" t="s">
        <v>12</v>
      </c>
      <c r="D247" s="75" t="s">
        <v>13</v>
      </c>
      <c r="E247" s="81" t="s">
        <v>14</v>
      </c>
      <c r="F247" s="47" t="s">
        <v>0</v>
      </c>
      <c r="G247" s="59" t="s">
        <v>15</v>
      </c>
      <c r="H247" s="63" t="s">
        <v>16</v>
      </c>
      <c r="I247" s="47" t="s">
        <v>17</v>
      </c>
      <c r="J247" s="47" t="s">
        <v>18</v>
      </c>
      <c r="K247" s="15" t="s">
        <v>3</v>
      </c>
    </row>
    <row r="248" spans="1:11" ht="12.75">
      <c r="A248" s="21">
        <v>1</v>
      </c>
      <c r="B248" s="36" t="s">
        <v>98</v>
      </c>
      <c r="C248" s="42"/>
      <c r="D248" s="77"/>
      <c r="E248" s="82">
        <v>4</v>
      </c>
      <c r="F248" s="52"/>
      <c r="G248" s="109"/>
      <c r="H248" s="69">
        <f>F248*E248</f>
        <v>0</v>
      </c>
      <c r="I248" s="70">
        <f>ROUND((H248*G248),2)</f>
        <v>0</v>
      </c>
      <c r="J248" s="70">
        <f>H248+I248</f>
        <v>0</v>
      </c>
      <c r="K248" s="22"/>
    </row>
    <row r="249" spans="1:11" ht="63.75">
      <c r="A249" s="21">
        <v>2</v>
      </c>
      <c r="B249" s="35" t="s">
        <v>148</v>
      </c>
      <c r="C249" s="42"/>
      <c r="D249" s="77"/>
      <c r="E249" s="82">
        <v>150</v>
      </c>
      <c r="F249" s="52"/>
      <c r="G249" s="109"/>
      <c r="H249" s="69">
        <f>F249*E249</f>
        <v>0</v>
      </c>
      <c r="I249" s="70">
        <f>ROUND((H249*G249),2)</f>
        <v>0</v>
      </c>
      <c r="J249" s="70">
        <f>H249+I249</f>
        <v>0</v>
      </c>
      <c r="K249" s="22">
        <v>2</v>
      </c>
    </row>
    <row r="250" spans="1:11" ht="12.75">
      <c r="A250" s="21">
        <v>3</v>
      </c>
      <c r="B250" s="35" t="s">
        <v>102</v>
      </c>
      <c r="C250" s="42"/>
      <c r="D250" s="77"/>
      <c r="E250" s="82">
        <v>50</v>
      </c>
      <c r="F250" s="52"/>
      <c r="G250" s="109"/>
      <c r="H250" s="69">
        <f>F250*E250</f>
        <v>0</v>
      </c>
      <c r="I250" s="70">
        <f>ROUND((H250*G250),2)</f>
        <v>0</v>
      </c>
      <c r="J250" s="70">
        <f>H250+I250</f>
        <v>0</v>
      </c>
      <c r="K250" s="22"/>
    </row>
    <row r="251" spans="1:11" ht="25.5">
      <c r="A251" s="21">
        <v>4</v>
      </c>
      <c r="B251" s="36" t="s">
        <v>83</v>
      </c>
      <c r="C251" s="21"/>
      <c r="D251" s="77" t="s">
        <v>20</v>
      </c>
      <c r="E251" s="82">
        <v>200</v>
      </c>
      <c r="F251" s="52"/>
      <c r="G251" s="31"/>
      <c r="H251" s="69">
        <f>F251*E251</f>
        <v>0</v>
      </c>
      <c r="I251" s="70">
        <f>ROUND((H251*G251),2)</f>
        <v>0</v>
      </c>
      <c r="J251" s="70">
        <f>H251+I251</f>
        <v>0</v>
      </c>
      <c r="K251" s="22"/>
    </row>
    <row r="252" spans="2:10" ht="12.75">
      <c r="B252" s="39"/>
      <c r="C252" s="24"/>
      <c r="D252" s="79"/>
      <c r="E252" s="83"/>
      <c r="F252" s="118" t="s">
        <v>8</v>
      </c>
      <c r="G252" s="94"/>
      <c r="H252" s="87">
        <f>SUM(H248:H251)</f>
        <v>0</v>
      </c>
      <c r="I252" s="88">
        <f>SUM(I248:I251)</f>
        <v>0</v>
      </c>
      <c r="J252" s="88">
        <f>SUM(J248:J251)</f>
        <v>0</v>
      </c>
    </row>
    <row r="253" spans="2:10" ht="12.75">
      <c r="B253" s="39"/>
      <c r="C253" s="24"/>
      <c r="D253" s="79"/>
      <c r="E253" s="83"/>
      <c r="F253" s="118"/>
      <c r="G253" s="94"/>
      <c r="H253" s="95"/>
      <c r="I253" s="96"/>
      <c r="J253" s="96"/>
    </row>
    <row r="254" spans="2:10" ht="12.75">
      <c r="B254" s="124" t="s">
        <v>165</v>
      </c>
      <c r="C254" s="24"/>
      <c r="D254" s="79"/>
      <c r="E254" s="83"/>
      <c r="F254" s="118"/>
      <c r="G254" s="94"/>
      <c r="H254" s="95"/>
      <c r="I254" s="96"/>
      <c r="J254" s="96"/>
    </row>
    <row r="255" spans="1:11" ht="33.75">
      <c r="A255" s="4" t="s">
        <v>10</v>
      </c>
      <c r="B255" s="4" t="s">
        <v>11</v>
      </c>
      <c r="C255" s="114" t="s">
        <v>12</v>
      </c>
      <c r="D255" s="75" t="s">
        <v>13</v>
      </c>
      <c r="E255" s="81" t="s">
        <v>14</v>
      </c>
      <c r="F255" s="47" t="s">
        <v>0</v>
      </c>
      <c r="G255" s="59" t="s">
        <v>15</v>
      </c>
      <c r="H255" s="63" t="s">
        <v>16</v>
      </c>
      <c r="I255" s="47" t="s">
        <v>17</v>
      </c>
      <c r="J255" s="47" t="s">
        <v>18</v>
      </c>
      <c r="K255" s="15" t="s">
        <v>3</v>
      </c>
    </row>
    <row r="256" spans="1:11" ht="12.75">
      <c r="A256" s="21">
        <v>1</v>
      </c>
      <c r="B256" s="36" t="s">
        <v>166</v>
      </c>
      <c r="C256" s="42"/>
      <c r="D256" s="77" t="s">
        <v>20</v>
      </c>
      <c r="E256" s="82">
        <v>1200</v>
      </c>
      <c r="F256" s="52"/>
      <c r="G256" s="109"/>
      <c r="H256" s="69">
        <f>F256*E256</f>
        <v>0</v>
      </c>
      <c r="I256" s="70">
        <f>ROUND((H256*G256),2)</f>
        <v>0</v>
      </c>
      <c r="J256" s="70">
        <f>H256+I256</f>
        <v>0</v>
      </c>
      <c r="K256" s="22"/>
    </row>
    <row r="257" spans="2:10" ht="12.75">
      <c r="B257" s="39"/>
      <c r="C257" s="24"/>
      <c r="D257" s="79"/>
      <c r="E257" s="83"/>
      <c r="F257" s="118" t="s">
        <v>8</v>
      </c>
      <c r="G257" s="94"/>
      <c r="H257" s="87">
        <f>SUM(H253:H256)</f>
        <v>0</v>
      </c>
      <c r="I257" s="88">
        <f>SUM(I253:I256)</f>
        <v>0</v>
      </c>
      <c r="J257" s="88">
        <f>SUM(J253:J256)</f>
        <v>0</v>
      </c>
    </row>
    <row r="258" spans="2:10" ht="12.75">
      <c r="B258" s="39"/>
      <c r="C258" s="24"/>
      <c r="D258" s="79"/>
      <c r="E258" s="83"/>
      <c r="F258" s="118"/>
      <c r="G258" s="94"/>
      <c r="H258" s="95"/>
      <c r="I258" s="96"/>
      <c r="J258" s="96"/>
    </row>
    <row r="259" spans="2:10" ht="12.75">
      <c r="B259" s="39"/>
      <c r="C259" s="24"/>
      <c r="D259" s="79"/>
      <c r="E259" s="83"/>
      <c r="F259" s="118"/>
      <c r="G259" s="94"/>
      <c r="H259" s="95"/>
      <c r="I259" s="96"/>
      <c r="J259" s="96"/>
    </row>
    <row r="260" ht="25.5">
      <c r="B260" s="32" t="s">
        <v>4</v>
      </c>
    </row>
    <row r="261" ht="63.75">
      <c r="B261" s="33" t="s">
        <v>1</v>
      </c>
    </row>
    <row r="262" ht="12.75">
      <c r="H262" s="128"/>
    </row>
    <row r="263" spans="1:2" ht="15">
      <c r="A263" s="11" t="s">
        <v>178</v>
      </c>
      <c r="B263" s="127"/>
    </row>
    <row r="264" ht="15">
      <c r="B264" s="127"/>
    </row>
    <row r="265" ht="15">
      <c r="B265" s="127"/>
    </row>
    <row r="266" ht="15">
      <c r="B266" s="127"/>
    </row>
    <row r="267" ht="15">
      <c r="B267" s="127"/>
    </row>
  </sheetData>
  <printOptions/>
  <pageMargins left="0.33" right="0.19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2012-05-10T12:39:06Z</cp:lastPrinted>
  <dcterms:created xsi:type="dcterms:W3CDTF">2011-12-29T08:05:45Z</dcterms:created>
  <dcterms:modified xsi:type="dcterms:W3CDTF">2012-05-15T08:31:19Z</dcterms:modified>
  <cp:category/>
  <cp:version/>
  <cp:contentType/>
  <cp:contentStatus/>
</cp:coreProperties>
</file>