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390" windowWidth="11985" windowHeight="7380" tabRatio="178" firstSheet="2" activeTab="2"/>
  </bookViews>
  <sheets>
    <sheet name="Arkusz2" sheetId="1" r:id="rId1"/>
    <sheet name="Arkusz1" sheetId="2" r:id="rId2"/>
    <sheet name="Arkusz3" sheetId="3" r:id="rId3"/>
  </sheets>
  <definedNames>
    <definedName name="_xlnm.Print_Area" localSheetId="2">'Arkusz3'!$A$1:$J$304</definedName>
  </definedNames>
  <calcPr fullCalcOnLoad="1"/>
</workbook>
</file>

<file path=xl/sharedStrings.xml><?xml version="1.0" encoding="utf-8"?>
<sst xmlns="http://schemas.openxmlformats.org/spreadsheetml/2006/main" count="5407" uniqueCount="1674">
  <si>
    <t>SOLU MEDROL INJ. 40MG/1 ML X 1 FIOL.+ROZP.</t>
  </si>
  <si>
    <t>EZETROL TABL. 10 MG x 28</t>
  </si>
  <si>
    <t>EXELON TTS 9,5 x 30</t>
  </si>
  <si>
    <t>ENDOXAN INJ. 0,2 G x 1</t>
  </si>
  <si>
    <t>DOXEPIN KAPS. 25 MG X 30</t>
  </si>
  <si>
    <t>MONURAL GRANULAT 8 G SASZETKI x 1</t>
  </si>
  <si>
    <t>PREDUCTAL MR 35 MG X 60</t>
  </si>
  <si>
    <t>PRONORAN TABL. 50 MG x 30</t>
  </si>
  <si>
    <t>PROVERA TABL. 10 MG x 30</t>
  </si>
  <si>
    <t>RULID TABL. 150 MG x 10</t>
  </si>
  <si>
    <t>SPASMALGAN INJ. X 10</t>
  </si>
  <si>
    <t>AUREX TABL. 20 MG x 20</t>
  </si>
  <si>
    <t>CALYPSOL INJ.DOM./DOZ. 0.5 G/10 ML X 5 FIOL.</t>
  </si>
  <si>
    <t>CALCIUM PLIVA 10% INJ.  10 ML X 10 AMP.</t>
  </si>
  <si>
    <t>CARBO MEDICINALIS  SUBST.  250 G</t>
  </si>
  <si>
    <t>CHIBROXIN 0.3% KROPLE DO OCZU  5 ML</t>
  </si>
  <si>
    <t xml:space="preserve">CEBION KROPLE 1 MG/1 ML 30 ML         </t>
  </si>
  <si>
    <t>DIPROMAL TABL.POWL. 0.2 G X 40</t>
  </si>
  <si>
    <t>DIPROPHOS INJ. 2MG+5MG 1 ML X 5 AMP.</t>
  </si>
  <si>
    <t>DITROPAN TABL. 5 MG X 30</t>
  </si>
  <si>
    <t>DUPHASTON TABL. 10 MG X 20</t>
  </si>
  <si>
    <t>EBRANTIL INJ. 25 MG/5 ML X 5 AMP.</t>
  </si>
  <si>
    <t>LACIDOBABY x 10 SASZETEK</t>
  </si>
  <si>
    <t>KONAKION INJ. 2MG/0,2 ML x5</t>
  </si>
  <si>
    <t>HISTAC INJ</t>
  </si>
  <si>
    <t>INSPRA TABL. 25 MG x 20</t>
  </si>
  <si>
    <t>INSPRA TABL.50 MG x 20</t>
  </si>
  <si>
    <t>KETREL TABL. 25 MG x 30</t>
  </si>
  <si>
    <t>ISOPTIN INJ. 5 MG/2 ML X 5 AMP.</t>
  </si>
  <si>
    <t>JODID 100 TABL.  X 100</t>
  </si>
  <si>
    <t>MESTINON TABL. 60 MG x 150</t>
  </si>
  <si>
    <t>LINOMAG MAŚĆ 200 MG/ G 30 G</t>
  </si>
  <si>
    <t>MILGAMMA N INJ. X 5</t>
  </si>
  <si>
    <t>ESSENTIALE FORTE KAPS. 300 MG x 50</t>
  </si>
  <si>
    <t>NOOTROPIL INJ. 3 G/15 ML x 12</t>
  </si>
  <si>
    <t>NUROFEN CZOPKI 60 MG x 10</t>
  </si>
  <si>
    <t>NUROFEN CZOPKI 125 MG x 10</t>
  </si>
  <si>
    <t>SULPIRYD KAPS. 50 MG x 24</t>
  </si>
  <si>
    <t>TIENAM INJ. 0,5 G x 10</t>
  </si>
  <si>
    <t>TOPAMAX TABL. 25 MG x 30</t>
  </si>
  <si>
    <t>TOPAMAX TABL. 50 MG x 30</t>
  </si>
  <si>
    <t>Topiramat tabl. 25 mg x 30</t>
  </si>
  <si>
    <t>Topiramat tabl. 50 mg x 30</t>
  </si>
  <si>
    <t>TRILEPTAL TABL.300 MG x 50</t>
  </si>
  <si>
    <t>TRILEPTAL TABL.600 MG x 50</t>
  </si>
  <si>
    <t>URSOFALK KAPS. 250 mg x 50</t>
  </si>
  <si>
    <t>INSTILLAGEL ŻEL STERYLNY 5-6 ML</t>
  </si>
  <si>
    <t>INSTILLAGEL ŻEL STERYLNY 9-11 ML</t>
  </si>
  <si>
    <t>TAZOCIN  INJ.DOZ. 4.5 G X 1 FIOL.</t>
  </si>
  <si>
    <t>DIFLUCAN INJ.DOZ. 2 MG/ML 100 ML</t>
  </si>
  <si>
    <t>DIFLUCAN INJ.DOZ. 2 MG/ML 50 ML</t>
  </si>
  <si>
    <t>FRAGMIN INJ. 5000j x 10</t>
  </si>
  <si>
    <t>PROSTIN VR INJ. 0.5 MG/1 ML X 1 AMP.</t>
  </si>
  <si>
    <t>SOLU MEDROL INJ. 1000 MG/16 ML X 1 FIOL.+ROZP.</t>
  </si>
  <si>
    <t>SOLU MEDROL INJ. 500 MG/8 ML X 1 FIOL.+ROZP.</t>
  </si>
  <si>
    <t>DEPO-MEDROL  INJ. 40 MG/ML X 1 FIOL.</t>
  </si>
  <si>
    <t>VAGOTHYL PLYN  50 G</t>
  </si>
  <si>
    <t>VEGANTALGIN H CZOPKI  X 5</t>
  </si>
  <si>
    <t>VERMOX TABL. 0.1 G X 6</t>
  </si>
  <si>
    <t>VESSEL DUE F INJ. 600 LSU X 10 AMP.</t>
  </si>
  <si>
    <t>VITAMINUM B2 INJ. 5 MG/1 ML X 5 AMP.</t>
  </si>
  <si>
    <t>VITAMINUM B6 INJ. 50 MG/2 ML X 5 AMP.</t>
  </si>
  <si>
    <t>VITAMINUM B1 FORTE INJ. 25 MG/1 ML X 10 AMP.</t>
  </si>
  <si>
    <t>VITAMINUM PP INJ. 0.1 G/2 ML X 5 AMP.</t>
  </si>
  <si>
    <t>VITREOLENT KROPLE DO OCZU  10 ML</t>
  </si>
  <si>
    <t>XIGRIS INJ. 5 MG x 1</t>
  </si>
  <si>
    <t>XIFAXAN TABL. 200 MG x 12</t>
  </si>
  <si>
    <t>VIREGYT TABL. 100 MG x 50</t>
  </si>
  <si>
    <t>SULPERAZON INJ. 1 G X 1 FIOL.</t>
  </si>
  <si>
    <t>SULPERAZON INJ. 2 G X 1 FIOL.</t>
  </si>
  <si>
    <t>ZIVOXID ROZTWÓR DO INF.DOŻ.2 MG/ML X 10</t>
  </si>
  <si>
    <t>TEST PASKOWY ACCU-CHEK ACTIVE GLUCOSE   X 50 PASKOW</t>
  </si>
  <si>
    <t>energy</t>
  </si>
  <si>
    <t>nutrison standard, fresubin</t>
  </si>
  <si>
    <t>fibre</t>
  </si>
  <si>
    <t>diason, diben</t>
  </si>
  <si>
    <t>reconvan</t>
  </si>
  <si>
    <t>survimed</t>
  </si>
  <si>
    <t>ZDROVIT-LACIUM KAPS.  X 300</t>
  </si>
  <si>
    <t>THAM INJ. 20 ml x 1</t>
  </si>
  <si>
    <t>Worek trzykomorowy do żywienia pozajelitowego do żył centralnych,zawartość azotu 5 - 5,4 g, kalorie niebiałkowe 750 - 850 kcal, objętość 950 -1050 ml</t>
  </si>
  <si>
    <t xml:space="preserve">Worek trzykomorowy do żywienia pozajelitowego, do żył centralnych, zawartość azotu 8 - 8,5g energia niebiałkowa 1100 - 1200 kcal, objętość 1500 - 1600 ml </t>
  </si>
  <si>
    <t>Worek trzykomorowy do żywienia pozajelitowego do żył centralnych, zawartość azotu 10 - 11g, energia niebiałkowa 1500 -1600 kcal, objętość 2050 - 2150 ml</t>
  </si>
  <si>
    <t xml:space="preserve">Worek trzykomorowy do żywienia pozajelitowego do żył centralnych,  ml,zawartość azotu 13 -13,5 g, kalorie niebiałkowe 2000 kcal, objętość 2500 - 2650 ml </t>
  </si>
  <si>
    <t>Pakiet nr 285</t>
  </si>
  <si>
    <t>Dieta hiperkaloryczna (1,5 kcal/ml), bogatobiałkowa,oparta na białku kazeinowym,zawierająca tłuszcze LCT, żródło węglowodanów - maltodekstryny bezresztkowa,bezglutenowa, wolna od laktozy 500 ml</t>
  </si>
  <si>
    <t>Dieta kompletna,normokaloryczna (1kcal/ml), bezresztkowa, bezglutenowa, wolna od laktozy, białko38-40g/l, zawierająca tłuszcze LCT</t>
  </si>
  <si>
    <t>op 500ml</t>
  </si>
  <si>
    <t>op 1000ml</t>
  </si>
  <si>
    <t>Dieta normokaloryczna, bogatoresztkowa,bogata w błonnik, wolna od laktozy,bezglutenowa</t>
  </si>
  <si>
    <t>Dieta dostosowana do potrzeb pacjentów chorych na cukrzycę, normokaloryczna, bogatoresztkowa,wolna od laktozy zawiera węlowodany w postaci skrobi i fruktozy nie więcej niż 11,5g/100ml, bezglutenowa 500 ml</t>
  </si>
  <si>
    <t>Dieta hiperkaloryczna (1,5 kcal/ml), bezresztkowa, bezglutenowa, wolna od laktozy 500 ml</t>
  </si>
  <si>
    <t xml:space="preserve">Bogatobiałkowa, normokaloryczna dieta bezresztkowa, bogata w glutaminę 1 omega- 3 kwasy tłuszczowe 500 ml </t>
  </si>
  <si>
    <t>Dieta oligopeptydowa, niskomolekularna, bezresztkowa 500 ml</t>
  </si>
  <si>
    <t>Human albumin 5% 250 ml</t>
  </si>
  <si>
    <t>Human albumin 20% 10 ml</t>
  </si>
  <si>
    <t>Human albumin 20%  50 ml</t>
  </si>
  <si>
    <t>Human albumin 20% 100 ml</t>
  </si>
  <si>
    <t>Immunoglobulina ludzka 5g 100 ml</t>
  </si>
  <si>
    <t>Immunoglobulina ludzka 2,5g 50 ml do stosowania u noworodków</t>
  </si>
  <si>
    <t>Pakiet nr 288</t>
  </si>
  <si>
    <t>Peginterferon alfa - 2a 135 mcg, 180 mcg</t>
  </si>
  <si>
    <t>Ribavirin tabl. 200 mg, 400 mg</t>
  </si>
  <si>
    <t>200 mg</t>
  </si>
  <si>
    <t>Ribavirin tabl. 200 mg</t>
  </si>
  <si>
    <t>200mg</t>
  </si>
  <si>
    <t>Pakiet nr 289</t>
  </si>
  <si>
    <t>Peginterferon alfa - 2b 80 mcg, 100 mcg, 120 mcg</t>
  </si>
  <si>
    <r>
      <t>Pakiet nr 20</t>
    </r>
    <r>
      <rPr>
        <sz val="9"/>
        <rFont val="Arial CE"/>
        <family val="2"/>
      </rPr>
      <t xml:space="preserve"> </t>
    </r>
  </si>
  <si>
    <r>
      <t>Pakiet nr 31</t>
    </r>
    <r>
      <rPr>
        <sz val="9"/>
        <rFont val="Arial CE"/>
        <family val="2"/>
      </rPr>
      <t xml:space="preserve"> </t>
    </r>
  </si>
  <si>
    <t>Pakiet nr 1</t>
  </si>
  <si>
    <t>L. p.</t>
  </si>
  <si>
    <t xml:space="preserve">Nazwa </t>
  </si>
  <si>
    <t>J.m.</t>
  </si>
  <si>
    <t>Ilość</t>
  </si>
  <si>
    <t>Wartość netto</t>
  </si>
  <si>
    <t>Wartość brutto</t>
  </si>
  <si>
    <t>Morphine sulfate tabl. 10 mg x 60</t>
  </si>
  <si>
    <t>OP</t>
  </si>
  <si>
    <t>Morphine sulfate tabl. 30 mg x 60</t>
  </si>
  <si>
    <t>Morphine sulfate tabl. 60 mg x 60</t>
  </si>
  <si>
    <t>Morphine sulfate inj. 20mg/1ml x 10</t>
  </si>
  <si>
    <t>Pakiet nr 2</t>
  </si>
  <si>
    <t>Fentanyl inj. 0,1mg/2ml x 1</t>
  </si>
  <si>
    <t>AMP</t>
  </si>
  <si>
    <t>Pakiet nr 3</t>
  </si>
  <si>
    <t>Pethidine inj. 100 mg/2 ml x 10</t>
  </si>
  <si>
    <t>Pethidine inj. 50 mg/1ml x 10</t>
  </si>
  <si>
    <t>Pakiet nr 4</t>
  </si>
  <si>
    <t>Amoxicillin/Clavulanic acid inj. 1,2 x 1</t>
  </si>
  <si>
    <t>FIOL</t>
  </si>
  <si>
    <t>Amoxicillin/Clavulanic acid inj. 0,6 x 1</t>
  </si>
  <si>
    <t>Amphotericin B inf . 50 mg x 1</t>
  </si>
  <si>
    <t>FL</t>
  </si>
  <si>
    <t xml:space="preserve">Pakiet nr 6 </t>
  </si>
  <si>
    <t>Mupirocin maść 20mg/g 15g</t>
  </si>
  <si>
    <t>Pakiet nr 7</t>
  </si>
  <si>
    <t>Bisacodyl czopki 10 mg x 5</t>
  </si>
  <si>
    <t>Bisacodyl tabl. 5 mg x 30</t>
  </si>
  <si>
    <t>Phenylbutazone czopki 250 mg x 5</t>
  </si>
  <si>
    <t>Clotrimazole krem 10mg/g -  15 g</t>
  </si>
  <si>
    <t>Lamivudine/Zidovudine tabl. 450 mg x 60</t>
  </si>
  <si>
    <t>Surfaktant zawiesina 120 mg/1,5 ml x 2</t>
  </si>
  <si>
    <t>Pakiet nr 10</t>
  </si>
  <si>
    <t>Pyrimethamine tabl. 25 mg x 30</t>
  </si>
  <si>
    <t>Diclofenac czopki 100 mg x 10</t>
  </si>
  <si>
    <t>Pakiet nr 11</t>
  </si>
  <si>
    <t>Fenoteroli hydrobromibe tabl. 5 mg x 100</t>
  </si>
  <si>
    <t>Fluticasone propionate aerozol inh.250 mcg/dawkę x 120 dawek</t>
  </si>
  <si>
    <t>Fluticasone propionate aerozol inh.125 mcg/dawkę x 120 dawek</t>
  </si>
  <si>
    <t>Fluticasone propionate zawiesina do nebulizacji 0,5 mg/2 ml x 10</t>
  </si>
  <si>
    <t>Fluticasone propionate zawiesina do nebulizacji 2mg/2 ml x 10</t>
  </si>
  <si>
    <t>Pakiet nr 12</t>
  </si>
  <si>
    <t>Ceftazidime inj. 1g- komplet z rozpuszczalnikiem x 1</t>
  </si>
  <si>
    <t>Pakiet nr 13</t>
  </si>
  <si>
    <t>Nadroparin calcium inj 2850j.u/0,3 ml x 10 amp</t>
  </si>
  <si>
    <t>Nadroparin calcium inj 5700j.u/0,6 ml x 10 amp</t>
  </si>
  <si>
    <t>Nadroparin calcium inj 3800 j.u/0,4 ml x 10 amp</t>
  </si>
  <si>
    <t>Pakiet nr 14</t>
  </si>
  <si>
    <t>Nadroparin calcium komplet inj.9500ju+mini spike (10 szt)+strzykawka 1 ml (100 szt)</t>
  </si>
  <si>
    <t>Pakiet nr 15</t>
  </si>
  <si>
    <t>Potassium chloride tabl.o przedłużonym działaniu 391 mg K x 30</t>
  </si>
  <si>
    <t>Pakiet nr 16</t>
  </si>
  <si>
    <t>Phenobarbital czopki 15 mg x 10</t>
  </si>
  <si>
    <t>Pakiet nr 17</t>
  </si>
  <si>
    <t>Metronidazole czopki 1 g x 10</t>
  </si>
  <si>
    <t>Metronidazole czopki 500 mg x 10</t>
  </si>
  <si>
    <t>Pakiet nr 18</t>
  </si>
  <si>
    <t>Diazepam tabl. 5 mg x 20</t>
  </si>
  <si>
    <t>Diazepam tabl. 2 mg x 20</t>
  </si>
  <si>
    <t>Zidovudine kaps. 0,1g x 100</t>
  </si>
  <si>
    <t>Salmeterol aerozol  0,025 mg/dawke x 120 dawek</t>
  </si>
  <si>
    <t>Pakiet nr 21</t>
  </si>
  <si>
    <t>Theophylline tabl. 100 mg x 30</t>
  </si>
  <si>
    <t>Theophylline tabl. 300 mg x 50</t>
  </si>
  <si>
    <t>Pakiet nr 22</t>
  </si>
  <si>
    <t>Ticarcillin/Clavulanic acid inj. 3,2 x 10</t>
  </si>
  <si>
    <t>Pakiet nr 23</t>
  </si>
  <si>
    <t>Remifentanyl inj. 1 mg x 5</t>
  </si>
  <si>
    <t>Remifentanyl inj. 5 mg x 5</t>
  </si>
  <si>
    <t>Pakiet nr 24</t>
  </si>
  <si>
    <t>Salbutamol aerozol 1 mg/ml wziewny bezfreonowy</t>
  </si>
  <si>
    <t>Salbutamol płyn do nebulizacji 1 mg/ml-2,2 ml x 20</t>
  </si>
  <si>
    <t>Pakiet nr 25</t>
  </si>
  <si>
    <t>Acyclovir maść do oczu 4,5 g</t>
  </si>
  <si>
    <t>Pakiet nr 26</t>
  </si>
  <si>
    <t>Lamivudine tabl. 100 mg x 28</t>
  </si>
  <si>
    <t>Pakiet nr 27</t>
  </si>
  <si>
    <t>Cefuroxime inj. 750 mg*</t>
  </si>
  <si>
    <t>Cefuroxime inj. 1500 mg*</t>
  </si>
  <si>
    <t>Cefuroxime axetil granulat 250 mg / 5 ml fl. 50 ml</t>
  </si>
  <si>
    <t>Pakiet nr 28</t>
  </si>
  <si>
    <t>Metoprolol inj. 5mg/5ml x 5</t>
  </si>
  <si>
    <t>Lidocaine+Prilocaine krem  5% 30g</t>
  </si>
  <si>
    <t>Pakiet nr 29</t>
  </si>
  <si>
    <t>Bupivacaine Spinal heavy inj. 5mg/5ml x 5</t>
  </si>
  <si>
    <t>Meropenem inj. 0,5 x 10</t>
  </si>
  <si>
    <t>Meropenem inj. 1 g x 10</t>
  </si>
  <si>
    <t>Esomeprazol inj. 40 mg x 10</t>
  </si>
  <si>
    <t>Pakiet nr 32</t>
  </si>
  <si>
    <t>Formoterol fumarate dihydrate proszek do inhalacji 4,5 mcg/dawka x 60 dawek</t>
  </si>
  <si>
    <t>Formoterol fumarate dihydrate proszek do inhalacji 9mcg/dawka x 60 dawek</t>
  </si>
  <si>
    <t>Pakiet nr 33</t>
  </si>
  <si>
    <t>Budesonid zawiesina do inhalacji 0,125 mg/ml x 20</t>
  </si>
  <si>
    <t>Budesonid zawiesina do inhalacji 0,250 mg/ml x 20</t>
  </si>
  <si>
    <t>Budesonid zawiesina do inhalacji 0,500 mg/ml x 20</t>
  </si>
  <si>
    <t>Pakiet nr 34</t>
  </si>
  <si>
    <t>Azithromycin inj. 0,5 x 5</t>
  </si>
  <si>
    <t xml:space="preserve">L. p. </t>
  </si>
  <si>
    <t>Pefloxacin inj. 400 mg/5ml x 10</t>
  </si>
  <si>
    <t>Acetylocysteine granulat 600 mg x 10</t>
  </si>
  <si>
    <t>Acetylocysteine inj. 300 mg/3ml x 5</t>
  </si>
  <si>
    <t>Pakiet nr 37</t>
  </si>
  <si>
    <t>Aluminium acetotartrate tabl.1 g x 6</t>
  </si>
  <si>
    <t>Aluminium acetotartrate żel 1% 75 g</t>
  </si>
  <si>
    <t>Pakiet nr 38</t>
  </si>
  <si>
    <t>Ambroxol hydrochloride inj. 15 mg x 5</t>
  </si>
  <si>
    <t>Pakiet nr 39</t>
  </si>
  <si>
    <t>Amlodipine tabl. 5 mg x 30</t>
  </si>
  <si>
    <t>Amlodipine tabl. 10 mg x 30</t>
  </si>
  <si>
    <t>Pakiet nr 40</t>
  </si>
  <si>
    <t>Amoxicillin tabl. 1000 mg x 16</t>
  </si>
  <si>
    <t>Amoxicillin/Clavulanic acid tabl.375 mg x21</t>
  </si>
  <si>
    <t>Amoxicillin/Clavulanic acid tabl. 625 mg x 21</t>
  </si>
  <si>
    <t>Amoxicillin/Clavulanic acid tabl. 1 g x 14</t>
  </si>
  <si>
    <t>Pakiet nr 41</t>
  </si>
  <si>
    <t>Bacitracin+Neomycine 5mg+5 mg maść 20 g</t>
  </si>
  <si>
    <t>Diclofenac sodium inj. 75 mg/3ml x 10</t>
  </si>
  <si>
    <t>Pakiet nr 42</t>
  </si>
  <si>
    <t>METRONIDAZOL CZOPKI 1G X 10</t>
  </si>
  <si>
    <t>METRONIDAZOL CZOPKI 500 MG X 10</t>
  </si>
  <si>
    <t>RELANIUM TABL. 2 MG X 20</t>
  </si>
  <si>
    <t>RELANIUM TABL. 5 MG X 20</t>
  </si>
  <si>
    <t>RETROVIR KAPS. 0,1 G X 100</t>
  </si>
  <si>
    <t>SEREVENT AEROZOL 0.025 MG/DAWKE X 120 DAWEK</t>
  </si>
  <si>
    <t>THEOVENT TABL. 100 MG X 30</t>
  </si>
  <si>
    <t>THEOVENT TABL.300 MG X 50</t>
  </si>
  <si>
    <t>TIMENTIN INJ. 3,2 X 10</t>
  </si>
  <si>
    <t>ULTIVA INJ. 1 MG X 5</t>
  </si>
  <si>
    <t>ULTIVA INJ. 5 MG X 5</t>
  </si>
  <si>
    <t>VENTOLIN AEROZOL 1 MG / ML WZIEWNY BEZFREONOWY X 200</t>
  </si>
  <si>
    <t>VENTOLIN PŁYN DO NEBULIZACJI 1 MG / ML 2,2 ML X 20</t>
  </si>
  <si>
    <t>ZOVIRAX MAŚĆ DO OCZU 4,5 G</t>
  </si>
  <si>
    <t>ZEFFIX TABL. 100 MG X 28</t>
  </si>
  <si>
    <t xml:space="preserve">ZINACEF INJ. 750 MG </t>
  </si>
  <si>
    <t xml:space="preserve">ZINACEF INJ.1,5 G </t>
  </si>
  <si>
    <t>ZINNAT GRANULAT 250 MG / 5 ML 50 ML</t>
  </si>
  <si>
    <t>BETALOC INJ. 5 MG / 5ML X 5</t>
  </si>
  <si>
    <t>EMLA KREM 5% 30G</t>
  </si>
  <si>
    <t>MARCAINE SPINAL HEAVY INJ. 5 MG / ML X 5</t>
  </si>
  <si>
    <t>MERONEM INJ. 0,5 X 10</t>
  </si>
  <si>
    <t>MERONEM INJ. 1 g X 10</t>
  </si>
  <si>
    <t>NEXIUM INJ. 40 mg x 10</t>
  </si>
  <si>
    <t>OXIS TURBUHALER 4,5 MCG / DAWKA X 60 DAWEK</t>
  </si>
  <si>
    <t>OXIS TURBUHALER 9 MCG / DAWKA X 60 DAWEK</t>
  </si>
  <si>
    <t>PULMICORT ZAWIESINA DO INH. 0,125 MG/ML X 20</t>
  </si>
  <si>
    <t>PULMICORT ZAWIESINA DO INH. 0,250 MG/ML X 20</t>
  </si>
  <si>
    <t>PULMICORT ZAWIESINA DO INH. 0,5 MG ML X 20</t>
  </si>
  <si>
    <t>SUMAMED INJ. 0,5 X 5</t>
  </si>
  <si>
    <t>ABAKTAL INJ. 400 MG/5ML X 10</t>
  </si>
  <si>
    <t>ACC 600 GRANULAT 600 MG X 10</t>
  </si>
  <si>
    <t>ACC INJ.300 MG/ 3ML X 5</t>
  </si>
  <si>
    <t>ALTACET TABL. X 6</t>
  </si>
  <si>
    <t>ALTACET ŻEL 1% 75 G</t>
  </si>
  <si>
    <t>AMBRO-HEXAL INJ. 15 MG X 5</t>
  </si>
  <si>
    <t>AMLOPIN TABL. 5 MG X 30</t>
  </si>
  <si>
    <t>AMLOPIN TABL.10 MG X 30</t>
  </si>
  <si>
    <t>OSPAMOX TABL. 1 G X 16</t>
  </si>
  <si>
    <t>AMOKSIKLAV TABL.375 MG X 21</t>
  </si>
  <si>
    <t>AMOKSIKLAV TABL.625 MG X 21</t>
  </si>
  <si>
    <t>AMOKSIKLAV TABL. 1 G X 14</t>
  </si>
  <si>
    <t>BANEOCIN MAŚĆ 20 G</t>
  </si>
  <si>
    <t>DICLAC INJ.75 MG/3ML X 10</t>
  </si>
  <si>
    <t>DOBUTAMIN HEXAL INJ. 250 MG X 1</t>
  </si>
  <si>
    <t>EDICIN INJ.1,0 G X 1</t>
  </si>
  <si>
    <t>FERRUM LEK INJ.2 ML X 50</t>
  </si>
  <si>
    <t>KETONAL FORTE TABL.100MG X 30</t>
  </si>
  <si>
    <t>KETONAL INJ.50 MG/ML X 10</t>
  </si>
  <si>
    <t>KETONAL KAPS 50 MG X 24</t>
  </si>
  <si>
    <t>KLIMICIN INJ.300 MG / 2 ML X 5</t>
  </si>
  <si>
    <t>KLIMICIN KAPS. 300 MG X 16</t>
  </si>
  <si>
    <t>OSPEN TABL. 1,0 MLN J X 12</t>
  </si>
  <si>
    <t>OSPEN TABL. 0,5MLN J X 12</t>
  </si>
  <si>
    <t>SORBONIT TABL. 10 MG X 60</t>
  </si>
  <si>
    <t>THIOPENTAL INJ. 0,5 G X 25</t>
  </si>
  <si>
    <t>VENOFER INJ. 5 ML X 5</t>
  </si>
  <si>
    <t xml:space="preserve">LENDACIN INJ. 1 G </t>
  </si>
  <si>
    <t xml:space="preserve">LENDACIN INJ. 2 G </t>
  </si>
  <si>
    <t>CEFAZOLIN INJ.1 G</t>
  </si>
  <si>
    <t>PANTOPRAZOL INJ 40 MG X 1</t>
  </si>
  <si>
    <t xml:space="preserve">ACARD TABL.POWL. 75 MG X 30          </t>
  </si>
  <si>
    <t>ACENOCUMAROL TABL. 4 MG X 60</t>
  </si>
  <si>
    <t>ADRENALINUM 0,1% INJ. 1 MG/1 ML X 10 AMP.</t>
  </si>
  <si>
    <t>ALLERTEC KROPLE 10MG/ 1ML 20 ML</t>
  </si>
  <si>
    <t xml:space="preserve">ALLERTEC TABL.POWL. 10 MG X 20          </t>
  </si>
  <si>
    <t xml:space="preserve">ALLERTEC SYROP 5 MG/ 5 ML 100 ML       </t>
  </si>
  <si>
    <t>ATROPINUM SULFURICUM 1% KROPLE DO OCZU  5 ML</t>
  </si>
  <si>
    <t>ATROPINUM SULFURICUM INJ. 1MG/ML 1 ML X 10 AMP.</t>
  </si>
  <si>
    <t>BISEPTOL 480 INJ.DOZ. 0.48 G/5 ML X 10 AMP.</t>
  </si>
  <si>
    <t>CALCIUM CHLORATUM 10% INJ.  10 ML X 10 AMP.</t>
  </si>
  <si>
    <t xml:space="preserve">CLEMASTINUM  SYROP  100 ML        </t>
  </si>
  <si>
    <t>CLEMASTINUM INJ. 2 MG/2 ML X 5 AMP.</t>
  </si>
  <si>
    <t>DEXAMETHASON 0,1% ZAWIES.DO OCZU  5 ML</t>
  </si>
  <si>
    <t>DICORTINEFF ZAWIESINA  5 ML</t>
  </si>
  <si>
    <t>DIGOXIN INJ. 0.5 MG/2 ML X 5 AMP.</t>
  </si>
  <si>
    <t>DOPAMINUM HYDROCHLORICUM 4% INJ. 0.2 G/5 ML X 10 AMP.</t>
  </si>
  <si>
    <t>EPHEDRINUM  HYDROCHLORICUM INJ. 25 MG/1 ML X 10 AMP.</t>
  </si>
  <si>
    <t>FENACTIL INJ.DOM. 25 MG/5 ML X 5 AMP.</t>
  </si>
  <si>
    <t>FENACTIL INJ.DOZ. 50 MG/2 ML X 10 AMP.</t>
  </si>
  <si>
    <t>GENTAMICIN 0.3% KROPLE DO OCZU  5 ML</t>
  </si>
  <si>
    <t>HALOPERIDOL INJ. 5 MG/1 ML X 10 AMP.</t>
  </si>
  <si>
    <t>HALOPERIDOL KROPLE  10 ML</t>
  </si>
  <si>
    <t>HALOPERIDOL TABL. 5 MG X 30</t>
  </si>
  <si>
    <t>HEPARINUM INJ.DOZ. 25 000 J.M./5ML X 1 FIOL.</t>
  </si>
  <si>
    <t>KALIUM CHLORATUM 15% INJ.  10 ML X 50 AMP.</t>
  </si>
  <si>
    <t xml:space="preserve">LACRIMAL KROPLE DO OCZU  2 X 5 ML      </t>
  </si>
  <si>
    <t>LEVONOR INJ. 4 MG/ 4 ML X 5 AMP.</t>
  </si>
  <si>
    <t>LIGNOCAINUM HYDROCHLORICUM 1% INJ. 10 MG/1 ML 2 ML X 10 AMP.</t>
  </si>
  <si>
    <t>LIGNOCAINUM HYDROCHLORICUM 1% INJ. 10 MG/1 ML 20 ML X 5 FIOL.</t>
  </si>
  <si>
    <t>LIGNOCAINUM HYDROCHLORICUM 2% INJ. 20 MG/1 ML 2 ML X 10 AMP.</t>
  </si>
  <si>
    <t>LIGNOCAINUM HYDROCHLORICUM 2% INJ. 20 MG/1 ML 20 ML X 5 FIOL.</t>
  </si>
  <si>
    <t xml:space="preserve">LIPANCREA KAPS.DOJELIT. 16 000 J.LIPAZY X 30          </t>
  </si>
  <si>
    <t>LOPERAMID  TABL. 2 MG X 30</t>
  </si>
  <si>
    <t>MAPRYL TABL. 10 MG X 30</t>
  </si>
  <si>
    <t>MAPRYL TABL. 20 MG X 30</t>
  </si>
  <si>
    <t>MAPRYL TABL. 5 MG X 60</t>
  </si>
  <si>
    <t>MOLSIDOMINA TABL. 2 MG X 30</t>
  </si>
  <si>
    <t>MOLSIDOMINA TABL. 4 MG X 30</t>
  </si>
  <si>
    <t>PAPAVERINUM HYDROCHLORICUM INJ. 0.04 G/2 ML X 10 AMP.</t>
  </si>
  <si>
    <t>PILOCARPINA 2 % KROPLE DO OCZU  2 X 5 ML</t>
  </si>
  <si>
    <t>PLOFED 1% EM.D/WSTRZ.DOZ. 10 MG/ML 20 ML X 5 FIOL.</t>
  </si>
  <si>
    <t>PROPRANOLOL INJ. 1 MG/1 ML X 10 AMP.</t>
  </si>
  <si>
    <t>PROPRANOLOL TABL. 10 MG X 50</t>
  </si>
  <si>
    <t>PROPRANOLOL TABL. 40 MG X 50</t>
  </si>
  <si>
    <t xml:space="preserve">PROXACIN TABL. 500 MG X 10          </t>
  </si>
  <si>
    <t>SALBUTAMOL INJ. 0.5 MG/1 ML X 10</t>
  </si>
  <si>
    <t>SALBUTAMOL TABL. 2 MG X 30</t>
  </si>
  <si>
    <t>SULFACETAMIDUM 10% H-E-C KROPLE DO OCZU  2 X 5 ML</t>
  </si>
  <si>
    <t>TROPICAMIDUM 0.5% KROPLE DO OCZU  2 X 5 ML</t>
  </si>
  <si>
    <t>TROPICAMIDUM 1% KROPLE DO OCZU  2 X 5 ML</t>
  </si>
  <si>
    <t>VITACON INJ. 10 MG/1 ML X 10 AMP.</t>
  </si>
  <si>
    <t>VITACON TABL.POWL. 10 MG X 30</t>
  </si>
  <si>
    <t>VITAMINUM B12 INJ. 1 000 MCG/2 ML X 5 AMP.</t>
  </si>
  <si>
    <t>VITAMINUM B12 INJ. 100 MCG/1 ML X 10 AMP.</t>
  </si>
  <si>
    <t>PROXACIN ROZTWÓR DO INFUZJI 2MG/ML 50ML</t>
  </si>
  <si>
    <t>PROXACIN ROZTWÓR DO INFUZJI 2MG/ML 1000ML</t>
  </si>
  <si>
    <t>ACTILYSE   INJ.DOZ. 20 MG/20ML X 1 KPL.</t>
  </si>
  <si>
    <t>ACTILYSE   INJ.DOZ. 50 MG/50ML X 1 KPL.</t>
  </si>
  <si>
    <t>MEDISORB - WAPNO SODOWANE GRANULAT  X 4.5 KG</t>
  </si>
  <si>
    <t>PRAZIGAST INJ 40 MG X 1</t>
  </si>
  <si>
    <t>Acodin syrop 100 ml</t>
  </si>
  <si>
    <t>Adenocor inj.3 mg /1 ml x 6</t>
  </si>
  <si>
    <t>Biosotal tabl.40 mg x 60</t>
  </si>
  <si>
    <t>Biosotal tabl.80 mg x 30</t>
  </si>
  <si>
    <t>Biosotal tabl.160 mg x30</t>
  </si>
  <si>
    <t>Clexane inj. 0,02 g / 0,2 ml x 10</t>
  </si>
  <si>
    <t>Clexane inj. 0,04 g / 0,4 ml x 10</t>
  </si>
  <si>
    <t>Clexane inj. 0,06g/0,6 ml x10</t>
  </si>
  <si>
    <t>Clexane inj. 0,08 g / 0,8 ml x10</t>
  </si>
  <si>
    <t>Clexane inj. 300 mg x1</t>
  </si>
  <si>
    <t>Cordarone inj. 50 mg/ 1 ml x 6</t>
  </si>
  <si>
    <t>Cordarone tabl. 200 mg x 30</t>
  </si>
  <si>
    <t xml:space="preserve">Depakine Chrono tabl. 300 mg x 30 </t>
  </si>
  <si>
    <t xml:space="preserve">Depakine chrono tabl. 500 mg x 30 </t>
  </si>
  <si>
    <t>Depakine syrop 288,2 mg/ 5 ml</t>
  </si>
  <si>
    <t>Enzaprost inj. 5 mg / 1 ml x 5</t>
  </si>
  <si>
    <t>Exacyl inj.100 mg / 1 ml x 5</t>
  </si>
  <si>
    <t>Myolastan tabl. 50 mg x 10</t>
  </si>
  <si>
    <t>No-Spa inj.20 mg / 1 ml x 5</t>
  </si>
  <si>
    <t>No-Spa tabl.40 mg x 20</t>
  </si>
  <si>
    <t>Plavix tabl.75 mg x 28</t>
  </si>
  <si>
    <t>Plavix tabl.300 mg x 28</t>
  </si>
  <si>
    <t>Targocid inj. 400 mg</t>
  </si>
  <si>
    <t>FUROSEMIDUM     INJ. 20 MG/2 ML X 50 AMP.</t>
  </si>
  <si>
    <t>FUROSEMIDUM     TABL. 40 MG X 30</t>
  </si>
  <si>
    <t xml:space="preserve">AMIZEPIN    TABL. 0.2 G X 50          </t>
  </si>
  <si>
    <t xml:space="preserve">AVEDOL TABL 6,25 MG X 30          </t>
  </si>
  <si>
    <t xml:space="preserve">AVEDOLTABL. 25 MG X 30          </t>
  </si>
  <si>
    <t>AQUA PRO INJECTIONE   INJ.  10 ML X 100 AMP</t>
  </si>
  <si>
    <t>CORDAFEN     TABL.POWL. 10 MG X 50</t>
  </si>
  <si>
    <t>CYCLONAMINE     INJ. 0.25 G/2 ML X 50 AMP.</t>
  </si>
  <si>
    <t>DOXONEX TABL. 2 MG X 30</t>
  </si>
  <si>
    <t>DOXONEX TABL. 4 MG X 30</t>
  </si>
  <si>
    <t>FLUOXETIN     KAPS. 20 MG X 30</t>
  </si>
  <si>
    <t>HEVIRAN     TABL.POWL. 0.2 G X 30</t>
  </si>
  <si>
    <t>HEVIRAN     TABL.POWL. 0.8 G X 30</t>
  </si>
  <si>
    <t>HYDROCHLOROTHIAZID     TABL. 25 MG X 30 TABL.</t>
  </si>
  <si>
    <t>INDAPEN SR TABL.1,5 MG X 30</t>
  </si>
  <si>
    <t>INDAPEN TABL.2,5 MG X 20</t>
  </si>
  <si>
    <t>MAGNESIUM SULFURICUM 20%     INJ.DOZ.  10 ML X 10 AMP.</t>
  </si>
  <si>
    <t>MAJAMIL PROLONGATUM     TABL.POWL. 100 MG X 20</t>
  </si>
  <si>
    <t>MEMOTROPIL TABL. 1,2 x60</t>
  </si>
  <si>
    <t>MEMOTROPIL 20% WLEW DOŻYLNY 60 ML</t>
  </si>
  <si>
    <t xml:space="preserve">METOCARD     TABL. 50 MG X 30         </t>
  </si>
  <si>
    <t>METOCLOPRAMID      INJ. 10 MG/2 ML X 5 AMP.</t>
  </si>
  <si>
    <t>METOCLOPRAMID     TABL. 10 MG X 50</t>
  </si>
  <si>
    <t>METRONIDAZOL     TABL. 0.25 G X 20</t>
  </si>
  <si>
    <t>METRONIDAZOL     TABL.DOPOCHW. 0.5 G X 10</t>
  </si>
  <si>
    <t>METRONIDAZOL 0.5%     INJ.  100 ML</t>
  </si>
  <si>
    <t>NATRIUM BICARBONICUM 8.4%      INJ.DOZ.  20 ML X 10 AMP.</t>
  </si>
  <si>
    <t>NATRIUM CHLORATUM 0.9% PLAST.   INJ.  10 ML X 100 AMP</t>
  </si>
  <si>
    <t>NATRIUM CHLORATUM 10% PLAST.     INJ.  10 ML X 100 AMP</t>
  </si>
  <si>
    <t>OFTENSIN 0.5%     KROPLE DO OCZU  5 ML</t>
  </si>
  <si>
    <t>POLFENON     TABL.POWL. 0.15 G X 20</t>
  </si>
  <si>
    <t xml:space="preserve">POLFENON     TABL.POWL. 0.3 G X 20          </t>
  </si>
  <si>
    <t>POLFILIN     INJ. 100 MG/5 ML X 5 AMP.</t>
  </si>
  <si>
    <t>POLFILIN     INJ. 300 MG/15 ML X 10 AMP.</t>
  </si>
  <si>
    <t>POLFILIN PROLONGATUM     TABL.POWL. 0.4 G X 20</t>
  </si>
  <si>
    <t xml:space="preserve">POLOPIRYNA S     TABL 0,5  G X 20          </t>
  </si>
  <si>
    <t>POLPRAZOL     KAPS. 20 MG X 14</t>
  </si>
  <si>
    <t xml:space="preserve">POLTRAM     KAPS. 50 MG X 20          </t>
  </si>
  <si>
    <t>POLTRAM     ROZTW.D/WSTRZ. 100 MG/2 ML X 5 AMP.</t>
  </si>
  <si>
    <t>POLTRAM     ROZTW.D/WSTRZ. 50 MG/1 ML X 5 AMP.</t>
  </si>
  <si>
    <t>POLTRAM KROPLE DOUSTNE 100 MG/1 ML 10 ML</t>
  </si>
  <si>
    <t>POLTRAM RETARD 100 TABL. 100 MG X 30</t>
  </si>
  <si>
    <t>POLTRAM RETARD 150 TABL. 150 MG X 30</t>
  </si>
  <si>
    <t>POLTRAM RETARD 200 TABL. 200 MG X 30</t>
  </si>
  <si>
    <t>PRAMOLAN     DRAZ. 50 MG X 20</t>
  </si>
  <si>
    <t>PYRALGIN     INJ 1 G/2 ML X 5 AMP.</t>
  </si>
  <si>
    <t>PYRALGIN     INJ. 2.5 G/5 ML X 5 AMP.</t>
  </si>
  <si>
    <t xml:space="preserve">PYRALGINUM     TABL. 0.5 G X 10          </t>
  </si>
  <si>
    <t xml:space="preserve">RANIGAST     TABL.POWL. 150 MG X 60          </t>
  </si>
  <si>
    <t>RANIGAST 0.05%     INJ.DOZ.  100 ML</t>
  </si>
  <si>
    <t>SEGAN     TABL. 5 MG X 60</t>
  </si>
  <si>
    <t>TIALORID  TABL.  X 50</t>
  </si>
  <si>
    <t>STAVERAN     TABL.POWL. 40 MG X 20</t>
  </si>
  <si>
    <t>STAVERAN     TABL.POWL. 80 MG X 20</t>
  </si>
  <si>
    <t>STAVERAN     TABL.POWL. 120 MG X 20</t>
  </si>
  <si>
    <t>AMPICILLIN INJ.DOM./DOZ. 1 G X 1 FIOL.</t>
  </si>
  <si>
    <t xml:space="preserve">DOXYCYCLINUM KAPS. 0.1 G X 10          </t>
  </si>
  <si>
    <t>DOXYCYCLINUM ROZTW.D/WL.DOZ. 20 MG/ML 5 ML X 10 FIOL.</t>
  </si>
  <si>
    <t>ERYTHROMYCINUM INJ.DOZ. 0.3 G X 1 FIOL.</t>
  </si>
  <si>
    <t>NEOMYCIN TABL. 0.25 G X 16</t>
  </si>
  <si>
    <t xml:space="preserve">NEOMYCYNA AEROZOL  55 ML         </t>
  </si>
  <si>
    <t>PENICILLINUM CRYSTALLISATUM INJ. 1 000 000 J.M. X 1 FIOL.</t>
  </si>
  <si>
    <t>PENICILLINUM CRYSTALLISATUM INJ. 5 000 000 J.M. X 1 FIOL.</t>
  </si>
  <si>
    <t>PENICILLINUM PROCAINICUM L INJ. 1 200 000 J.M. X 20 FIOL.</t>
  </si>
  <si>
    <t>PIPERACILLIN INJ. 2 G X 1 FIOL.</t>
  </si>
  <si>
    <t>UNASYN INJ. 0.75 G X 1 FIOL.</t>
  </si>
  <si>
    <t>UNASYN INJ. 1.5 G X 1 FIOL.</t>
  </si>
  <si>
    <t>ACICLOVIR    INJ. 250 MG X 5 FIOL.</t>
  </si>
  <si>
    <t>ARGOSULFAN 2%  KREM  40 G</t>
  </si>
  <si>
    <t>ARGOSULFAN 2% KREM  400 G</t>
  </si>
  <si>
    <t xml:space="preserve">ATECORTIN  ZAWIES.DO OCZU  5 ML          </t>
  </si>
  <si>
    <t xml:space="preserve">CAPTOPRIL   TABL. 12.5 MG X 30          </t>
  </si>
  <si>
    <t xml:space="preserve">CAPTOPRIL   TABL. 25 MG X 30          </t>
  </si>
  <si>
    <t>CHLORSUCCILLIN  INJ. 0.2 G X 10 FIOL.</t>
  </si>
  <si>
    <t>CORHYDRON 100 INJ. 100MG X 5 FIOL.+ROZP.</t>
  </si>
  <si>
    <t>CORHYDRON 25 INJ. 25MG X 5 FIOL.+ROZP.</t>
  </si>
  <si>
    <t>CORTINEFF 0.1%   MASC DO OCZU 1MG/G 3 G</t>
  </si>
  <si>
    <t>DIPHERGAN   DRAZ. 25 MG X 20</t>
  </si>
  <si>
    <t>DIPHERGAN SYROP  5MG/5ML 150 ML</t>
  </si>
  <si>
    <t>HYDROCORTISON KREM 1 % 15 G</t>
  </si>
  <si>
    <t>IPOREL  TABL. 75 MCG X 50</t>
  </si>
  <si>
    <t>FENICORT INJ. 25 MG X 10 FIOL.</t>
  </si>
  <si>
    <t>HEPAREGEN TABL. 0.1 G X 100</t>
  </si>
  <si>
    <t>DEXAVEN   INJ. 8 MG/2 ML X 10 AMP.</t>
  </si>
  <si>
    <t>DEXAVEN  INJ. 4 MG/ML 1 ML X 10 AMP.</t>
  </si>
  <si>
    <t>LIGNOCAINUM HYDROCHLORICUM A 2%  ZEL  30 G</t>
  </si>
  <si>
    <t>LIGNOCAINUM HYDROCHLORICUM U 2%  ZEL  30 G</t>
  </si>
  <si>
    <t>FOLIC TABL. 0,4 MG x 30</t>
  </si>
  <si>
    <t xml:space="preserve">ACIDUM FOLICUM  TABL. 15 MG X 30          </t>
  </si>
  <si>
    <t>ACLOTIN TABL. 250 MG X 20</t>
  </si>
  <si>
    <t>ADALAT INJ.DOZ. 5 MG/50 ML X 1 FL.</t>
  </si>
  <si>
    <t>AERRANE PLYN  250 ML</t>
  </si>
  <si>
    <t>AETHYLIUM CHLORATUM AEROZOL 70 G</t>
  </si>
  <si>
    <t>AKINETON INJ. 5 MG/1 ML X 5 AMP.</t>
  </si>
  <si>
    <t>AKINETON TABL.2 MG x 50</t>
  </si>
  <si>
    <t>ALDACTONE INJ. 0.2 G/10 ML X 10 AMP.</t>
  </si>
  <si>
    <t>ALCAINE 0.5% KROPLE DO OCZU  15 ML</t>
  </si>
  <si>
    <t xml:space="preserve">ALANTAN MASC  30 G          </t>
  </si>
  <si>
    <t>AMANTIX INJ. 200 MG/500 ML X 1</t>
  </si>
  <si>
    <t>AMANTIX TABL.POWL. 100 MG X 100</t>
  </si>
  <si>
    <t>ANCOTIL 1% INJ.  250 ML</t>
  </si>
  <si>
    <t>ANEXATE INJ. 0.5 MG/5 ML X 5 AMP.</t>
  </si>
  <si>
    <t>ANTITHROMBIN III INST. INJ.DOZ. 500 J.M. X 1 KPL.</t>
  </si>
  <si>
    <t>ANTYTOKSYNA JADU ZMIJ INJ. 500 J.A. 5 ML X 1 AMP.</t>
  </si>
  <si>
    <t>ATARAX TABL.POWL. 25 MG X 25</t>
  </si>
  <si>
    <t>ATARAX TABL.POWL. 10 MG X 25</t>
  </si>
  <si>
    <t>ATROVENT 0.025%  ROZTW.D/INHAL.  20 ML</t>
  </si>
  <si>
    <t>ATROVENT N AEROZOL  10 ML(200DAWEK)</t>
  </si>
  <si>
    <t>BACLOFEN TABL. 10 MG X 50</t>
  </si>
  <si>
    <t>BACLOFEN TABL. 25 MG X 50</t>
  </si>
  <si>
    <t>BIODACYNA 0.3% KROPLE DO OCZU  5 ML</t>
  </si>
  <si>
    <t>BIODACYNA INJ 1000 MG 4 ML</t>
  </si>
  <si>
    <t>BIODACYNA INJ 250 MG / 2 ML</t>
  </si>
  <si>
    <t>BIODACYNA INJ 500 MG / 2 ML</t>
  </si>
  <si>
    <t>BISEPTOL 120 TABL. 0.12 G X 20</t>
  </si>
  <si>
    <t>BISEPTOL 480 TABL. 0.48 G X 20</t>
  </si>
  <si>
    <t>BISEPTOL 960 TABL. 0.96 G X 10</t>
  </si>
  <si>
    <t>BISEPTOL ZAWIESINA 0.24 G/5 ML 100 ML</t>
  </si>
  <si>
    <t>BROMERGON   TABL. 2.5 MG X 30</t>
  </si>
  <si>
    <t>BUSCOLYSIN INJ. 20 MG/1 ML X 10 AMP.</t>
  </si>
  <si>
    <t>BUVASODIL  TABL. 150 MG X 20</t>
  </si>
  <si>
    <t>CALCIHEXAL 50 INJ. 50J/1ML X 5 AMP.</t>
  </si>
  <si>
    <t xml:space="preserve">CALCIUM  SYROP  150 ML        </t>
  </si>
  <si>
    <t>CALCIUM GLUCONICUM TABL. 0.5 X 50</t>
  </si>
  <si>
    <t>Oxytocin inj. 5 j.m/ml x 5</t>
  </si>
  <si>
    <t>cena netto</t>
  </si>
  <si>
    <t>Ketamine inj.dom./doż. 10mg/1ml x 5</t>
  </si>
  <si>
    <t>KETANEST INJ.DOM./DOZ.10 mg/1 ML X 5 FIOL.</t>
  </si>
  <si>
    <t xml:space="preserve">CARBO MEDICINALIS  TABL. 0.3 G X 20          </t>
  </si>
  <si>
    <t>CESOL TABL.POWL. 150 MG X 6*</t>
  </si>
  <si>
    <t>CHLORPROTHIXEN TABL.POWL. 15 MG X 50</t>
  </si>
  <si>
    <t>CHOLAMID TABL.500 MG X 30</t>
  </si>
  <si>
    <t>CLONAZEPAMUM INJ. 1 MG/1 ML X 10 AMP.</t>
  </si>
  <si>
    <t>CLONAZEPAMUM TABL. 0,5 MG X 30</t>
  </si>
  <si>
    <t>CODEINUM PHOSPHORICUM TABL. 20 MG X 100</t>
  </si>
  <si>
    <t xml:space="preserve">Witaminy rozpuszczalne w tłuszczach 10ml x 10 amp. </t>
  </si>
  <si>
    <t>Dobutamine inj. 250 mg x 1</t>
  </si>
  <si>
    <t>Vancomycin inj. 1g x 1</t>
  </si>
  <si>
    <t>Pakiet nr 44</t>
  </si>
  <si>
    <t>Ferric oxide polymaltose complex inj. 2 ml x 50</t>
  </si>
  <si>
    <t>Pakiet nr 45</t>
  </si>
  <si>
    <t>Ketoprofen tabl. 100 mg x 30</t>
  </si>
  <si>
    <t>Ketoprofen inj. 50 mg/ml x 10</t>
  </si>
  <si>
    <t>Ketoprofen kaps. 50mg x 24</t>
  </si>
  <si>
    <t>Pakiet nr 46</t>
  </si>
  <si>
    <t>Clindamycin inj. 300 mg/2ml x 5</t>
  </si>
  <si>
    <t>Clindamycin kaps. 300 mg x 16</t>
  </si>
  <si>
    <t>Pakiet nr 47</t>
  </si>
  <si>
    <t>Phenoxymethylpenicillin tabl. 1,5 mln j x 12</t>
  </si>
  <si>
    <t>Phenoxymethylpenicillin tabl. 500.000  j x 12</t>
  </si>
  <si>
    <t>Isosorbid dinitrate tabl.10 mg x 60</t>
  </si>
  <si>
    <t>Pakiet nr 48</t>
  </si>
  <si>
    <t>Thiopental sodium inj. 0,5g x 25</t>
  </si>
  <si>
    <t>Pakiet nr 49</t>
  </si>
  <si>
    <t>Ferric oxide sacharated complex inj. 20mg Fe III/ml-inj.5 ml x 5</t>
  </si>
  <si>
    <t xml:space="preserve">Ceftriaxone inj. 1 g </t>
  </si>
  <si>
    <t xml:space="preserve">Ceftriaxone inj. 2 g </t>
  </si>
  <si>
    <t>Pakiet nr 51</t>
  </si>
  <si>
    <t xml:space="preserve">Cefazolin inj. 1 g </t>
  </si>
  <si>
    <t>Pakiet nr 52</t>
  </si>
  <si>
    <t>Pantoprazole inj. 40 mg x 1</t>
  </si>
  <si>
    <t>Pakiet nr 53</t>
  </si>
  <si>
    <t xml:space="preserve">ACIDUM BORICUM  </t>
  </si>
  <si>
    <t>KG</t>
  </si>
  <si>
    <t xml:space="preserve">IODUM SUBST. </t>
  </si>
  <si>
    <t>G</t>
  </si>
  <si>
    <t xml:space="preserve">KALIUM JODATUM  </t>
  </si>
  <si>
    <t xml:space="preserve">NATRIUM CHLORATUM   </t>
  </si>
  <si>
    <t>TALCUM   COEL SUBST. X 100 G</t>
  </si>
  <si>
    <t>CHLORALUM HYDRATUM</t>
  </si>
  <si>
    <t>NYSTATYNA SUBSTANCJA</t>
  </si>
  <si>
    <t xml:space="preserve">HYDROGENIUM PEROXYDATUM 30 %    </t>
  </si>
  <si>
    <t>GLUCOSUM  SUBST. 50 G</t>
  </si>
  <si>
    <t xml:space="preserve">ARGENTUM NITRICUM  </t>
  </si>
  <si>
    <t xml:space="preserve">BALSAM PERUWIANSKI  </t>
  </si>
  <si>
    <t xml:space="preserve">DETREOMYCYNA/CHLORAMPHENICOL </t>
  </si>
  <si>
    <t xml:space="preserve">FORMALINUM 10% FARMACEUTYCZNA  </t>
  </si>
  <si>
    <t>GLUCOSUM  SUBST. 75 G</t>
  </si>
  <si>
    <t>RIVANOLUM /ETHACRIDINI LACTAS/</t>
  </si>
  <si>
    <t xml:space="preserve">NEOMYCINI SULFAS  </t>
  </si>
  <si>
    <t>Pakiet nr 55</t>
  </si>
  <si>
    <t xml:space="preserve">PARAFFINUM LIQUIDUM   </t>
  </si>
  <si>
    <t xml:space="preserve">VASELINUM ALBUM   </t>
  </si>
  <si>
    <t>SPIRYTUS SALICYLOWY</t>
  </si>
  <si>
    <t>Pakiet nr 56</t>
  </si>
  <si>
    <t xml:space="preserve">KALIUM CHLORATUM  </t>
  </si>
  <si>
    <t>PARAFFINUM SOLIDUM  TAFLA 5 KG</t>
  </si>
  <si>
    <t xml:space="preserve">GLICEROLUM 86%   </t>
  </si>
  <si>
    <t xml:space="preserve">NATRIUM TETRABORICUM  </t>
  </si>
  <si>
    <t>Pakiet nr 57</t>
  </si>
  <si>
    <t>Natrium Chloratum 0,9% butelka stojąca z dwoma portami 100 ml</t>
  </si>
  <si>
    <t>fl</t>
  </si>
  <si>
    <t>Natrium Chloratum 0,9% butelka stojąca z dwoma portami 250 ml</t>
  </si>
  <si>
    <t>Natrium Chloratum 0,9% butelka stojąca z dwoma portami 500 ml</t>
  </si>
  <si>
    <t>Natrium Chloratum 0,9% do irygacji butelka stojąca z wyłamywanym korkiem 1000 ml</t>
  </si>
  <si>
    <t>Pakiet nr 58</t>
  </si>
  <si>
    <t>Hydroksyetyloskrobia 6% w fizjologicznym roztworze elektrolitow butelka z dwoma portami</t>
  </si>
  <si>
    <t>Pakiet nr 223 usunięty</t>
  </si>
  <si>
    <t>Pakiet nr 54 usunięty</t>
  </si>
  <si>
    <t>Pakiet nr 99 usunięty</t>
  </si>
  <si>
    <t>Pakiet nr 105 usunięty</t>
  </si>
  <si>
    <t>Przyrząd do aspiracji płynu z butelki zawierający filtr 45 mikrometra</t>
  </si>
  <si>
    <t>szt</t>
  </si>
  <si>
    <t>Solutio Ringeri butelka stojąca z dwoma portami 500 ml</t>
  </si>
  <si>
    <t>Solutio Ringeri butelka stojąca z dwoma portami 250 ml</t>
  </si>
  <si>
    <t xml:space="preserve">Roztwór elektrolitów z glukozą i fosforanami but. stojąca z gumowym korkiem 500 ml </t>
  </si>
  <si>
    <t>Pakiet nr 59</t>
  </si>
  <si>
    <t>Natrium chloratum 0,9% płyn 3000 ml worek</t>
  </si>
  <si>
    <t>wor</t>
  </si>
  <si>
    <t>Natrium chloratum 0,9% płyn 5000 ml worek</t>
  </si>
  <si>
    <t>Pakiet nr 60</t>
  </si>
  <si>
    <t>Aqua pro injectione butelka stojąca z dwoma portami 250ml</t>
  </si>
  <si>
    <t>Aqua pro injectione butelka stojąca z dwoma portami 500 ml</t>
  </si>
  <si>
    <t>Płyn fizjologiczny wieloelektrolitowy izotoniczny butelka stojąca z dwoma portami 250 ml</t>
  </si>
  <si>
    <t>Płyn fizjologiczny wieloelektrolitowy izotoniczny butelka stojąca z dwoma portami 500 ml</t>
  </si>
  <si>
    <t>Pakiet nr 61</t>
  </si>
  <si>
    <t xml:space="preserve">Mannitol 20%  100 ml </t>
  </si>
  <si>
    <t xml:space="preserve">Mannitol 20%  250 ml </t>
  </si>
  <si>
    <t>Pakiet nr 62</t>
  </si>
  <si>
    <t>Glucosum 5% butelka stojąca z dwoma portami 250 ml</t>
  </si>
  <si>
    <t>Glucosum 5% butelka stojąca z dwoma portami 500 ml</t>
  </si>
  <si>
    <t>Glucosum 10% butelka stojąca z dwoma portami 250 ml</t>
  </si>
  <si>
    <t>Glucosum 10% butelka stojąca z dwoma portami 500 ml</t>
  </si>
  <si>
    <t>Glucosum 5% et Natrii Chlorati 0,9% 2:1 butelka stojąca z dwoma portami 250 ml</t>
  </si>
  <si>
    <t>Glucosum 5% et Natrii Chlorati 0,9% 1:1 butelka stojąca z dwoma portami 500 ml</t>
  </si>
  <si>
    <t>Glucosum inj. 20% 10 ml x 10</t>
  </si>
  <si>
    <t>Glucosum inj. 40% 10 ml x 10</t>
  </si>
  <si>
    <t>Pakiet nr 63</t>
  </si>
  <si>
    <t>Przyrząd do aspiracji płynu z butelki Extra-Spike Plus zielony</t>
  </si>
  <si>
    <t>szt.</t>
  </si>
  <si>
    <t xml:space="preserve">Hydroxyethylstarch 6% 130/04 + NaCl butelka stojąca  500 ml </t>
  </si>
  <si>
    <t xml:space="preserve">Hydroxyethylstarch 10% 200/05 butelka stojąca  500 ml </t>
  </si>
  <si>
    <t>Pakiet nr 64</t>
  </si>
  <si>
    <t>suprane</t>
  </si>
  <si>
    <t>Ribavirin kaps. 200 mg</t>
  </si>
  <si>
    <t>Valproate sodium proszek+ rozp. 400mg/4 ml x4</t>
  </si>
  <si>
    <t>wartość netto</t>
  </si>
  <si>
    <t>Vat %</t>
  </si>
  <si>
    <t>Acetylsalicylic acid tabl. 75 mg x 30</t>
  </si>
  <si>
    <t>Pakiet nr 65</t>
  </si>
  <si>
    <t>Acenocoumarol tabl. 4 mg x 60</t>
  </si>
  <si>
    <t>Epinephrine inj. 1mg/1ml x 10</t>
  </si>
  <si>
    <t>Pakiet nr 66</t>
  </si>
  <si>
    <t>Cetirizine dihydrochloride krople 10 mg/1ml 20 ml</t>
  </si>
  <si>
    <t>Cetirizine dihydrochloride tabl. powl. 10 mg x 20</t>
  </si>
  <si>
    <t>Cetirizine dihydrochloride syrop 5 mg / 5 ml 100 ml</t>
  </si>
  <si>
    <t>Pakiet nr 67</t>
  </si>
  <si>
    <t>Atropine sulfate 1% krople do oczu 5ml</t>
  </si>
  <si>
    <t>Atropine sulfate 1% inj. 1mg/ml x 10</t>
  </si>
  <si>
    <t>Pakiet nr 68</t>
  </si>
  <si>
    <t>Co-Trimoxazole inj.doż. 0,48g/5ml x 10</t>
  </si>
  <si>
    <t>Pakiet nr 69</t>
  </si>
  <si>
    <t xml:space="preserve">Bupivacaine hydrochloride inj. 0,05g/ 10 ml x 10 </t>
  </si>
  <si>
    <t>Bupivacaine Spinal heavy 0,5% roztwor 4 ml x 5</t>
  </si>
  <si>
    <t>Pakiet nr 70</t>
  </si>
  <si>
    <t>Calcium chloride inj. 10% 10mlx10</t>
  </si>
  <si>
    <t>Pakiet nr 71</t>
  </si>
  <si>
    <t>Clemastine syrop 1mg/10ml 100 ml</t>
  </si>
  <si>
    <t>Clemastine inj. 2mg/2ml x 5</t>
  </si>
  <si>
    <t>Pakiet nr 72</t>
  </si>
  <si>
    <t>Dexamethasone zawiesina 0,1% do oczu 5ml</t>
  </si>
  <si>
    <t>Fludrocortisone acetate+Gramicidin+Neomycin zawiesina 5 ml</t>
  </si>
  <si>
    <t>Pakiet nr 73</t>
  </si>
  <si>
    <t>Digoxin inj. 0,5mg/2ml x 5</t>
  </si>
  <si>
    <t>Pakiet nr 74</t>
  </si>
  <si>
    <t>Dopamine hydrochloride inj.4% inj.  0,2g/5ml x 10</t>
  </si>
  <si>
    <t>Pakiet nr 75</t>
  </si>
  <si>
    <t>Ephedrine hydrochloride inj. 25 mg/1 ml x 10</t>
  </si>
  <si>
    <t>Pakiet nr 76</t>
  </si>
  <si>
    <t>Chlorpromazine hydrochloride inj. 25 mg/5 ml x 5</t>
  </si>
  <si>
    <t>Chlorpromazine hydrochloride inj. 50mg/2 ml x 10</t>
  </si>
  <si>
    <t>Pakiet nr 77</t>
  </si>
  <si>
    <t>Gentamycin 0,3% krople do oczu 5 ml</t>
  </si>
  <si>
    <t>Pakiet nr 78</t>
  </si>
  <si>
    <t>Haloperidol inj. 5mg/1ml x 10</t>
  </si>
  <si>
    <t>Haloperidol krople 2mg/2ml 10 ml</t>
  </si>
  <si>
    <t>Haloperidol tabl. 5 mg x 30</t>
  </si>
  <si>
    <t>Pakiet nr 79</t>
  </si>
  <si>
    <t>Heparin sodium inj. 25 000 j/5ml x 1</t>
  </si>
  <si>
    <t>Pakiet nr 80</t>
  </si>
  <si>
    <t>Potassium chloride 15% inj. 150mg/ml -10ml x 50</t>
  </si>
  <si>
    <t>Pakiet nr 81</t>
  </si>
  <si>
    <t>Polyvinilate alcohol krople do oczu 1,4%- 2 x 5 ml</t>
  </si>
  <si>
    <t>Pakiet nr 82</t>
  </si>
  <si>
    <t>AMOKSIKLAV INJ. 1,2 x 1</t>
  </si>
  <si>
    <t>AMOKSIKLAV INJ. 0,6 X 1</t>
  </si>
  <si>
    <t>AMPHOCIL INF. 50 MG X 1 FL</t>
  </si>
  <si>
    <t>BACTROBAN MAŚĆ 20 MG/G 15 G</t>
  </si>
  <si>
    <t>BISACODYL CZOPKI 10 MG X 5</t>
  </si>
  <si>
    <t>CLOTRIMAZOL KREM 10 MG/G</t>
  </si>
  <si>
    <t>BUTAPIRAZOL CZOPKI 250 X 5</t>
  </si>
  <si>
    <t>BISACODYL TABL. 5 MG x 30</t>
  </si>
  <si>
    <t>COMBIVIR TABL.450 MG X 60</t>
  </si>
  <si>
    <t>CUROSURF ROZTWÓR 120 MG / 1,5 ML X 2</t>
  </si>
  <si>
    <t>DARAPRIM TABL. 25 MG X 30</t>
  </si>
  <si>
    <t>DICLOFENAC CZOPKI  100 MG x 10</t>
  </si>
  <si>
    <t xml:space="preserve">FENOTEROL TABL. 5 MG X 100 </t>
  </si>
  <si>
    <t>FLIXOTIDE AEROZOL INH. 250 MCG / DAWKA X 120</t>
  </si>
  <si>
    <t>FLIXOTIDE AEROZOL INH.125 MCG / DAWKA X 120</t>
  </si>
  <si>
    <t>FLIXOTIDE ZAWIESINA DO NEBUL. 0,5 MG / 2 MLX 10</t>
  </si>
  <si>
    <t>FLIXOTIDE ZAWIESINA DO NEBUL.2 MG / 2 MLX 10</t>
  </si>
  <si>
    <t>FORTUM MONOVIAL INJ. 1 G KOMPLET Z ROZP.</t>
  </si>
  <si>
    <t>FRAXIPARINE    INJ. 2850 I.U./O.3ML X 10 AMP.STRZYK</t>
  </si>
  <si>
    <t>FRAXIPARINE   INJ. 5700 I.U./0.6ML X 10 AMP.STRZYK</t>
  </si>
  <si>
    <t>FRAXIPARINE  INJ. 3800 I.U./0.4ML X 10 AMP.STRZYK</t>
  </si>
  <si>
    <t>FRAXIPARINE MULTI- KOMPLET INJ.9500JM +MINI SPIKE+STRZYKAWKA</t>
  </si>
  <si>
    <t>KALIPOZ PROLONGATUM TABL.391 MG X 30</t>
  </si>
  <si>
    <t>LUMINAL CZOPKI 15 MG X 10</t>
  </si>
  <si>
    <t>Norepinephrine inj. 4mg/4ml x 5</t>
  </si>
  <si>
    <t>Pakiet nr 83</t>
  </si>
  <si>
    <t>Lidocaine hydrochloride inj. 1% 2ml x10</t>
  </si>
  <si>
    <t>Lidocaine hydrochloride inj. 1% 20 ml x5</t>
  </si>
  <si>
    <t>Lidocaine hydrochloride inj. 2% 2 ml x 10</t>
  </si>
  <si>
    <t>Lidocaine hydrochloride inj. 2% 20ml x 5</t>
  </si>
  <si>
    <t>Pakiet nr 84</t>
  </si>
  <si>
    <t>Pancreatin kaps. dojelitowe 16 000 j lipazy x 30</t>
  </si>
  <si>
    <t>Pakiet nr 85</t>
  </si>
  <si>
    <t>Loperamide hydrochloride tabl. 2 mg x 30</t>
  </si>
  <si>
    <t>Pakiet nr 86</t>
  </si>
  <si>
    <t>Enalapril maleate tabl. 10 mg x 30</t>
  </si>
  <si>
    <t>Enalapril maleate tabl. 20 mg x 30</t>
  </si>
  <si>
    <t>Enalapril maleate tabl. 5mg x 30</t>
  </si>
  <si>
    <t>Pakiet nr 87</t>
  </si>
  <si>
    <t>Molsidomine tabl. 2 mg x 30</t>
  </si>
  <si>
    <t>Molsidomine tabl. 4 mg x 30</t>
  </si>
  <si>
    <t>Pakiet nr 88</t>
  </si>
  <si>
    <t>Papaverine hydrochloride inj. 0,04/2 ml x 10</t>
  </si>
  <si>
    <t>Pakiet nr 89</t>
  </si>
  <si>
    <t>Pilocarpine hydrochloride 2% krople do oczu 2 x 5 ml</t>
  </si>
  <si>
    <t>Pakiet nr 90</t>
  </si>
  <si>
    <t>Propofol emulsja do wstrz.doż. 10 mg/ml 20ml x 5</t>
  </si>
  <si>
    <t>L.p</t>
  </si>
  <si>
    <t>Nazwa</t>
  </si>
  <si>
    <t>ilość</t>
  </si>
  <si>
    <t>Szczepionka przeciw błonicy, tężcowi, krztuścowi    (bezkomórkowa,złożona) poliomyelitis (inaktywowana) i haemophilus typ B (skoniugowana)       wskazana do czynego uodparniania dzieci od 2 do 36 miesiąca życia - proszek i zawiesina do sporządzania zawiesiny do wstrzykiwań                        amp.-strzyk 0,5 ml z zawiesiną DTPa-IPV + fiolka z proszkiem HiB</t>
  </si>
  <si>
    <t>Szczepionka przeciw wirusowemu zapaleniu wątroby typu B (rDNA) zawierająca oczyszczony, główny antygen powierchniowy wirusa, adsorbowany na wodorotlenku glinu do stosowania u noworodków, dzieci i młodzieży do 15 roku życia włącznie     -zawiesina do wstrzykiwań -0,5 ml</t>
  </si>
  <si>
    <t>Engerix 10</t>
  </si>
  <si>
    <t>Szczepionka przeciw wirusowemu zapaleniu wątroby typu B (rDNA)  zawierająca oczyszczony, główny antygen powierchniowy wirusa, adsorbowany na wodorotlenku glinu do stosowania u osób od 16 roku życia    -  zawiesina do wstrzykiwań -1 ml</t>
  </si>
  <si>
    <t>Engerix 20</t>
  </si>
  <si>
    <t>Szczepionka przeciw pneumokokom, polisacharydowa, skoniugowana, adsorbowana 10 walentna do stosowania od 6 tygodnia do 2 roku życia- zawiesina do wstrzykiwań w ampułko-strzykawkach 0,5 ml</t>
  </si>
  <si>
    <t>Szczepionka przeciw ospie wietrznej, żywa,atenuowana do stosowania od 9 miesiąca zycia- proszek i rozpuszczalnik do sporządzania roztworu do wstrzykiwań 0,5 ml</t>
  </si>
  <si>
    <t>Varilix</t>
  </si>
  <si>
    <t>Szczepionka przeciw zapaleniu żołądka i jelit spowodowanym zakażeniem rotawirusem, żywa, atenuowana do czynnej immunizacji niemowląt od 6 do 24 tygodnia - proszek  i rozpuszczalnik do sporządzania zawiesiny doustnej 1 ml</t>
  </si>
  <si>
    <t>Szczepionka przeciw błonicy, tężcowi, krztuścowi    (komponenta acelularna) poliomyelitis (inaktywowana) i haemophilus typ B (skoniugowana) wirusowemu zapaleniu wątroby typu B (rDNA   - proszek i zawiesina do sporządzania zawiesiny do wstrzykiwań</t>
  </si>
  <si>
    <t>Szczepionka przeciw wirusowi brodawczaka ludzkiego, rekombinowana, z adiuwantem, resorbowanazawierająca oczyszczone białka L1 dla dwóch typów wirusa HPV typu 16 i 18</t>
  </si>
  <si>
    <t>Szczepionka przeciw błonicy, tężcowi, krztuścowi    (bezkomórkowa,złożona) poliomyelitis (inaktywowana) adsorbowana, wskazana  do szczepienia przypominającego dzieci w wieku od lat 4, młodzieży oraz dorosłych</t>
  </si>
  <si>
    <t>Szczepionka meningokokowa grupy C skoniugowana do stosowania u  niemowląt od 2 miesiąca życia, dzieci, młodzieży i dorosłych</t>
  </si>
  <si>
    <t>Meningitec</t>
  </si>
  <si>
    <t>Szczepionka przeciw chorobom wywołanym przez Streptococcus pneumonie 13 walentna do stosowania od 6 tygodnia do 5 roku życia</t>
  </si>
  <si>
    <t>Pakiet nr 91</t>
  </si>
  <si>
    <t>Propranolol hydrochloride inj. 1 mg/1ml x 10</t>
  </si>
  <si>
    <t>Propranolol hydrochloride tabl. 10 mg x 50</t>
  </si>
  <si>
    <t>Propranolol hydrochloride tabl. 40 mg x 50</t>
  </si>
  <si>
    <t>Pakiet nr 92</t>
  </si>
  <si>
    <t>Ciprofloxacin tabl. 500 mg x 10</t>
  </si>
  <si>
    <t>Pakiet nr 93</t>
  </si>
  <si>
    <t>Salbutamol inj. 0,5 mg/1ml x 10</t>
  </si>
  <si>
    <t>Salbutamol tabl. 2 mg x 30</t>
  </si>
  <si>
    <t>Pakiet nr 94</t>
  </si>
  <si>
    <t>Sulfacetamidum sodium+hydroksyetyloceluloza krople do oczu 2 x 5 ml</t>
  </si>
  <si>
    <t>Pakiet nr 95</t>
  </si>
  <si>
    <t>Tropicamide 0,5% krople do oczu 2 x 5 ml</t>
  </si>
  <si>
    <t>Tropicamide 1% krople do oczu 2 x 5 ml</t>
  </si>
  <si>
    <t>Pakiet nr 96</t>
  </si>
  <si>
    <t>Phytomenadione inj. 10 mg/1 ml x 10</t>
  </si>
  <si>
    <t>Phytomenadione tabl.powl. 10 mg x 30</t>
  </si>
  <si>
    <t>Pakiet nr 97</t>
  </si>
  <si>
    <t>Cyanocobalamin inj. 1000 mcg/2 ml x 5</t>
  </si>
  <si>
    <t>Cyanocobalamin inj. 100 mcg/2 ml x 10</t>
  </si>
  <si>
    <t>Pakiet nr 98</t>
  </si>
  <si>
    <t>Paracetamol syrop</t>
  </si>
  <si>
    <t>POLSEPTOL GLOBULKI</t>
  </si>
  <si>
    <t>Colistimethate sodium inj. 1 mln.j</t>
  </si>
  <si>
    <t>Eptifibrate roztwór do infuzji 0,75 /ml</t>
  </si>
  <si>
    <t>Pakiet 18</t>
  </si>
  <si>
    <t>colistin inj  1 mln.j</t>
  </si>
  <si>
    <t>Desflurane płyn x 6</t>
  </si>
  <si>
    <t>Dalteprin sodium inj. 5000 j x 10</t>
  </si>
  <si>
    <t>Pakiet nr 9</t>
  </si>
  <si>
    <r>
      <t xml:space="preserve">Pakiet nr 11 </t>
    </r>
    <r>
      <rPr>
        <i/>
        <sz val="8"/>
        <rFont val="Arial CE"/>
        <family val="0"/>
      </rPr>
      <t>(leki na ratunek)</t>
    </r>
  </si>
  <si>
    <t>Pakiet 16</t>
  </si>
  <si>
    <t>Pakiet 15</t>
  </si>
  <si>
    <t>Pakiet 17</t>
  </si>
  <si>
    <t>Infarix IPV +HIB</t>
  </si>
  <si>
    <t>Synflorix</t>
  </si>
  <si>
    <t>Rotarix</t>
  </si>
  <si>
    <t>Infarix Hexa</t>
  </si>
  <si>
    <t>Cervarix</t>
  </si>
  <si>
    <t>Boostrix polio</t>
  </si>
  <si>
    <t xml:space="preserve">Boostrix </t>
  </si>
  <si>
    <t>Prevenar</t>
  </si>
  <si>
    <t>Rotateq</t>
  </si>
  <si>
    <t>Paracetamol zawiesina doustna 120 mg/5 ml 100 ml</t>
  </si>
  <si>
    <t>Ciprofloxacin roztwór do infuzji 2 mg/ml 50 ml</t>
  </si>
  <si>
    <t>Clonazepam tabl. 2 mg x 30</t>
  </si>
  <si>
    <t xml:space="preserve">Witaminy rozpuszczalne w tłuszczach dla dorosłych 10ml x 10 amp. </t>
  </si>
  <si>
    <r>
      <t xml:space="preserve">Pakiet nr 5 </t>
    </r>
    <r>
      <rPr>
        <i/>
        <sz val="9"/>
        <rFont val="Arial CE"/>
        <family val="0"/>
      </rPr>
      <t>(leki na ratunek)</t>
    </r>
  </si>
  <si>
    <r>
      <t xml:space="preserve">Pakiet nr 30 </t>
    </r>
    <r>
      <rPr>
        <i/>
        <sz val="9"/>
        <rFont val="Arial CE"/>
        <family val="0"/>
      </rPr>
      <t>(leki na ratunek)</t>
    </r>
  </si>
  <si>
    <r>
      <t xml:space="preserve">Pakiet nr 196 </t>
    </r>
    <r>
      <rPr>
        <i/>
        <sz val="9"/>
        <rFont val="Arial CE"/>
        <family val="0"/>
      </rPr>
      <t>(leki na ratunek)</t>
    </r>
  </si>
  <si>
    <t>Ciprofloxacin roztwór do infuzji 2 mg/ml 100 ml</t>
  </si>
  <si>
    <t>Pakiet nr 100</t>
  </si>
  <si>
    <t>Fentanyl plaster TTS 75 mcg /h x 5</t>
  </si>
  <si>
    <t>Alteplase inj. doż. 20mg/20ml x 1 kpl.</t>
  </si>
  <si>
    <t>Alteplase inj. doż. 50mg/50ml x 1 kpl.</t>
  </si>
  <si>
    <t>Pakiet nr 102</t>
  </si>
  <si>
    <t>Wapno sodowane ze wskażnikiem zużycia granulat x 4,5 kg</t>
  </si>
  <si>
    <t>Pakiet nr 103</t>
  </si>
  <si>
    <t>Omeprazol inj. 40 mg x 1</t>
  </si>
  <si>
    <t>Pakiet nr 104</t>
  </si>
  <si>
    <t>Methadone hydrochloride syrop 0,1% 1000 ml</t>
  </si>
  <si>
    <t>Pakiet nr 106</t>
  </si>
  <si>
    <t>Peginterferon alfa - 2b 50mcg, 80 mcg, 100 mcg, 120 mcg, 150mcg</t>
  </si>
  <si>
    <t>Dextromethorphan hydrobromide syrop 15mg/5ml fl. 100 ml</t>
  </si>
  <si>
    <t>Sotalol hydrochloride tabl. 40 mg x 60</t>
  </si>
  <si>
    <t>Sotalol hydrochloride tabl. 80 mg x 30</t>
  </si>
  <si>
    <t>Sotalol hydrochloride tabl. 160 mg x 30</t>
  </si>
  <si>
    <t>Pakiet nr 107</t>
  </si>
  <si>
    <t>Adenosine inj. 3 mg/1ml x 6</t>
  </si>
  <si>
    <t>Pakiet nr 108</t>
  </si>
  <si>
    <t>Enoxoparin sodium inj. 0,02/0,2 ml x 10</t>
  </si>
  <si>
    <t>Enoxoparin sodium inj. 0,04/0,4 ml x 10</t>
  </si>
  <si>
    <t>Enoxoparin sodium inj. 0,06/0,6 ml x 10</t>
  </si>
  <si>
    <t>Enoxoparin sodium inj. 0,08/0,8 ml x 10</t>
  </si>
  <si>
    <t>Enoxoparin sodium inj. 300mg</t>
  </si>
  <si>
    <t>Pakiet nr 109</t>
  </si>
  <si>
    <t>Amiodarone inj. 50 mg/1ml x 6</t>
  </si>
  <si>
    <t>Amiodarone tabl. 200 mg x 30</t>
  </si>
  <si>
    <t>Pakiet nr 110</t>
  </si>
  <si>
    <t>Valproate sodium+Valproic acid tabl.300 mg x 30</t>
  </si>
  <si>
    <t>Valproate sodium+Valproicacid tabl. 500 mg x 30</t>
  </si>
  <si>
    <t>Valproate sodium syrop 288,2 mg/5ml - 150 ml</t>
  </si>
  <si>
    <t>Pakiet nr 111</t>
  </si>
  <si>
    <t>Dinoprost inj. 5 mg/1ml x 5</t>
  </si>
  <si>
    <t>Pakiet nr 112</t>
  </si>
  <si>
    <t>Tranexamic acid inj. 100 mg/1ml x 5</t>
  </si>
  <si>
    <t>Tetrazepam tabl. 50 mg x 10</t>
  </si>
  <si>
    <t>Pakiet nr 113</t>
  </si>
  <si>
    <t>Drotaverine hydrochloride inj. 20 mg/1ml x 5</t>
  </si>
  <si>
    <t>Drotaverine hydrochloride tabl.40 mg x 20</t>
  </si>
  <si>
    <t>Pakiet nr 114</t>
  </si>
  <si>
    <t>Clopidogrel tabl. 75 mg x 28</t>
  </si>
  <si>
    <t>Teicoplanin inj. 400 mg x 1</t>
  </si>
  <si>
    <t>Pakiet nr 116</t>
  </si>
  <si>
    <t>Erytropoetyna beta do podania podskórnego 2.000 j.m.,3.000 j.m.,4.000 j.m.</t>
  </si>
  <si>
    <t>1000j.m.</t>
  </si>
  <si>
    <t>Glikol metoksypolietylenowy epoetyny beta 30 mcg,75 mcg,100 mcg,120 mcg,150 mcg,250 mcg</t>
  </si>
  <si>
    <t>mcg</t>
  </si>
  <si>
    <t>Pakiet nr 117</t>
  </si>
  <si>
    <t>Darbopoetyna α ampułkostrzykawki 10 mcg, 20 mcg, 30 mcg 40 mcg,60mcg</t>
  </si>
  <si>
    <t>Cynakalcet tabl.30 mg, 60 mg, 90 mg</t>
  </si>
  <si>
    <t>mg</t>
  </si>
  <si>
    <t>Pakiet nr 118</t>
  </si>
  <si>
    <t>Furosemide inj. 20mg/2ml x 50</t>
  </si>
  <si>
    <t>Furosemide tabl. 40mg x 30</t>
  </si>
  <si>
    <t>Carbamazepine tabl. 0,2 x 50</t>
  </si>
  <si>
    <t>Pakiet nr 120</t>
  </si>
  <si>
    <t>Carvedilol tabl. 6,25 mg x 30</t>
  </si>
  <si>
    <t>Carvedilol tabl. 25 x 30</t>
  </si>
  <si>
    <t>Pakiet nr 121</t>
  </si>
  <si>
    <t>Aqua pro injectione inj. 10 ml x 100</t>
  </si>
  <si>
    <t>Pakiet nr 122</t>
  </si>
  <si>
    <t>Nifedypine tabl.powl. 10 mg x 50</t>
  </si>
  <si>
    <t>Pakiet nr 123</t>
  </si>
  <si>
    <t>Etamsylate inj.0,25g/2ml x 50</t>
  </si>
  <si>
    <t>Pakiet nr 124</t>
  </si>
  <si>
    <t>Doxazosin tabl. 2 mg x 30</t>
  </si>
  <si>
    <t>Doxazosin tabl. 4 mg x 30</t>
  </si>
  <si>
    <t>Pakiet nr 125</t>
  </si>
  <si>
    <t>Fluoxetine kap. 20 mg x 30</t>
  </si>
  <si>
    <t>Aciclovir tabl. powl. 0,2 g x 30</t>
  </si>
  <si>
    <t>Aciclovir tabl. powl. 0,8 g x 30</t>
  </si>
  <si>
    <t>Aciclovir inj. 250 mg x 5</t>
  </si>
  <si>
    <t>Pakiet nr 127</t>
  </si>
  <si>
    <t>Hydrochlorothiazide tabl. 25 mg x 30</t>
  </si>
  <si>
    <t>Pakiet nr 128</t>
  </si>
  <si>
    <t>Indapamid SR tabl.1,5mg x 30</t>
  </si>
  <si>
    <t>Indapamid tabl. 2,5mg x 20</t>
  </si>
  <si>
    <t>pakiet nr 129</t>
  </si>
  <si>
    <t>Ascorbic acid inj. 0,5g/5ml x 10</t>
  </si>
  <si>
    <t>Pakiet nr 130</t>
  </si>
  <si>
    <t>Magnesium sulfuricum inj. 20% x 10</t>
  </si>
  <si>
    <t>Pakiet nr 131</t>
  </si>
  <si>
    <t>Diclofenac tabl. o przedłuż.działaniu 100 mg x 20</t>
  </si>
  <si>
    <t>Pakiet nr 132</t>
  </si>
  <si>
    <t>Piracetam tabl. 1,2 x 60</t>
  </si>
  <si>
    <t>Piracetam wlew dożylny 20% 60 ml</t>
  </si>
  <si>
    <t>Pakiet nr 133</t>
  </si>
  <si>
    <t>Metoprolol tabl. 50 mg x 30</t>
  </si>
  <si>
    <t>Pakiet nr 134</t>
  </si>
  <si>
    <t>Metoclopramide hydrochloride inj. 10mg/2ml x 5</t>
  </si>
  <si>
    <t>Metocolpramide hydrochloride tabl. 10 mg x 50</t>
  </si>
  <si>
    <t>Pakiet nr 135</t>
  </si>
  <si>
    <t>MST tabl. 10 mg x 60</t>
  </si>
  <si>
    <t>MST tabl. 30 mg x 60</t>
  </si>
  <si>
    <t>MST tabl. 60 mg x 60</t>
  </si>
  <si>
    <t>Dolargan  inj. 100 mg/2 ml x 10</t>
  </si>
  <si>
    <t>Dolcontral  inj. 50 mg/1ml x 10</t>
  </si>
  <si>
    <t>Metronidazole tabl. 0,25 x 20</t>
  </si>
  <si>
    <t>Metronidazole inj. 0,5% 100 ml</t>
  </si>
  <si>
    <t>Pakiet nr 136</t>
  </si>
  <si>
    <t>Natrium bicarbonicum inj. 8,4% x 10</t>
  </si>
  <si>
    <t>Natrium chloratum inj. 0,9% 10 ml x 100</t>
  </si>
  <si>
    <t>Natrium chloratum inj. 10% 10 ml x 100</t>
  </si>
  <si>
    <t>Pakiet nr 137</t>
  </si>
  <si>
    <t>Timolol krople do oczu  0,5% -  5ml</t>
  </si>
  <si>
    <t>Pakiet nr 138</t>
  </si>
  <si>
    <t>Propafenon hydrochloride tabl. powl. 0,15 x 20</t>
  </si>
  <si>
    <t>Propafenon hydrochloride tabl. powl. 0,13 x 20</t>
  </si>
  <si>
    <t>Pakiet nr 139</t>
  </si>
  <si>
    <t>Pentoxyfilline inj. 100 mg/5 ml x 5</t>
  </si>
  <si>
    <t>Pentoxyfylline inj. 300 mg/15 ml x 10</t>
  </si>
  <si>
    <t>Pentoxyfilline tabl.o przedłużonym działaniu  0,4 g x 20</t>
  </si>
  <si>
    <t>Pakiet nr 140</t>
  </si>
  <si>
    <t>Dalteparin inj. 5000 j x 10</t>
  </si>
  <si>
    <t>Acetylsalicylic acid tabl. 500 mg x 20</t>
  </si>
  <si>
    <t>Pakiet nr 141</t>
  </si>
  <si>
    <t>Omeprazol kaps. 20 mg x 14</t>
  </si>
  <si>
    <t>Pakiet nr 142</t>
  </si>
  <si>
    <t>Tramadol hydrochloride kaps. 50 mg x 20</t>
  </si>
  <si>
    <t>Tramadol hydrochloride inj. 100 mg/2 ml x 5</t>
  </si>
  <si>
    <t>Tramadol hydrochloride inj. 50 mg/1 ml x 5</t>
  </si>
  <si>
    <t>Tramadol hydrochloride krople 100 mg/ml - 10 ml</t>
  </si>
  <si>
    <t>Tramadol hydrochloride tabl. o przedł.dział. 100 mg x 30</t>
  </si>
  <si>
    <t>Tramadol hydrochloride tabl. o przedł.dział. 150 mg x 30</t>
  </si>
  <si>
    <t>Tramadol hydrochloride tabl. o przedł.dział. 200 mg x 30</t>
  </si>
  <si>
    <t>Pakiet nr 143</t>
  </si>
  <si>
    <t>Opipramol hydrochloride draż. 50 mg x 20</t>
  </si>
  <si>
    <t>Pakiet nr 144</t>
  </si>
  <si>
    <t>Metamizole sodium inj. 1g/2ml x 5</t>
  </si>
  <si>
    <t>Metamizole sodium inj. 2,5g/5ml x 5</t>
  </si>
  <si>
    <t>Metamizole sodium tabl. 0,5g x 10</t>
  </si>
  <si>
    <t>Pakiet nr 145</t>
  </si>
  <si>
    <t>Ranitidine tabl.powl. 150 mg x 60</t>
  </si>
  <si>
    <t>Ranitidine  inj. 0,05% 100ml</t>
  </si>
  <si>
    <t>Pakiet nr 146</t>
  </si>
  <si>
    <t>Selegiline hydrochloride tabl. 5 mg x 60</t>
  </si>
  <si>
    <t>Amilorid+Hydrochlorothiazyd (2,5 mg+50mg) tabl. x 50</t>
  </si>
  <si>
    <t>Pakiet nr 147</t>
  </si>
  <si>
    <t>Verapamil hydrochloride tabl. powl. 40 mg x 20</t>
  </si>
  <si>
    <t>Verapamil hydrochloride tabl.powl. 80 mg x 20</t>
  </si>
  <si>
    <t>Verapamil hydrochloride tabl.powl. 120 mg x 20</t>
  </si>
  <si>
    <t>Pakiet nr 148</t>
  </si>
  <si>
    <t>Ampicyllin inj.dom./doż. 1 g x 1</t>
  </si>
  <si>
    <t>Pakiet nr 149</t>
  </si>
  <si>
    <t>Doxycycline kaps. 0,1 g x 10</t>
  </si>
  <si>
    <t>Doxycycline inj. 20mg/ml fiolki 5ml x 10</t>
  </si>
  <si>
    <t>Doxycyclinum tabl. rozp.100 mg x 10</t>
  </si>
  <si>
    <t>Pakiet nr 150</t>
  </si>
  <si>
    <t>Erythromycin inj. 0,3 x 1</t>
  </si>
  <si>
    <t>Pakiet nr 151</t>
  </si>
  <si>
    <t>Neomycin tabl. 0,25g x 16</t>
  </si>
  <si>
    <t>Neomycin aerozol  55 ml</t>
  </si>
  <si>
    <t>Neomycin maść do oczu 0,5%- 3g</t>
  </si>
  <si>
    <t>Pakiet nr 152</t>
  </si>
  <si>
    <t>Benzylpenicyllin potassium inj. 1.000.000 jm. x 1</t>
  </si>
  <si>
    <t>Benzylpenicyllin potassium inj. 5.000.000 jm. x 1</t>
  </si>
  <si>
    <t>Benzylpenicyllin procaine inj. 1.200.000 jm x 20</t>
  </si>
  <si>
    <t>Pakiet nr 153</t>
  </si>
  <si>
    <t>Piperacyllin inj. 2 g x 1</t>
  </si>
  <si>
    <t>Pakiet nr 154</t>
  </si>
  <si>
    <t>Sultamycillin inj. 0,75 g x 1</t>
  </si>
  <si>
    <t>Sultamycillin inj. 1,5 g x 1</t>
  </si>
  <si>
    <t>Pakiet nr 155</t>
  </si>
  <si>
    <t>Pakiet nr 156</t>
  </si>
  <si>
    <t>Sulfathiazole silver 2% krem 40 g</t>
  </si>
  <si>
    <t>Sulfathiazole silver 2% krem 400 g</t>
  </si>
  <si>
    <t>Pakiet nr 157</t>
  </si>
  <si>
    <t xml:space="preserve">Hydrocortisone acetate+Oxytetracycline hydrochloride+Polymyxin B sulfate zawiesina do oczu i uszu  5 ml </t>
  </si>
  <si>
    <t>Pakiet nr  158</t>
  </si>
  <si>
    <t>Captopril tabl. 12,5 mg x 30</t>
  </si>
  <si>
    <t>Captopril tabl. 25 mg x 30</t>
  </si>
  <si>
    <t>Pakiet nr 159</t>
  </si>
  <si>
    <t>Suxamethonium chloride inj. 0,2g x 10</t>
  </si>
  <si>
    <t>Pakiet nr 160</t>
  </si>
  <si>
    <t>Hydrocortisone hemisuccinate inj. 100 mg x 5 + rozpuszczalnik</t>
  </si>
  <si>
    <t>Hydrocortisone hemisuccinate inj. 25 mg x 5 + rozpuszczalnik</t>
  </si>
  <si>
    <t>Pakiet nr 161</t>
  </si>
  <si>
    <t>Fludrocortisone acetate 0,1% maść do oczu1mg/g op 3 g</t>
  </si>
  <si>
    <t>Promethazine draż. 25 mg x 20</t>
  </si>
  <si>
    <t>Promethazine syrop 5 mg/5ml fl. 150 ml</t>
  </si>
  <si>
    <t>Hydrocortisone acetate krem1% 15 g</t>
  </si>
  <si>
    <t>Clonidine hydrochloride tabl. 75 mcg x 100</t>
  </si>
  <si>
    <t>Pakiet nr 162</t>
  </si>
  <si>
    <t>Prednisolone sodium tetrahydrophtalate inj. 25 mg x 10</t>
  </si>
  <si>
    <t>Timonacid tabl. 0,1 g x 100</t>
  </si>
  <si>
    <t>Pakiet nr 163</t>
  </si>
  <si>
    <t>Dexamethasone sodium phosphate inj. 8 mg/2 ml x 10</t>
  </si>
  <si>
    <t>Dexamethasone sodium phosphate inj. 4 mg/1 ml x 10</t>
  </si>
  <si>
    <t>Pakiet nr 164</t>
  </si>
  <si>
    <t>Lidocaine hydrochloride żel A 2% 30g</t>
  </si>
  <si>
    <t>Lidocaine hydrochloride żel U 2% 30g</t>
  </si>
  <si>
    <t>Pakiet nr 165</t>
  </si>
  <si>
    <t>Folic acid tabl. 0,4 mg x 30</t>
  </si>
  <si>
    <t>Folic acid tabl. 15 mg x 30</t>
  </si>
  <si>
    <t>Ticlopidine tabl. 250 mg x 20</t>
  </si>
  <si>
    <t>Pakiet nr 166</t>
  </si>
  <si>
    <t>Nifedypine inj. doż. 5 mg/50ml x 1</t>
  </si>
  <si>
    <t>Pakiet nr 167</t>
  </si>
  <si>
    <t>Pakiet nr 168</t>
  </si>
  <si>
    <t>Aethylium chloratum aerozol 70 g</t>
  </si>
  <si>
    <t>Pakiet nr 169</t>
  </si>
  <si>
    <t>Aflovag płyn do irygacji 100 ml</t>
  </si>
  <si>
    <t>Biperiden hydrochloride inj. 5mg/ml x 5</t>
  </si>
  <si>
    <t>Biperiden hydrochloride itabl. 2 mg x 50</t>
  </si>
  <si>
    <t>Alantan maść 30 g</t>
  </si>
  <si>
    <t>Proxymetacaine hydrochloride krople do oczu 0,5% -  15ml</t>
  </si>
  <si>
    <t>Pakiet nr 170</t>
  </si>
  <si>
    <t>Canreonate potassium inj. 0,0g/10 ml x 10</t>
  </si>
  <si>
    <t>Pakiet nr 171</t>
  </si>
  <si>
    <t>Amantadine sulfate inj. 200 mg/500 ml x 1</t>
  </si>
  <si>
    <t>Amantadine sulfate tabl.powl. 100mg x 100</t>
  </si>
  <si>
    <t>Pakiet nr 172</t>
  </si>
  <si>
    <t>Klomipramine tabl. 25 mg x30</t>
  </si>
  <si>
    <t>Klomipramine tabl. 75 mg x30</t>
  </si>
  <si>
    <t>Flucitosine inj. 1% 250 ml</t>
  </si>
  <si>
    <t>Flumazenil inj. 0,5 mg/5ml x 5</t>
  </si>
  <si>
    <t>Antithrombin III inj.doż. 500j.m. x 1kpl</t>
  </si>
  <si>
    <t>KPL</t>
  </si>
  <si>
    <t>Pakiet nr 176</t>
  </si>
  <si>
    <t>Antitoxinum botulinicum A+B+E</t>
  </si>
  <si>
    <t xml:space="preserve">  -</t>
  </si>
  <si>
    <t xml:space="preserve">   -</t>
  </si>
  <si>
    <t xml:space="preserve">     -</t>
  </si>
  <si>
    <t xml:space="preserve">    -</t>
  </si>
  <si>
    <r>
      <t xml:space="preserve">Pakiet nr 8 </t>
    </r>
    <r>
      <rPr>
        <i/>
        <sz val="9"/>
        <rFont val="Arial CE"/>
        <family val="0"/>
      </rPr>
      <t>(leki na ratunek)</t>
    </r>
  </si>
  <si>
    <r>
      <t xml:space="preserve">Pakiet nr 9 </t>
    </r>
    <r>
      <rPr>
        <i/>
        <sz val="9"/>
        <rFont val="Arial CE"/>
        <family val="0"/>
      </rPr>
      <t>(leki na ratunek)</t>
    </r>
  </si>
  <si>
    <r>
      <t>Pakiet nr 19 (</t>
    </r>
    <r>
      <rPr>
        <i/>
        <sz val="9"/>
        <rFont val="Arial CE"/>
        <family val="0"/>
      </rPr>
      <t>leki na ratunek)</t>
    </r>
  </si>
  <si>
    <r>
      <t xml:space="preserve">Pakiet nr 36 </t>
    </r>
    <r>
      <rPr>
        <i/>
        <sz val="9"/>
        <rFont val="Arial CE"/>
        <family val="0"/>
      </rPr>
      <t>(leki na ratunek)</t>
    </r>
  </si>
  <si>
    <r>
      <t xml:space="preserve">Pakiet nr 43 </t>
    </r>
    <r>
      <rPr>
        <i/>
        <sz val="9"/>
        <rFont val="Arial CE"/>
        <family val="0"/>
      </rPr>
      <t>(leki na ratunek)</t>
    </r>
  </si>
  <si>
    <r>
      <t xml:space="preserve">Pakiet nr 50 </t>
    </r>
    <r>
      <rPr>
        <i/>
        <sz val="9"/>
        <rFont val="Arial CE"/>
        <family val="0"/>
      </rPr>
      <t>(leki na ratunek)</t>
    </r>
  </si>
  <si>
    <r>
      <t xml:space="preserve">Pakiet nr 101 </t>
    </r>
    <r>
      <rPr>
        <i/>
        <sz val="9"/>
        <rFont val="Arial CE"/>
        <family val="0"/>
      </rPr>
      <t>(leki na ratunek)</t>
    </r>
  </si>
  <si>
    <r>
      <t xml:space="preserve">Pakiet nr 115 </t>
    </r>
    <r>
      <rPr>
        <i/>
        <sz val="9"/>
        <rFont val="Arial CE"/>
        <family val="0"/>
      </rPr>
      <t>(leki na ratunek)</t>
    </r>
  </si>
  <si>
    <r>
      <t xml:space="preserve">Pakiet nr 126 </t>
    </r>
    <r>
      <rPr>
        <i/>
        <sz val="9"/>
        <rFont val="Arial CE"/>
        <family val="0"/>
      </rPr>
      <t>(poz.3 lek na ratunek)</t>
    </r>
  </si>
  <si>
    <r>
      <t xml:space="preserve">Pakiet nr 173 </t>
    </r>
    <r>
      <rPr>
        <i/>
        <sz val="9"/>
        <rFont val="Arial CE"/>
        <family val="0"/>
      </rPr>
      <t>(leki na ratunek)</t>
    </r>
  </si>
  <si>
    <r>
      <t xml:space="preserve">Pakiet nr 174 </t>
    </r>
    <r>
      <rPr>
        <i/>
        <sz val="9"/>
        <rFont val="Arial CE"/>
        <family val="0"/>
      </rPr>
      <t>(leki na ratunek)</t>
    </r>
  </si>
  <si>
    <r>
      <t xml:space="preserve">Pakiet nr 175 </t>
    </r>
    <r>
      <rPr>
        <i/>
        <sz val="9"/>
        <rFont val="Arial CE"/>
        <family val="0"/>
      </rPr>
      <t>(leki na ratunek)</t>
    </r>
  </si>
  <si>
    <r>
      <t xml:space="preserve">Pakiet nr 177  </t>
    </r>
    <r>
      <rPr>
        <i/>
        <sz val="9"/>
        <rFont val="Arial CE"/>
        <family val="0"/>
      </rPr>
      <t>(leki na ratunek)</t>
    </r>
  </si>
  <si>
    <r>
      <t xml:space="preserve">Pakiet nr 192 </t>
    </r>
    <r>
      <rPr>
        <i/>
        <sz val="9"/>
        <rFont val="Arial CE"/>
        <family val="0"/>
      </rPr>
      <t>(leki na ratunek)</t>
    </r>
  </si>
  <si>
    <r>
      <t xml:space="preserve">Pakiet nr 193 </t>
    </r>
    <r>
      <rPr>
        <i/>
        <sz val="9"/>
        <rFont val="Arial CE"/>
        <family val="0"/>
      </rPr>
      <t>(leki na ratunek)</t>
    </r>
  </si>
  <si>
    <r>
      <t xml:space="preserve">Pakiet nr 210 </t>
    </r>
    <r>
      <rPr>
        <i/>
        <sz val="9"/>
        <rFont val="Arial CE"/>
        <family val="0"/>
      </rPr>
      <t>(leki na ratunek)</t>
    </r>
  </si>
  <si>
    <r>
      <t xml:space="preserve">Pakiet nr 221 </t>
    </r>
    <r>
      <rPr>
        <i/>
        <sz val="9"/>
        <rFont val="Arial CE"/>
        <family val="0"/>
      </rPr>
      <t>(leki na ratunek)</t>
    </r>
  </si>
  <si>
    <r>
      <t xml:space="preserve">Pakiet nr 237 </t>
    </r>
    <r>
      <rPr>
        <i/>
        <sz val="9"/>
        <rFont val="Arial CE"/>
        <family val="0"/>
      </rPr>
      <t>(leki na ratunek)</t>
    </r>
  </si>
  <si>
    <r>
      <t xml:space="preserve">Pakiet nr 248 </t>
    </r>
    <r>
      <rPr>
        <i/>
        <sz val="9"/>
        <rFont val="Arial CE"/>
        <family val="0"/>
      </rPr>
      <t>(poz.3 lek na ratunek)</t>
    </r>
  </si>
  <si>
    <r>
      <t xml:space="preserve">Pakiet nr 254 </t>
    </r>
    <r>
      <rPr>
        <i/>
        <sz val="9"/>
        <rFont val="Arial CE"/>
        <family val="0"/>
      </rPr>
      <t>(leki na ratunek)</t>
    </r>
  </si>
  <si>
    <r>
      <t xml:space="preserve">Pakiet nr 260 </t>
    </r>
    <r>
      <rPr>
        <i/>
        <sz val="9"/>
        <rFont val="Arial CE"/>
        <family val="0"/>
      </rPr>
      <t>(leki na ratunek)</t>
    </r>
  </si>
  <si>
    <r>
      <t xml:space="preserve">Pakiet nr 261 </t>
    </r>
    <r>
      <rPr>
        <i/>
        <sz val="9"/>
        <rFont val="Arial CE"/>
        <family val="0"/>
      </rPr>
      <t>(leki na ratunek)</t>
    </r>
  </si>
  <si>
    <r>
      <t xml:space="preserve">Pakiet nr 270 </t>
    </r>
    <r>
      <rPr>
        <i/>
        <sz val="9"/>
        <rFont val="Arial CE"/>
        <family val="0"/>
      </rPr>
      <t>(leki na ratunek)</t>
    </r>
  </si>
  <si>
    <r>
      <t xml:space="preserve">Pakiet nr 274 </t>
    </r>
    <r>
      <rPr>
        <i/>
        <sz val="9"/>
        <rFont val="Arial CE"/>
        <family val="0"/>
      </rPr>
      <t>(leki na ratunek)</t>
    </r>
  </si>
  <si>
    <r>
      <t xml:space="preserve">Pakiet nr 278  </t>
    </r>
    <r>
      <rPr>
        <i/>
        <sz val="9"/>
        <rFont val="Arial CE"/>
        <family val="0"/>
      </rPr>
      <t>(leki na ratunek)</t>
    </r>
  </si>
  <si>
    <r>
      <t xml:space="preserve">Pakiet nr 286 </t>
    </r>
    <r>
      <rPr>
        <i/>
        <sz val="9"/>
        <rFont val="Arial CE"/>
        <family val="0"/>
      </rPr>
      <t>(leki na ratunek</t>
    </r>
  </si>
  <si>
    <r>
      <t xml:space="preserve">Pakiet nr 287 </t>
    </r>
    <r>
      <rPr>
        <i/>
        <sz val="9"/>
        <rFont val="Arial CE"/>
        <family val="0"/>
      </rPr>
      <t>(leki na ratunek)</t>
    </r>
  </si>
  <si>
    <t>Antytoksyna jadu żmii inj. 500j. 5 ml x 1</t>
  </si>
  <si>
    <t>Pakiet nr 178</t>
  </si>
  <si>
    <t>Donezepil tabl. 5 mgx 28</t>
  </si>
  <si>
    <t>Pakiet nr 179</t>
  </si>
  <si>
    <t>Pakiet nr 180</t>
  </si>
  <si>
    <t>Hydroxizine hydrochloride tabl.powl.10mg x 25</t>
  </si>
  <si>
    <t>Hydroxizine hydrochloride tabl.powl.25mg x 25</t>
  </si>
  <si>
    <t>Ipratropium bromide roztwór do inh.250 mcg/ml - 20 ml</t>
  </si>
  <si>
    <t>Ipratropium bromide arozol 10 ml x 200 dawek</t>
  </si>
  <si>
    <t>Citalapram tabl. 20 mg x 20</t>
  </si>
  <si>
    <t>Baclofen tabl. 10 mg x 50</t>
  </si>
  <si>
    <t>Pakiet nr 181</t>
  </si>
  <si>
    <t>Baclofen tabl. 25 mg x 50</t>
  </si>
  <si>
    <t>Amikacin krople do oczu 5 ml</t>
  </si>
  <si>
    <t>Amikacin inj. 1000 mg/4ml x 1</t>
  </si>
  <si>
    <t>Amikacin inj. 250 mg/ 2 ml x 1</t>
  </si>
  <si>
    <t>Amikacin inj. 500 mg/2 ml x 1</t>
  </si>
  <si>
    <t>Pakiet nr 182</t>
  </si>
  <si>
    <t>Co-Trimoxazol tabl. 120 mg x 20</t>
  </si>
  <si>
    <t>Eptifibatibe roztwór do wstrzykiwań 2 mg/ ml</t>
  </si>
  <si>
    <t>Eptifibatibe roztwór do infuzji 0,75/ml</t>
  </si>
  <si>
    <t>fiol</t>
  </si>
  <si>
    <t>Co-Trimoxazol tabl. 480 mg x 20</t>
  </si>
  <si>
    <t>Co-Trimoxazol tabl. 960 mg x 10</t>
  </si>
  <si>
    <t>Co-Trimoxazol zawiesina 0,24g/5ml 100ml</t>
  </si>
  <si>
    <t>Pakiet nr 183</t>
  </si>
  <si>
    <t>Bromocriptine tabl. 2,5 mg x 30</t>
  </si>
  <si>
    <t>Butylscopolamine inj. 20mg/ml x 10</t>
  </si>
  <si>
    <t>Buflomedil tabl. 150 mg x 20</t>
  </si>
  <si>
    <t>Calcitonin inj. 50j/ml x 5</t>
  </si>
  <si>
    <t>Calcium syrop 150 ml</t>
  </si>
  <si>
    <t>Calcium gluconicum tabl. 0,5 x 50</t>
  </si>
  <si>
    <t>Activated charcoal tabl. 0,3 x 20</t>
  </si>
  <si>
    <t>Praziquantel tabl. 150mg x 6</t>
  </si>
  <si>
    <t>Chlorprotixene tabl. Powl. 15 mg x 50</t>
  </si>
  <si>
    <t>Pakiet nr 184</t>
  </si>
  <si>
    <t>Nicotinyl methylamide tabl. 0,5 x 30</t>
  </si>
  <si>
    <t>Clemastine inj.2 mg/2 ml x 5</t>
  </si>
  <si>
    <t>Clonazepam tabl. 0,5 mg x 30</t>
  </si>
  <si>
    <t>Clonazepam inj. 1 mg/ml x 10</t>
  </si>
  <si>
    <t>Clotrimazole tabl.dopochwowe 100 mg x 6</t>
  </si>
  <si>
    <t>Codeine phosphate tabl. 20 mg x 100</t>
  </si>
  <si>
    <t>Pakiet nr 185</t>
  </si>
  <si>
    <t xml:space="preserve">Dexpanthenol żel do oczu 50mg/ml </t>
  </si>
  <si>
    <t>Pakiet nr 186</t>
  </si>
  <si>
    <t>Etamsylate tabl. 0,25 x 30</t>
  </si>
  <si>
    <t>Pakiet nr 187</t>
  </si>
  <si>
    <t>Calcium glucobionate inj. 10% 10 ml x 10</t>
  </si>
  <si>
    <t>Pakiet nr 188</t>
  </si>
  <si>
    <t>Ketamine inj.dom./doż. 0,5 g/10ml x 5</t>
  </si>
  <si>
    <t>Activated charcoal subst. 250 g</t>
  </si>
  <si>
    <t>Pakiet nr 189</t>
  </si>
  <si>
    <t>Vinpocetine forte tabl. 10 mg x 30</t>
  </si>
  <si>
    <t>Vinpocetine inj.5mg/ml x10</t>
  </si>
  <si>
    <t>Vinpocetine tabl. 5 mg x 50</t>
  </si>
  <si>
    <t>Pakiet nr 190</t>
  </si>
  <si>
    <t>Cerebrolisin inj. 215,2 mg-ml x 5</t>
  </si>
  <si>
    <t>Pakiet nr 191</t>
  </si>
  <si>
    <t>Norfloxacine krople do oczu 0,3% 5ml</t>
  </si>
  <si>
    <t>Ascorbic acid krople 1 mg/ ml 30ml</t>
  </si>
  <si>
    <t>Cefoperazon inj. 1 g x 1</t>
  </si>
  <si>
    <t>Dantrolene inj.20 mgx 1</t>
  </si>
  <si>
    <t>Pakiet nr 194</t>
  </si>
  <si>
    <t>Trimebutine granulat do zawiesiny 7,87 mg/g - 250 ml</t>
  </si>
  <si>
    <t>Delacet płyn 100 ml</t>
  </si>
  <si>
    <t>Methylprednisolone acetate inj. 40 mg/ ml x 1</t>
  </si>
  <si>
    <t>Colecaciferol krople 15000j./ml 10 ml</t>
  </si>
  <si>
    <t>Digoxin tabl. 0,25 mg x 30</t>
  </si>
  <si>
    <t>Digoxin tabl. 0,1 mg x 30</t>
  </si>
  <si>
    <t>Dexametasone tabl. 1 mg x 20</t>
  </si>
  <si>
    <t>Paracetamol czopki 0,08g x 10</t>
  </si>
  <si>
    <t>Paracetamol czopki 0,15g x 10</t>
  </si>
  <si>
    <t>Pakiet nr 195</t>
  </si>
  <si>
    <t>Isosorbid mononitrate tabl. o przedł.uwalnianiu 50 mg x 30</t>
  </si>
  <si>
    <t>Levothyroxine sodium tabl. 100 mg x 100</t>
  </si>
  <si>
    <t>Levothyroxine sodium tabl. 50 mg x100</t>
  </si>
  <si>
    <t>Prednisone tabl. 10mg x 30</t>
  </si>
  <si>
    <t>Prednisone tabl. 5mg x 100</t>
  </si>
  <si>
    <t>Prednisone tabl. 20mg x 30</t>
  </si>
  <si>
    <t>Acetazolamid tabl. 0,25g x 30</t>
  </si>
  <si>
    <t>Methyldopa tabl. 0,25g x 30</t>
  </si>
  <si>
    <t>Deferoxamine inj. 0,5g x 10</t>
  </si>
  <si>
    <t>Pakiet nr 197</t>
  </si>
  <si>
    <t>Dexametasone+Gentamycin (1mg+3mg) krople do oczu 5 ml</t>
  </si>
  <si>
    <t>Dexametasone+Gentamycin (0,3mg+3mg) maśćdo oczu 3 g</t>
  </si>
  <si>
    <t>Pakiet nr 198</t>
  </si>
  <si>
    <t>Valproate magnesium tabl. 0,2 x 40</t>
  </si>
  <si>
    <t>Betamethasone inj. 7 mg 1mlx5</t>
  </si>
  <si>
    <t>Oxybutynin tabl. 5 mg x 30</t>
  </si>
  <si>
    <t>Pakiet nr 199</t>
  </si>
  <si>
    <t>Midazolam tabl. 15 mg x100</t>
  </si>
  <si>
    <t>Midazolam tabl. 7,5 mg x10</t>
  </si>
  <si>
    <t>op</t>
  </si>
  <si>
    <t>Doxepin kaps. 25 mg x 30</t>
  </si>
  <si>
    <t>Pakiet nr 200</t>
  </si>
  <si>
    <t>Dydrogesterone tabl. 10 mg x 20</t>
  </si>
  <si>
    <t>Pakiet nr 201</t>
  </si>
  <si>
    <t>Urapidil inj. 25 mg/5 ml x 5</t>
  </si>
  <si>
    <t>Pakiet nr 202</t>
  </si>
  <si>
    <t>Cyclophosphamid inj. 0,2 x 1</t>
  </si>
  <si>
    <t>Essentiale phospholipide inj. 50 mg/5ml x 12</t>
  </si>
  <si>
    <t>Essentiale forte kaps. 300 mg x 50</t>
  </si>
  <si>
    <t>Estazolam tabl. 2 mg x 20</t>
  </si>
  <si>
    <t>Theophylline tabl.o przedł. dział. 200 mg x 20</t>
  </si>
  <si>
    <t>Pakiet nr 203</t>
  </si>
  <si>
    <t>Rocuronium inj. 100mg/10ml x 10</t>
  </si>
  <si>
    <t>Rocuronium inj. 50 mg/5ml x 12</t>
  </si>
  <si>
    <t>Pakiet nr 204</t>
  </si>
  <si>
    <t>Phenytoin inj. 0,25g/5ml x 5</t>
  </si>
  <si>
    <t>Pakiet nr 205</t>
  </si>
  <si>
    <t>Etomidate Lipuro inj. 20mg/10 ml x 10</t>
  </si>
  <si>
    <t>Pakiet nr 206</t>
  </si>
  <si>
    <t>Rivastygmine TTS 9,5 x 30</t>
  </si>
  <si>
    <t>Ezetimib tabl.10 mg x 28</t>
  </si>
  <si>
    <t>Fenoterol hydrobromide inj .0,5/10 ml x 15</t>
  </si>
  <si>
    <t>Dornase alfa+Fibrynolisinum maść 25 g</t>
  </si>
  <si>
    <t>Pyoctaninum coeruleum roztwór spirytusowy 1% 20 ml</t>
  </si>
  <si>
    <t>Bromhexine hydrochloride syrop 4 mg/5 ml 120 ml</t>
  </si>
  <si>
    <t>Bromhexine hydrochloride inj. 4 mg/2 ml x 5</t>
  </si>
  <si>
    <t>Bromhexine hydrobromide tabl. 8 mg x 20</t>
  </si>
  <si>
    <t>Ofloxacin krople do oczu 3mg/ml  - 5ml</t>
  </si>
  <si>
    <t>Ofloxacin maść do oczu 3mg/g  - 3g</t>
  </si>
  <si>
    <t>Fluconazol syrop  5 mg/ml - 150 ml</t>
  </si>
  <si>
    <t>Pakiet nr 207</t>
  </si>
  <si>
    <t>Fluoresceina roztwór 10% 5 ml</t>
  </si>
  <si>
    <t>Pakiet nr 208</t>
  </si>
  <si>
    <t>Macrogol proszek do sporządzania roztworu saszetka 74g x 50</t>
  </si>
  <si>
    <t>Pakiet nr 209</t>
  </si>
  <si>
    <t>Furagin tabl. 50 mg x 30</t>
  </si>
  <si>
    <t>Gamma anty HBS inj. 1000j x 1</t>
  </si>
  <si>
    <t>Gamma anty HBS inj. 200j x 1</t>
  </si>
  <si>
    <t>Pakiet nr 211</t>
  </si>
  <si>
    <t>Gentamycin gąbka 80 mg- 10x10x5 x 1</t>
  </si>
  <si>
    <t>Gentamycin krople do oczu 0,3% 5 ml</t>
  </si>
  <si>
    <t>Gentamycin inj.im.iv. 80 mg/2ml x 10</t>
  </si>
  <si>
    <t>Pakiet nr 212</t>
  </si>
  <si>
    <t>Gastrolit proszek 4,15g x 15</t>
  </si>
  <si>
    <t>Pakiet nr 213</t>
  </si>
  <si>
    <t>Claritromycin inj. doż. 0,5g x 1</t>
  </si>
  <si>
    <t>zla cena</t>
  </si>
  <si>
    <t xml:space="preserve">nazwa handlowa </t>
  </si>
  <si>
    <t>PHYSIOTENS TABL. 0.4 MG X 28</t>
  </si>
  <si>
    <t>Claritromycin pro suspensione 0,25g/5 ml - 100 ml</t>
  </si>
  <si>
    <t>Clarithromycin tabl. 500 mg x 14</t>
  </si>
  <si>
    <t>Pakiet nr 214</t>
  </si>
  <si>
    <t>Glicyna 1,5% 5000 ml</t>
  </si>
  <si>
    <t>Pakiet nr 215</t>
  </si>
  <si>
    <t>Glucagen HypoKit inj. 1 mg x 1kpl</t>
  </si>
  <si>
    <t>Pakiet nr 216</t>
  </si>
  <si>
    <t>Phytomenadion inj. 2 mg/ 0,2 ml x 5</t>
  </si>
  <si>
    <t>Lacido Baby x 10 saszetek</t>
  </si>
  <si>
    <t>Sevofluran płyn do anestezji wziewnej 250 ml kompatybilny z parownikiem TEC 7</t>
  </si>
  <si>
    <t>Isofluran plyn do anestezji wziewnej -  250 ml kompatybilny z parownikiem TEC 7</t>
  </si>
  <si>
    <t>Lactulose MIP syrop 1000 ml</t>
  </si>
  <si>
    <t>Pakiet nr 217</t>
  </si>
  <si>
    <t>Bencyclane fumarate inj. 25mg/ml x 10</t>
  </si>
  <si>
    <t>Ferrous chloride roztwór 44mgFeII/ml - 10ml</t>
  </si>
  <si>
    <t>Ranitidine inj. 50 mg/5ml x 5</t>
  </si>
  <si>
    <t>Hydroxizine hydrochloride inj. 100mg/2ml x 5</t>
  </si>
  <si>
    <t>Hydroxizine syrop 1,6mg/g -  250 g</t>
  </si>
  <si>
    <t>Chlortalidon tabl. 50 mg x 20</t>
  </si>
  <si>
    <t>Ibuprofen zawiesina 100 mg/5ml - 125 ml</t>
  </si>
  <si>
    <t>Ibuprofen tabl.200mg x 60</t>
  </si>
  <si>
    <t>Pakiet nr 218</t>
  </si>
  <si>
    <t>Ornithine aspartate inj. 5g/10ml x 10</t>
  </si>
  <si>
    <t>Ornithine aspartate tabl. 0,15 x 40</t>
  </si>
  <si>
    <t>Pakiet nr 219</t>
  </si>
  <si>
    <t>Azathioprine tabl. 25mg x 100</t>
  </si>
  <si>
    <t>Eplerenon tabl. 25 mg x 20</t>
  </si>
  <si>
    <t>Eplerenon tabl. 50 mg x 20</t>
  </si>
  <si>
    <t>Verapamil hydrochloride inj. 5mg/5 ml x 5</t>
  </si>
  <si>
    <t>Iodide potassium tabl.100 mcg x 100</t>
  </si>
  <si>
    <t>Potassium chloride+Potassium hydrocarbonate granulat musujący 5g x 12</t>
  </si>
  <si>
    <t>Kalium hypermanganicum tabl.0,1 g x 10</t>
  </si>
  <si>
    <t>Ketokonazole tabl. 0,2 x 10</t>
  </si>
  <si>
    <t>Quetiapine tabl. 25 mg x 30</t>
  </si>
  <si>
    <t>Pakiet nr 220</t>
  </si>
  <si>
    <t>Lactobaciilus rhamnosus proszek do sporządz.zawiesiny 2mld CFU x 50</t>
  </si>
  <si>
    <t>Lamotrygine tabl. 100 mg x 28</t>
  </si>
  <si>
    <t>Lamotrygine tabl. 25 mg x 28</t>
  </si>
  <si>
    <t>Lamotrygine tabl. 50 mg x 28</t>
  </si>
  <si>
    <t>Mianserin tabl. 30 mg x 30</t>
  </si>
  <si>
    <t>Lidocaine aerozol 10% 38 g</t>
  </si>
  <si>
    <t xml:space="preserve">Linomag maść </t>
  </si>
  <si>
    <t>Phenobarbital tabl. 100 mg x 10</t>
  </si>
  <si>
    <t>Phenobarbital tabl. 15 mg x 10</t>
  </si>
  <si>
    <t>Benserazid+Levodopa HBS (25mg+100 mg) tabl. rozpuszcz.x 100</t>
  </si>
  <si>
    <t>Benserazid+Levodopa HBS (12,5mg+50mg) tabl. rozpuszcz.x 100</t>
  </si>
  <si>
    <t>Cefepime hydrochloride inj. 2g x 1</t>
  </si>
  <si>
    <t>Pakiet nr 222</t>
  </si>
  <si>
    <t>Dexamethasone+Neomycin+Polymyxin B(1mg+3,5mg6000j) krople do oczu 5 ml</t>
  </si>
  <si>
    <t>Dexamethasone+Neomycin+Polymyxin B(1mg+3,5mg6000j) maść do oczu 3,5 g</t>
  </si>
  <si>
    <t>Pakiet nr 224</t>
  </si>
  <si>
    <t>Pirydoxine bromide tabl. 60 mg x 150</t>
  </si>
  <si>
    <t>Methotrexate sodium inj. 50 mg/5ml x 50</t>
  </si>
  <si>
    <t>Thiamazol tabl. 5 mg x 50</t>
  </si>
  <si>
    <t>Methylprednisolone tabl. 16 mg x 30</t>
  </si>
  <si>
    <t>Methylprednisolone tabl. 4mg x 30</t>
  </si>
  <si>
    <t>Pakiet nr 225</t>
  </si>
  <si>
    <t>Midazolam inj. 15 mg/3 ml x 10</t>
  </si>
  <si>
    <t>Midazolam inj.  5 mg/5ml x10</t>
  </si>
  <si>
    <t>Pakiet nr 226</t>
  </si>
  <si>
    <t>Thiamine(100 mg)+Pirydoksyna(100mg)+Cyjanocobalamine(1mg)</t>
  </si>
  <si>
    <t>Allopurinol tabl. 100 g x 50</t>
  </si>
  <si>
    <t>Allopurinol tabl. 300 g x 30</t>
  </si>
  <si>
    <t>Pakiet nr 227</t>
  </si>
  <si>
    <t>Desmopressin inj. 0,004/ml x 30</t>
  </si>
  <si>
    <t>Desmopressin tabl. 0,1mg x 30</t>
  </si>
  <si>
    <t>Pakiet nr 228</t>
  </si>
  <si>
    <t>Carbacholi chloridum roztwór do stosowania wewnątrzgalkowego0,1mg/ml 1,5 ml x12</t>
  </si>
  <si>
    <t>Pakiet nr 229</t>
  </si>
  <si>
    <t>Mesna aerozol 5 mg/dawkę 125dawek 12,5 ml</t>
  </si>
  <si>
    <t>Mesna roztwór do inhalacji  0,6g/3ml x 5</t>
  </si>
  <si>
    <t>Fosfomycin + Trometamol saszetka 8 g</t>
  </si>
  <si>
    <t>Pakiet nr 230</t>
  </si>
  <si>
    <t>Argentum nitricum pipeta x 50</t>
  </si>
  <si>
    <t>Pakiet nr 231</t>
  </si>
  <si>
    <t>Ambroxol inj. 15 mg / 2 ml x 10</t>
  </si>
  <si>
    <t>Ambroxol syrop 30 mg/ 5 ml -100 ml</t>
  </si>
  <si>
    <t>Ambroxol  tabl. 30 mg x 20</t>
  </si>
  <si>
    <t>Pakiet nr 232</t>
  </si>
  <si>
    <t>Tolperisone inj. 100 mg/ml x 5</t>
  </si>
  <si>
    <t>Tolperisone tabl.powl. 50 mg x 30</t>
  </si>
  <si>
    <t>Pakiet nr 233</t>
  </si>
  <si>
    <t>Diclofenac krople do oczu 1mg/ml - 5 ml</t>
  </si>
  <si>
    <t>Carbidopa+ Levodopa (25mg+100mg) x 100</t>
  </si>
  <si>
    <t>Naloxone hydrochloride inj. 0,4mg/ml x 10</t>
  </si>
  <si>
    <t>Halotan płyn 250 ml</t>
  </si>
  <si>
    <t>Ropivacaine hydrochloride inj. 10 mg/ml x 5</t>
  </si>
  <si>
    <t>Phenylephrine hydrochloride krople do oczu 10% 5 ml</t>
  </si>
  <si>
    <t>Netilmicin inj. 200 mg/2ml x 1</t>
  </si>
  <si>
    <t>Netilmicin inj. 50 mg/2ml x 1</t>
  </si>
  <si>
    <t>Filgrastim inj. 48 mln j x 1</t>
  </si>
  <si>
    <t>Gabapentin kaps. 400 mg x 100</t>
  </si>
  <si>
    <t>Gabapentin kaps. 600 mg x 100</t>
  </si>
  <si>
    <t>Carbamazepine tabl. 300 mg x 50</t>
  </si>
  <si>
    <t>Nifuroxazide zawiesina 220mg/5ml - 90 ml</t>
  </si>
  <si>
    <t>Nifuroxazide tabl.powl. 0,1g x 24</t>
  </si>
  <si>
    <t>Nicergoline tabl. 10 mg x 30</t>
  </si>
  <si>
    <t>Nimodypine inj. 10 mg/50 ml x 1</t>
  </si>
  <si>
    <t>Nimodypine tabl. 100 mg x 30</t>
  </si>
  <si>
    <t>Pakiet nr 234</t>
  </si>
  <si>
    <t>Gliceryl trinitrate aerozol 0,4 mg/dawkę x 200 dawek</t>
  </si>
  <si>
    <t>Galantamine hydrobromide inj. 2,5 mg/ml x 10</t>
  </si>
  <si>
    <t>Galantamine hydrobromide inj.5 mg/ml x 10</t>
  </si>
  <si>
    <t>Pakiet nr 235</t>
  </si>
  <si>
    <t>Norfloxacine tabl. 0,4g x 20</t>
  </si>
  <si>
    <t>Piracetam inj. 3 mg/15ml x 12</t>
  </si>
  <si>
    <t>Pakiet nr 236</t>
  </si>
  <si>
    <t>Vecuronium chloride inj. 10mg x 10</t>
  </si>
  <si>
    <t>Czynnik VII a inj. 2,4 mg</t>
  </si>
  <si>
    <t>Czynnik VII a inj. 4,8 mg</t>
  </si>
  <si>
    <t>Pakiet nr 238</t>
  </si>
  <si>
    <t>Ibuprofen czopki 125 mg x 10</t>
  </si>
  <si>
    <t>Ibuprofen czopki 60 mg x 10</t>
  </si>
  <si>
    <t>Pakiet nr 239</t>
  </si>
  <si>
    <t>Nutramigen proszek 425 g x 1</t>
  </si>
  <si>
    <t>Pakiet nr 240</t>
  </si>
  <si>
    <t>Nystatin draż. 500.000j.m.x 16</t>
  </si>
  <si>
    <t>Nystatin pro susp. 2.400.000 j.m. 5g/ 24 ml</t>
  </si>
  <si>
    <t>Nystatin tabl.dopochwowe 100.000j.m. x 10</t>
  </si>
  <si>
    <t>Pakiet nr 241</t>
  </si>
  <si>
    <t>Retinol krople do oczu 50mg/ml - 10 ml</t>
  </si>
  <si>
    <t>Lynestrol tabl. 5 mg x 30</t>
  </si>
  <si>
    <t>Diltiazem hydrochloride tabl. powl. 120 mg x 30</t>
  </si>
  <si>
    <t>Diltiazem hydrochloride tabl. powl. 180 mg x 30</t>
  </si>
  <si>
    <t>Diltiazem hydrochloride tabl. powl. 60 mg x 30</t>
  </si>
  <si>
    <t>Pakiet nr 242</t>
  </si>
  <si>
    <t>Oxytocin inj. 5 j.m/ml x 50</t>
  </si>
  <si>
    <t>Pakiet nr 243</t>
  </si>
  <si>
    <t>Pabal inj. 0,1mg/ml x 5</t>
  </si>
  <si>
    <t>Pakiet nr 244</t>
  </si>
  <si>
    <t>Paracetamol czopki  0,050 g x 10</t>
  </si>
  <si>
    <t>Paracetamol czopki  0,125 g x 10</t>
  </si>
  <si>
    <t>Paracetamol czopki  0,150 g x 10</t>
  </si>
  <si>
    <t>Paracetamol czopki  0,250 g x 10</t>
  </si>
  <si>
    <t>Paracetamol czopki  0,500 g x 10</t>
  </si>
  <si>
    <t>Paracetamol tabl. 500 mg x500</t>
  </si>
  <si>
    <t>Paracetamol inj. 10 mg/10 ml 100 ml</t>
  </si>
  <si>
    <t>Paracetamol inj. 10 mg/10 ml 50 ml</t>
  </si>
  <si>
    <t>Pakiet nr 245</t>
  </si>
  <si>
    <t>Mesalazine tabl. 500 mg x 50</t>
  </si>
  <si>
    <t>Pakiet nr 246</t>
  </si>
  <si>
    <t>Glyceryl trinitrate inj. 10mg/10ml x 10</t>
  </si>
  <si>
    <t>Pakiet nr 247</t>
  </si>
  <si>
    <t>Clopidogrel tabl. 300 mg x 28</t>
  </si>
  <si>
    <t>Butylscopolamine czopki 10 mg x 6</t>
  </si>
  <si>
    <t>Metamizol sodium czopki 0,75 g x 10</t>
  </si>
  <si>
    <t>Pakiet nr 35</t>
  </si>
  <si>
    <t>Metronidazole tabl. Dopochwowe 0,5g x 10</t>
  </si>
  <si>
    <t>Misoprostol  200 mcg   + Diclophenac 50mg tab x 30</t>
  </si>
  <si>
    <t>Pakiet nr 119</t>
  </si>
  <si>
    <t>Pilocarpine hydrochloride krople do oczu 2 x 5 ml</t>
  </si>
  <si>
    <t>Polseptol globulki dopochwowe x 5</t>
  </si>
  <si>
    <t>Povidone-Iodine maść 100mg/g -20 g</t>
  </si>
  <si>
    <t>Neostygmine inj .0,5mg/ml x 10</t>
  </si>
  <si>
    <t>Perazine tabl. 100 mg x 30</t>
  </si>
  <si>
    <t>Perazine tabl. 25 mg x 30</t>
  </si>
  <si>
    <t>Pertlenon tabl. 1g x 10</t>
  </si>
  <si>
    <t>Antazolinum inj. 0,1g/2 ml x 10</t>
  </si>
  <si>
    <t>Moxonidyne tabl. 0,4 mg x 28</t>
  </si>
  <si>
    <t>Trimetazidine dihydrochloride tabl. O zmodyfikowanym uwalnianiu 35 mg x 60</t>
  </si>
  <si>
    <t>Piribedil tabl. 50 mg x 30</t>
  </si>
  <si>
    <t>Protamine sulfate inj. 0,5/ml x 1</t>
  </si>
  <si>
    <t>Medroxyprogesteron tabl.10 mg x 30</t>
  </si>
  <si>
    <t>Pakiet nr 249</t>
  </si>
  <si>
    <t>Diazepam inj. 10 mg/ 2 ml x 50</t>
  </si>
  <si>
    <t>Diazepam zawiesina 2 mg/5ml -100g</t>
  </si>
  <si>
    <t>Diazepam mikrowlewki doodbytnicze 5 mg/2,5 ml x 5</t>
  </si>
  <si>
    <t>Pakiet nr 250</t>
  </si>
  <si>
    <t>Terlipressin inj. 100mcg/ml  2 ml x 5</t>
  </si>
  <si>
    <t>Pakiet nr 251</t>
  </si>
  <si>
    <t>Ethacridine lactate tabl. 0,1 g x 5</t>
  </si>
  <si>
    <t>Roxitrromycin tabl. 150 mg x 10</t>
  </si>
  <si>
    <t>Propafenone hydrochloride inj. 70 mg/20 ml x 5</t>
  </si>
  <si>
    <t>Pakiet nr 252</t>
  </si>
  <si>
    <t>Pakiet nr 253</t>
  </si>
  <si>
    <t>Denaverine inj. 10 mg/ ml x 10</t>
  </si>
  <si>
    <t>Spironolacton tabl.25 mg x 100</t>
  </si>
  <si>
    <t>Spironolacton tabl.100 mg x 20</t>
  </si>
  <si>
    <t>Gąbka hemostatyczna 70x50x1mm x 1</t>
  </si>
  <si>
    <t>SZT</t>
  </si>
  <si>
    <t>Gąbka hemostatyczna 70x50x10mm x 1</t>
  </si>
  <si>
    <t>Salbutamol roztwór do nebulizacji 2,5 mg/2,5ml x 20</t>
  </si>
  <si>
    <t>Formosulphatiazole+Chloroksylenol+urea globulki dopochwowe 300 mg+0,5 mg+50mg) x 6</t>
  </si>
  <si>
    <t>Sertraline tabl. 50 mg x 30</t>
  </si>
  <si>
    <t>Streptokinase inj. 1.500.000j.m x 1</t>
  </si>
  <si>
    <t>Pakiet nr 255</t>
  </si>
  <si>
    <t>Sudocrem krem125g</t>
  </si>
  <si>
    <t>Sulfasalasine EN tabl.0,5 x 50</t>
  </si>
  <si>
    <t>Sulpiride kaps. 50 mg x 24</t>
  </si>
  <si>
    <t>Suppositoria Gliceroli 1 g x 10</t>
  </si>
  <si>
    <t>Suppositoria Gliceroli 2 g x 10</t>
  </si>
  <si>
    <t>Pakiet nr 256</t>
  </si>
  <si>
    <t>Szczepionka Onko BCG 100 inj.100 mg x 1</t>
  </si>
  <si>
    <t>Szczepionka tężcowa TT inj. 0,5 ml x 1</t>
  </si>
  <si>
    <t>Pakiet nr 257</t>
  </si>
  <si>
    <t>Tetabulin inj. 250 j.m/ml x 1</t>
  </si>
  <si>
    <t>Pakiet nr 258</t>
  </si>
  <si>
    <t>Benzydamine proszek do sporządzania irygacji x 10</t>
  </si>
  <si>
    <t>Tromethamol inj. 20 ml</t>
  </si>
  <si>
    <t>Theophylline inj.0,3 g  250 ml</t>
  </si>
  <si>
    <t>Theophylline inj. 20mg/ml x 5</t>
  </si>
  <si>
    <t>Theophylline czopki 100 mg x 10</t>
  </si>
  <si>
    <t>Pakiet nr 259</t>
  </si>
  <si>
    <t>Codeine+Sulfaguajacol (15mg+300mg) tabl. x 10</t>
  </si>
  <si>
    <t>Thioctacid acid inj. 600mg/20 ml x 10</t>
  </si>
  <si>
    <t>Thioctacid acid tabl. 600mg x 30</t>
  </si>
  <si>
    <t>Thiamazole tabl. 10 mg x 50</t>
  </si>
  <si>
    <t>Imipenem (500mg) + Cilastatin ( 500mg) x 10</t>
  </si>
  <si>
    <t>Ticarcillin+Clavulanic acid inj. 1,6 x 1</t>
  </si>
  <si>
    <t>Pakiet nr 262</t>
  </si>
  <si>
    <t>Dexamethason + Tobramycin krople do oczu(1mg+3mg) - 5 ml</t>
  </si>
  <si>
    <t>Dexamethason + Tobramycin maść do oczu(1mg+3mg) - 5 ml</t>
  </si>
  <si>
    <t>Pakiet nr 263</t>
  </si>
  <si>
    <t>Tobramycin krople do oczu  0,3% 5 ml</t>
  </si>
  <si>
    <t>Tobramycin maść do oczu  0,3% 3,5 g</t>
  </si>
  <si>
    <t>Pakiet nr 264</t>
  </si>
  <si>
    <t>Thiethylperazine maleate czopki  6,5 g x 6</t>
  </si>
  <si>
    <t>Thiethylperazine maleate inj. 6,5mg x 6</t>
  </si>
  <si>
    <t>Thiethylperazine maleate tabl. 6,5mg x 50</t>
  </si>
  <si>
    <t>Pakiet nr 265</t>
  </si>
  <si>
    <t>Torasemid inj.20mg/4 ml x 5</t>
  </si>
  <si>
    <t>Oxcarbazepine tabl. 300 mg x 50</t>
  </si>
  <si>
    <t>Oxcarbazepine tabl. 600 mg x 50</t>
  </si>
  <si>
    <t>Pakiet nr 266</t>
  </si>
  <si>
    <t xml:space="preserve">Thrombin 400j.m. x 5 </t>
  </si>
  <si>
    <t>Dorzolamid krople do oczu 20mg/ml -  5ml</t>
  </si>
  <si>
    <t>Tuberculiin PPD  RT 23inj. T.U./0,1ml 1,5 ml x 1</t>
  </si>
  <si>
    <t>Pakiet nr 267</t>
  </si>
  <si>
    <t>Vagothyl płyn 50 g</t>
  </si>
  <si>
    <t>Paracetamol+Butyloscopolamine czopki x 5</t>
  </si>
  <si>
    <t>Mebendazol tabl. 0,1 x 6</t>
  </si>
  <si>
    <t>Riboflavin inj. 5mg/ml x 5</t>
  </si>
  <si>
    <t>Pyridoxine inj. 50 mg/2ml x 5</t>
  </si>
  <si>
    <t>Amantadine tabl. 100 mg x 50</t>
  </si>
  <si>
    <t>Pakiet nr 268</t>
  </si>
  <si>
    <t>Thiamine inj. 25 mg/ml x 10</t>
  </si>
  <si>
    <t>Pakiet nr 269</t>
  </si>
  <si>
    <t>Sulodexid inj. 600 LSU x 10</t>
  </si>
  <si>
    <t>Nicotinamide inj. 100mg/2ml x 5</t>
  </si>
  <si>
    <t>Iodide potassium+iodide sodium (3 mg+3 mg)</t>
  </si>
  <si>
    <t xml:space="preserve">Rifamixin tabl. 200 mg x 12 </t>
  </si>
  <si>
    <t>Autotrombina IIIa inj. 5 mgx1</t>
  </si>
  <si>
    <t>Pakiet nr 271</t>
  </si>
  <si>
    <t>Zdrovit Lacium kaps. x 300</t>
  </si>
  <si>
    <t>Ursodeoxycholic acid kaps. 250mg x 50</t>
  </si>
  <si>
    <t>Pakiet nr 272</t>
  </si>
  <si>
    <t>Lignocaine 2% zel sterylny 5 - 6 ml</t>
  </si>
  <si>
    <t>Lignocaine 2% zel sterylny 9  - 11  ml</t>
  </si>
  <si>
    <t>Pakiet nr 273</t>
  </si>
  <si>
    <t>Piperacyllin+Tazobactam inj. 4,5 g x 1</t>
  </si>
  <si>
    <t>Fluconazole inj. 2mg/ml - 100 ml</t>
  </si>
  <si>
    <t>Fluconazole inj. 2mg/ml -  50 ml</t>
  </si>
  <si>
    <t>Pakiet nr 275</t>
  </si>
  <si>
    <t>Alprostadil inj. 0,5mg /ml x 1</t>
  </si>
  <si>
    <t>Pakiet nr 276</t>
  </si>
  <si>
    <t>Methylprednisolon hemisuccinate inj. 1000 mg x 1+rozpuszczalnik</t>
  </si>
  <si>
    <t>Methylprednisolon hemisuccinate inj. 40 mg x 1+rozpuszczalnik</t>
  </si>
  <si>
    <t>Methylprednisolon hemisuccinate inj. 500  mg x 1+rozpuszczalnik</t>
  </si>
  <si>
    <t>Pakiet nr 277</t>
  </si>
  <si>
    <t>Cefoperazon+Sulbactam inj. 1 g x 1</t>
  </si>
  <si>
    <t>Cefoperazon+Sulbactam inj. 2 g x 1</t>
  </si>
  <si>
    <t>Linezolid roztwór do infuzji doż.2mg/ml x10 worków 300 ml</t>
  </si>
  <si>
    <t>Pakiet nr 279</t>
  </si>
  <si>
    <t xml:space="preserve">Test paskowy Accu-Chek Active Glucose x 50 </t>
  </si>
  <si>
    <t>Pakiet nr 280</t>
  </si>
  <si>
    <t xml:space="preserve">Aminokwasy z dwupeptydem glutaminy i alaniny 100ml </t>
  </si>
  <si>
    <t>Pakiet nr 281</t>
  </si>
  <si>
    <t xml:space="preserve">Emulsja tłuszczowa zawierająca tłuszcze LCT 10% 500ml </t>
  </si>
  <si>
    <t xml:space="preserve">Emulsja tłuszczowa zawierająca tłuszcze LCT 20% 100ml </t>
  </si>
  <si>
    <t>Pakiet nr 282</t>
  </si>
  <si>
    <t xml:space="preserve">Aminokwasy standardowe  z elektrolitami zawierające 15 + - 1g azotu/litr 500ml </t>
  </si>
  <si>
    <t xml:space="preserve">Aminokwasy 6% do żywienia wcześniaków, niemowląt i małych dzieci 100 ml </t>
  </si>
  <si>
    <t xml:space="preserve"> 10% roztwor aminokwasów do żywienia wcześniaków, niemowląt i małych dzieci 100 ml </t>
  </si>
  <si>
    <t xml:space="preserve">Aminokwasy specjalistyczne wątrobowe 500ml </t>
  </si>
  <si>
    <t xml:space="preserve">Aminokwasy specjalistyczne nerkowe 500ml </t>
  </si>
  <si>
    <t>Pakiet nr 283</t>
  </si>
  <si>
    <t xml:space="preserve">Witaminy rozpuszczalne w wodzie 10ml x 10 amp. </t>
  </si>
  <si>
    <t>op.</t>
  </si>
  <si>
    <t xml:space="preserve">Witaminy rozpuszczalne w tłuszczach dla dzieci 10ml x 10 amp. </t>
  </si>
  <si>
    <t xml:space="preserve">Preparaty zawierające pierwiastki śladowe 10ml x 20 amp. </t>
  </si>
  <si>
    <t>Preparaty zawierające fosforany 20ml x 10 amp .</t>
  </si>
  <si>
    <t>Pakiet nr 284</t>
  </si>
  <si>
    <t xml:space="preserve">Worek trzykomorowy do żywienia pozajelitowego, do żył obwodowych i centralnych, zawartość azotu 5 - 5,4g, energia niebiałkowa 850 - 950 kcal, objętość 1350 -1450 ml, osmolarność poniżej 800 mOsm/l </t>
  </si>
  <si>
    <t>Pakiet nr 5</t>
  </si>
  <si>
    <t>Pakiet nr 6</t>
  </si>
  <si>
    <t>Pakiet nr 8</t>
  </si>
  <si>
    <t>fragmin</t>
  </si>
  <si>
    <t xml:space="preserve">Worek trzykomorowy do żywienia pozajelitowego, do żył obwodowych i centralnych, zawartość azotu 7 - 7,5g, energia niebiałkowa 1150 - 1250 kcal, objętość 1850-1950 ml, osmolarność poniżej 800 mOsm/l </t>
  </si>
  <si>
    <t xml:space="preserve">Worek trzykomorowy do żywienia pozajelitowegodo żył obwodowych i centralnych, zawartość azotu 9 - 10g, energia niebiałkowa 1400 - 1500 kcal, objętość 2350 - 2450 ml, osmolarność poniżej 800 mOsm/l </t>
  </si>
  <si>
    <t>CORNEREGEL ZEL DO OCZU  10 G</t>
  </si>
  <si>
    <t>CYCLONAMINE TABL. 0.25 G X 30</t>
  </si>
  <si>
    <t>ARTHROTEC TABL. 200 MCG X 30</t>
  </si>
  <si>
    <t>CAVINTON FORTE TABL.10mg x 30</t>
  </si>
  <si>
    <t>CAVINTON INJ. 5 MG/ML x 10</t>
  </si>
  <si>
    <t>DANTRIUM INJ. 20 MG x1</t>
  </si>
  <si>
    <t>DELACET PŁYN 100 ML</t>
  </si>
  <si>
    <t>PARACETAMOL CZOPKI 0.150 G X 10</t>
  </si>
  <si>
    <t xml:space="preserve">DIGOXIN  TABL. 0.1 MG X 30          </t>
  </si>
  <si>
    <t>EFFERALGAN CZOPKI 0.08 G X 10</t>
  </si>
  <si>
    <t>DEXAMETHASON-PABI TABL. 1 MG X 20</t>
  </si>
  <si>
    <t>DEVICAP KROPLE  10 ML</t>
  </si>
  <si>
    <t>DEBRIDATE PRO SUSP.7,87 MG / G 250 ML</t>
  </si>
  <si>
    <t>ELTHROXIN TABL. 100 MCG X 100</t>
  </si>
  <si>
    <t>ELTHROXIN TABL. 50 MCG X 100</t>
  </si>
  <si>
    <t>ENCORTON TABL. 10MG X 30</t>
  </si>
  <si>
    <t>ENCORTON TABL. 5 MG X 100</t>
  </si>
  <si>
    <t>ENCORTON TABL.20 MG X 30</t>
  </si>
  <si>
    <t>ESMERON INJ.DOZ. 100 MG/10 ML X 10 FIOL.</t>
  </si>
  <si>
    <t>ESMERON INJ.DOZ. 50 MG/5 ML X 12 FIOL.</t>
  </si>
  <si>
    <t>ESTAZOLAM  TABL. 2 MG X 20</t>
  </si>
  <si>
    <t>EUPHYLLIN LONG KAPS. 200 MG X 30</t>
  </si>
  <si>
    <t>DORMICUM  TABL. 15 MG X 100</t>
  </si>
  <si>
    <t>DORMICUM  TABL. 7,5 MG X 10</t>
  </si>
  <si>
    <t>DIURAMID TABL. 0,25 G X 30 TABL</t>
  </si>
  <si>
    <t>DOPEGYT TABL. 0.25 G X 50</t>
  </si>
  <si>
    <t>DEXAMYTREX MASC DO OCZU  3 G</t>
  </si>
  <si>
    <t>DESFERAL INJ. O.5 G X 10 FIOL.</t>
  </si>
  <si>
    <t xml:space="preserve">DIGOXIN  TABL. 0.25 MG X 30          </t>
  </si>
  <si>
    <t>EFFOX LONG 50 TABL. 50 MG X 30</t>
  </si>
  <si>
    <t>ESSENTIALE FORTE INJ.  50MG/ ML X 5 AMP.</t>
  </si>
  <si>
    <t>EPANUTIN PARENTERAL INJ. 0.25 G/5 ML X 5 AMP.</t>
  </si>
  <si>
    <t>ETOMIDATE-LIPURO INJ.DOZ. 20 MG/10 ML X 10 AMP.</t>
  </si>
  <si>
    <t>FENOTEROL INJ. 0.5 MG/10 ML X 15 AMP.</t>
  </si>
  <si>
    <t>FIBROLAN MAŚĆ 25 G</t>
  </si>
  <si>
    <t>FIOLET GENCJAN.ROZTWOR SPIRYT.1%  20 ML</t>
  </si>
  <si>
    <t xml:space="preserve">FLEGAMINA  SYROP 4MG/5ML 120 ML        </t>
  </si>
  <si>
    <t>FLEGAMINA INJ. 4 MG/2 ML X 5 AMP.</t>
  </si>
  <si>
    <t xml:space="preserve">FLEGAMINA TABL. 8 MG X 20          </t>
  </si>
  <si>
    <t>FLOXAL KROPLE DO OCZU 0.3 % 5 ML</t>
  </si>
  <si>
    <t>FLOXAL MASC DO OCZU 0.3 % 3 G</t>
  </si>
  <si>
    <t>FLUCONAZOLE SYROP 5 MG/ML 150 ML</t>
  </si>
  <si>
    <t>FLUORESCITE 10% (FLUORESCEINE) INJ.  5 ML X 1 FIOL.</t>
  </si>
  <si>
    <t>FORTRANS PROSZEK  X 50 SASZ.</t>
  </si>
  <si>
    <t xml:space="preserve">FURAGINUM TABL. 50 MG X 30         </t>
  </si>
  <si>
    <t>GAMMA ANTY HBS INJ. 1000 J X 1</t>
  </si>
  <si>
    <t>GAMMA ANTY HBS INJ. 200 J X 1</t>
  </si>
  <si>
    <t>GARAMYCIN 10X10X0.5CM GABKA  X 1 SZT.</t>
  </si>
  <si>
    <t>GENTAMICIN INJ.IM. IV. 80 MG/2 ML 2 ML X 10 AMP.</t>
  </si>
  <si>
    <t>GASTROLIT PROSZEK 4.15 G X 15 SASZ.</t>
  </si>
  <si>
    <t>GLICYNA 1,5% 5000 ML</t>
  </si>
  <si>
    <t>GLUCAGEN INJ. 1 MG HYPOKIT X 1 KPL.</t>
  </si>
  <si>
    <t>GLUCOSUM 20% INJ.DOZ.  10 ML X 10 AMP.</t>
  </si>
  <si>
    <t>GLUCOSUM 40% INJ.DOZ.  10 ML X 10 AMP.</t>
  </si>
  <si>
    <t>HALIDOR INJ 25 MG / ML X 10</t>
  </si>
  <si>
    <t>HEMOFER KROPLE  10 ML</t>
  </si>
  <si>
    <t>HYDROXYZINUM INJ. 100 MG/2 ML X 5 AMP.</t>
  </si>
  <si>
    <t>HYDROXYZINUM SYROP  250 G</t>
  </si>
  <si>
    <t>HYGROTON TABL. 50 MG X 20</t>
  </si>
  <si>
    <t xml:space="preserve">IBUM  ZAWIESINA  125 ML        </t>
  </si>
  <si>
    <t>HEPA MERZ INJ. 5 G/10 ML X 10 AMP.</t>
  </si>
  <si>
    <t xml:space="preserve">HEPATIL TABL. 0.15 G X 40          </t>
  </si>
  <si>
    <t>IMURAN TABL.25 MCG X 100</t>
  </si>
  <si>
    <t>KALIUM EFFERVESCENS GRAN. 5 G X 12 SASZ.</t>
  </si>
  <si>
    <t>KALIUM HYPERMANGANICUM TABL. 0.1 G X 30</t>
  </si>
  <si>
    <t>KETOKONAZOL TABL. 0.2 G X 10</t>
  </si>
  <si>
    <t>KLACID INJ.DOZ. 0.5 G X 1 FIOL.</t>
  </si>
  <si>
    <t xml:space="preserve">KLACID PRO SUSP. 0.250 G/5 ML 100 ML        </t>
  </si>
  <si>
    <t>KLACID TABL.500 MG X 14</t>
  </si>
  <si>
    <t>LACTULOSUM MIP  SYROP  1000 ML</t>
  </si>
  <si>
    <t>PABAL INJ.0,1 MG / 1 ML X 5</t>
  </si>
  <si>
    <t>PARACETAMOL CZOPKI 0.05 G X 10</t>
  </si>
  <si>
    <t>PARACETAMOL CZOPKI 0.125 G X 10</t>
  </si>
  <si>
    <t>PARACETAMOL CZOPKI 0.250 G X 10</t>
  </si>
  <si>
    <t>PARACETAMOL CZOPKI 0.5 X 10</t>
  </si>
  <si>
    <t>PARACETAMOL TABL. 500 MG X 500</t>
  </si>
  <si>
    <t xml:space="preserve">PERFALGAN INJ. 10 MG/ML 100 ML </t>
  </si>
  <si>
    <t xml:space="preserve">PERFALGAN INJ. 10 MG/ML 50 ML </t>
  </si>
  <si>
    <t>PENTASE TABL. 500 MG X 50</t>
  </si>
  <si>
    <t>PERLINGANIT INJ. 10 MG/10 ML X 10 AMP.</t>
  </si>
  <si>
    <t>PERNAZINUM TABL. 100 MG X 30</t>
  </si>
  <si>
    <t xml:space="preserve">PERNAZINUM TABL. 25 MG X 20         </t>
  </si>
  <si>
    <t>PERTLENON TABL. 1 G X 10</t>
  </si>
  <si>
    <t>Depakine inj. 400mg/4ml x4</t>
  </si>
  <si>
    <t>PHENAZOLINUM INJ. 0.1 G/2 ML X 10 AMP.</t>
  </si>
  <si>
    <t>SCOPOLAN CZOPKI 10 MG X 6</t>
  </si>
  <si>
    <t xml:space="preserve">PYRALGINUM CZOPKI 0.75 G X 10          </t>
  </si>
  <si>
    <t>POLSTIGMINUM INJ. 0.5 MG/1 ML X 10 AMP.</t>
  </si>
  <si>
    <t>POLSEPTOL MAŚĆ 100 MG / G 20 G</t>
  </si>
  <si>
    <t>PROTAMINUM SULFURICUM INJ. 10 MG/1 ML 5 ML X 1</t>
  </si>
  <si>
    <t>RELANIUM INJ. 10 MG/2 ML X 50 AMP.</t>
  </si>
  <si>
    <t>RELANIUM ZAWIESINA 100 G</t>
  </si>
  <si>
    <t>RELSED MIKROWLEW DOOD. 5 MG/2.5 ML X 5</t>
  </si>
  <si>
    <t>REMESTYP INJ. 100 MCG/ML 2 ML X 5 AMP.</t>
  </si>
  <si>
    <t>RIVANOLUM TABL. 0.1 G X 5</t>
  </si>
  <si>
    <t>RYTMONORM INJ.DOZ. 70 MG/20 ML X 5 AMP.</t>
  </si>
  <si>
    <t>SEVORANE PLYN WZIEWNY   250 ML</t>
  </si>
  <si>
    <t>SPIRONOL TABL. 25 MG X 100</t>
  </si>
  <si>
    <t>SPIRONOL TABL.POWL. 100 MG X 20</t>
  </si>
  <si>
    <t>SPONGOSTAN SPECJAL GABKA  70X50X1MM X 1</t>
  </si>
  <si>
    <t>SPONGOSTAN STANDARD GABKA  70X50X10MM X 1</t>
  </si>
  <si>
    <t>STERI-NEB SALAMOL ROZTW.D/NEBULIZ 2.5 MG/2.5 ML X 20 AMP.</t>
  </si>
  <si>
    <t>STEROVAG GLOB.DOPOCHW.  X 6</t>
  </si>
  <si>
    <t>STREPTASE INJ.DOZ. 1 500 000 J.M. X 1 FIOL.</t>
  </si>
  <si>
    <t>SUDOCREM ANTYSEPTYCZNY KREM  125 G</t>
  </si>
  <si>
    <t>SULFASALAZIN EN TABL. 0.5 G X 50</t>
  </si>
  <si>
    <t>SUPPOSITORIA GLYCEROLI  1 G X 10 SZT.</t>
  </si>
  <si>
    <t>SUPPOSITORIA GLYCEROLI  2 G X 10 SZT.</t>
  </si>
  <si>
    <t>SZCZEPIONKA Onko.BCG 100 DO IMMUNOTERAP. INJ. 100 MG X 1 AMP.</t>
  </si>
  <si>
    <t>SZCZEPIONKA TEZCOWA TT INJ. 0.5 ML X 1 AMP.</t>
  </si>
  <si>
    <t>TETABULIN INJ. 250 J.M./1 ML X 1 AMP.STRZYK.</t>
  </si>
  <si>
    <t>THEOPHYLLINUM INJ.DOZ. 0.3 G 250 ML</t>
  </si>
  <si>
    <t>THEOSPIREX INJ.DOZ. 20MG/ML 10 ML X 5 AMP.</t>
  </si>
  <si>
    <t>THIOCODIN TABL.  X 10</t>
  </si>
  <si>
    <t>THIOGAMMA INJ. 600 MG / 20 ML X 10</t>
  </si>
  <si>
    <t>THIOGAMMA TABL.600 MG X 30</t>
  </si>
  <si>
    <t>THYROZOL 10 TABL.POWL. 10 MG X 50</t>
  </si>
  <si>
    <t>TIMENTIN INJ.DOZ. 1.6 G X 1 FIOL.</t>
  </si>
  <si>
    <t>TOBRADEX KROPLE DO OCZU  5 ML</t>
  </si>
  <si>
    <t>TOBRADEX MAŚĆ DO OCZU  5 ML</t>
  </si>
  <si>
    <t>TOBREX 0.3% KROPLE DO OCZU  5 ML</t>
  </si>
  <si>
    <t>TOBREX 0.3% MASC DO OCZU  3.5 G</t>
  </si>
  <si>
    <t>TORECAN   CZOPKI 6.5 MG X 6</t>
  </si>
  <si>
    <t>TORECAN INJ. 6,5 MG / 1 ML X 6</t>
  </si>
  <si>
    <t>TORECAN TABL.POWL. 6.5 MG X 50</t>
  </si>
  <si>
    <t>TRIFAS INJ.DOZ. 20 MG/4 ML X 5 AMP.</t>
  </si>
  <si>
    <t>TROMBINA  400 J.M. X 5 AMP.+ROZP.</t>
  </si>
  <si>
    <t>TRUSOPT 2% KROPLE DO OCZU  5 ML</t>
  </si>
  <si>
    <t>TUBERCULIN PPD RT 23 INJ. 2 T.U./0.1 ML 1.5ML X 1 FIOL.</t>
  </si>
  <si>
    <t>UNIDOX SOLUTAB TABL. 100 MG X 10</t>
  </si>
  <si>
    <t>CAVINTON TABL.5mg x 30</t>
  </si>
  <si>
    <t>MIDANIUM INJ. 15 MG / 3 ML X 10 AMP</t>
  </si>
  <si>
    <t>MIDANIUM INJ. 5 MG/5 ML X 10 AMP.</t>
  </si>
  <si>
    <t>MAXITROL KROPLE DO OCZU  5 ML</t>
  </si>
  <si>
    <t>MAXITROL MASC DO OCZU  3.5 G</t>
  </si>
  <si>
    <t>MAXIPIME PROSZ.DO P.INJ. 2 G X 1 FIOL.</t>
  </si>
  <si>
    <t>MADOPAR HBS 125 KAPS.  X 100</t>
  </si>
  <si>
    <t>MADOPAR HBS 62,5 mg KAPS.  X 100</t>
  </si>
  <si>
    <t>LUMINALUM TABL. 100 MG X 10</t>
  </si>
  <si>
    <t>LUMINALUM TABL. 15 MG X 10</t>
  </si>
  <si>
    <t>LIDOCAINA 10% AEROZOL  38 G</t>
  </si>
  <si>
    <t>LERIVON TABL. 30 MG X 30</t>
  </si>
  <si>
    <t>LAKCID SUBST.LIOFIL.  X 50 AMP.</t>
  </si>
  <si>
    <t>METHOTREKSAT INJ. 50 MG/5 ML X 5 FIOL.</t>
  </si>
  <si>
    <t>METIZOL TABL. 5 MG X 50</t>
  </si>
  <si>
    <t>METYPRED TABL. 16 MG X 30</t>
  </si>
  <si>
    <t>METYPRED TABL. 4 MG X 30</t>
  </si>
  <si>
    <t>MILURIT TABL. 100 MG X 50</t>
  </si>
  <si>
    <t>MILURIT TABL. 300 MG X 30 TABL.</t>
  </si>
  <si>
    <t>MINIRIN INJ. 0.004 MG/1 ML X 10 AMP.</t>
  </si>
  <si>
    <t>MINIRIN TABL. 0.1 MG X 30</t>
  </si>
  <si>
    <t>MIOSTAT INJ. 0.1 MG/ML 1.5 MLX12 FIOL.</t>
  </si>
  <si>
    <t>MISTABRON AEROZOL 5 MG/DAW. 12.5 ML(125DAW)</t>
  </si>
  <si>
    <t>MISTABRON ROZTW.D/INHAL. 0.6 G/3 ML X 5 AMP.</t>
  </si>
  <si>
    <t>MOVA NITRAT PIPETTE 1% ROZT.AZOTANU SREB   X 50</t>
  </si>
  <si>
    <t xml:space="preserve">MUCOSOLVAN SYROP  100 ML        </t>
  </si>
  <si>
    <t>MUCOSOLVAN INJ. 15 MG/2 ML X 10 AMP.</t>
  </si>
  <si>
    <t xml:space="preserve">MUCOSOLVAN TABL. 30 MG X 20          </t>
  </si>
  <si>
    <t>MYDOCALM INJ. 100 MG/1 ML X 5 AMP.</t>
  </si>
  <si>
    <t xml:space="preserve">MYDOCALM TABL.POWL. 50 MG X 30          </t>
  </si>
  <si>
    <t>NACLOF KROPLE DO OCZU  5 ML</t>
  </si>
  <si>
    <t>NAKOM MITE TABL. 25/100 MG X 100</t>
  </si>
  <si>
    <t>NALOXONUM HYDROCHLORICUM INJ. 0.4 MG/1 ML X 10 AMP.</t>
  </si>
  <si>
    <t>NARCOTAN PLYN  250 ML</t>
  </si>
  <si>
    <t>NAROPIN INJ. 10 MG/ML 10 ML X 5 AMP.</t>
  </si>
  <si>
    <t>NEOSYNEPHRINE 10% POS KROPLE DO OCZU  5 ML</t>
  </si>
  <si>
    <t>NETROMYCIN INJ. 200 MG/2 ML X 1 FIOL.</t>
  </si>
  <si>
    <t>NETROMYCIN INJ. 50 MG/2 ML X 1 FIOL.</t>
  </si>
  <si>
    <t>NEUPOGEN INJ. 48 MU/ML / ML X 1</t>
  </si>
  <si>
    <t>NEURONTIN 400 KAPS. 400 MG X 100</t>
  </si>
  <si>
    <t>NEURONTIN 600 KAPS. 600 MG X 100</t>
  </si>
  <si>
    <t>j.m.</t>
  </si>
  <si>
    <t>Szczepionka przeciw błonicy, tężcowi, krztuścowi    (bezkomórkowa,złożona) adsorbowana, wskazana  do szczepienia przypominającego dzieci w wieku od lat 4, młodzieży oraz dorosłych</t>
  </si>
  <si>
    <t>krople żołądkowe 35 g</t>
  </si>
  <si>
    <t>krople uspokajające 35 g</t>
  </si>
  <si>
    <t>Doustna szczepionka zawierająca 5 żywych szczepów rotawirusa do podawania niemowlętom i małym dzieciom od 6 tygodnia życia w celu zapobiegania zapalenia żołądka i jelit spowodowanego rotawirusem</t>
  </si>
  <si>
    <t>elmex żel 215g</t>
  </si>
  <si>
    <t xml:space="preserve"> cardiol C płyn 40 g</t>
  </si>
  <si>
    <t xml:space="preserve">NEUROTOP RETARD 300 MG X 50 TABL </t>
  </si>
  <si>
    <t xml:space="preserve">NIFUROKSAZYD 4% ZAWIESINA  90 ML         </t>
  </si>
  <si>
    <t xml:space="preserve">NIFUROKSAZYD TABL.POWL. 0.1 G X 24          </t>
  </si>
  <si>
    <t xml:space="preserve">NILOGRIN TABL. 10 MG X 30          </t>
  </si>
  <si>
    <t>Załącznik nr 2 do siwz</t>
  </si>
  <si>
    <t>cena brutto</t>
  </si>
  <si>
    <t>wartość brutto</t>
  </si>
  <si>
    <t>Razem</t>
  </si>
  <si>
    <t>wykaz produktów z  nazwą środka farmaceutycznego, wyrobu w jednostkach miary i ilość przewidywanego zużycia w okresie 12 miesięcy</t>
  </si>
  <si>
    <t>NIMOTOP S INJ. 10 MG/50 ML X 1 FL.</t>
  </si>
  <si>
    <t>NIMOTOP S TABL. 100 MG x 30</t>
  </si>
  <si>
    <t>NITROMINT AEROZOL 0,4 MG / DAWKĘ X 200 DAWEK</t>
  </si>
  <si>
    <t>NIVALIN INJ. 2,5 MG / ML X 10</t>
  </si>
  <si>
    <t>NIVALIN INJ. 5 MG/1 ML X 10 AMP.</t>
  </si>
  <si>
    <t>NOLICIN  TABL. 0.4 G X 20</t>
  </si>
  <si>
    <t>NORCURON INJ.DOZ. 10 MG X 10 FIOL.</t>
  </si>
  <si>
    <t>NOVOSEVEN INJ. 2,4 MG</t>
  </si>
  <si>
    <t>NOVOSEVEN INJ. 4,8 MG</t>
  </si>
  <si>
    <t>IBUPROFEN TABL. 200 MG x 60</t>
  </si>
  <si>
    <t>NUTRAMIGEN PROSZEK 425 G X 1</t>
  </si>
  <si>
    <t xml:space="preserve">NYSTATYNA DRAZ. 500 000 J.M. X 16          </t>
  </si>
  <si>
    <t xml:space="preserve">NYSTATYNA PRO SUSP. 2 400 000 J.M. 5 G/24 ML     </t>
  </si>
  <si>
    <t>NYSTATYNA TABL.DOPOCHW. 100 000 J.M. X 10</t>
  </si>
  <si>
    <t>OCULOTECT FLUID 5% KROPLE DO OCZU 50 MG/ML 10 ML</t>
  </si>
  <si>
    <t>ORGAMETRIL TABL. 5 MG X 30</t>
  </si>
  <si>
    <t>OXYCARDIL TABL.POWL. 120 MG X 30</t>
  </si>
  <si>
    <t>OXYCARDIL TABL.POWL. 180 MG X 30</t>
  </si>
  <si>
    <t>OXYCARDIL TABL.POWL. 60 MG X 60</t>
  </si>
  <si>
    <t>OXYTOCIN  INJ. 5 J.M./1 ML X 5 AMP.</t>
  </si>
  <si>
    <t>moja cena</t>
  </si>
  <si>
    <t>ich cena</t>
  </si>
  <si>
    <t>ARICEPT TABL. 5 MG x 28</t>
  </si>
  <si>
    <t xml:space="preserve">Antytoksyna botulinowa A+B+E inj. </t>
  </si>
  <si>
    <t>VITAMINUM C FORTE INJ. 0.5 G/5 ML X 10 AMP.</t>
  </si>
  <si>
    <t>NEOMYCIN 0.5%  MASC DO OCZU  3 G</t>
  </si>
  <si>
    <t>Morphinum sulfuricum inj. 20mg/1ml x 10</t>
  </si>
  <si>
    <t>Integrillin roztwór do wstrzykiwań 2 mg/ ml</t>
  </si>
  <si>
    <t>Integrillin roztwór do infuzji 0,75/ml</t>
  </si>
  <si>
    <t>CLONAZEPAMUM TABL.2 MG X 30</t>
  </si>
  <si>
    <t>CLOTRIMAZOL TABL. DOPOCHW. 100 MG X 6</t>
  </si>
  <si>
    <t>CEFOBID INJ. 1 G X 1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</si>
</sst>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0.00;[Red]0.00"/>
    <numFmt numFmtId="167" formatCode="#,##0.00&quot; zł&quot;"/>
    <numFmt numFmtId="168" formatCode="\ #,##0&quot;      &quot;;\-#,##0&quot;      &quot;;&quot; -&quot;#&quot;      &quot;;@\ "/>
    <numFmt numFmtId="169" formatCode="\ #,##0.00&quot;      &quot;;\-#,##0.00&quot;      &quot;;&quot; -&quot;#&quot;      &quot;;@\ "/>
    <numFmt numFmtId="170" formatCode="#,##0.000"/>
    <numFmt numFmtId="171" formatCode="#,##0.00\ [$zł-415];[Red]\-#,##0.00\ [$zł-415]"/>
    <numFmt numFmtId="172" formatCode="0.00000"/>
    <numFmt numFmtId="173" formatCode="0.000000"/>
    <numFmt numFmtId="174" formatCode="0.0000"/>
    <numFmt numFmtId="175" formatCode="0.000"/>
    <numFmt numFmtId="176" formatCode="0.0000000"/>
    <numFmt numFmtId="177" formatCode="0.0"/>
    <numFmt numFmtId="178" formatCode="[$-415]d\ mmmm\ yyyy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54">
    <font>
      <sz val="11"/>
      <color indexed="8"/>
      <name val="Czcionka tekstu podstawowego"/>
      <family val="2"/>
    </font>
    <font>
      <sz val="9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11"/>
      <color indexed="8"/>
      <name val="Calibri"/>
      <family val="2"/>
    </font>
    <font>
      <sz val="9"/>
      <color indexed="8"/>
      <name val="Czcionka tekstu podstawowego"/>
      <family val="2"/>
    </font>
    <font>
      <sz val="9"/>
      <color indexed="8"/>
      <name val="Arial CE"/>
      <family val="2"/>
    </font>
    <font>
      <sz val="9"/>
      <name val="Arial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8"/>
      <name val="Arial CE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9"/>
      <color indexed="12"/>
      <name val="Czcionka tekstu podstawowego"/>
      <family val="2"/>
    </font>
    <font>
      <sz val="9"/>
      <color indexed="12"/>
      <name val="Arial CE"/>
      <family val="2"/>
    </font>
    <font>
      <b/>
      <sz val="9"/>
      <color indexed="12"/>
      <name val="Arial CE"/>
      <family val="2"/>
    </font>
    <font>
      <sz val="9"/>
      <color indexed="10"/>
      <name val="Czcionka tekstu podstawowego"/>
      <family val="0"/>
    </font>
    <font>
      <b/>
      <sz val="9"/>
      <color indexed="8"/>
      <name val="Czcionka tekstu podstawowego"/>
      <family val="2"/>
    </font>
    <font>
      <b/>
      <sz val="8"/>
      <name val="Arial CE"/>
      <family val="0"/>
    </font>
    <font>
      <sz val="9"/>
      <color indexed="14"/>
      <name val="Czcionka tekstu podstawowego"/>
      <family val="2"/>
    </font>
    <font>
      <sz val="9"/>
      <color indexed="14"/>
      <name val="Arial CE"/>
      <family val="2"/>
    </font>
    <font>
      <b/>
      <sz val="9"/>
      <color indexed="14"/>
      <name val="Arial CE"/>
      <family val="2"/>
    </font>
    <font>
      <b/>
      <sz val="9"/>
      <name val="Arial"/>
      <family val="2"/>
    </font>
    <font>
      <b/>
      <sz val="9"/>
      <color indexed="10"/>
      <name val="Czcionka tekstu podstawowego"/>
      <family val="0"/>
    </font>
    <font>
      <b/>
      <sz val="8"/>
      <color indexed="8"/>
      <name val="Arial CE"/>
      <family val="2"/>
    </font>
    <font>
      <i/>
      <sz val="8"/>
      <name val="Arial CE"/>
      <family val="0"/>
    </font>
    <font>
      <sz val="8"/>
      <color indexed="8"/>
      <name val="Arial CE"/>
      <family val="2"/>
    </font>
    <font>
      <sz val="8"/>
      <name val="Arial"/>
      <family val="2"/>
    </font>
    <font>
      <sz val="11"/>
      <name val="Czcionka tekstu podstawowego"/>
      <family val="2"/>
    </font>
    <font>
      <sz val="10"/>
      <name val="Arial CE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 Black"/>
      <family val="2"/>
    </font>
    <font>
      <sz val="11"/>
      <color indexed="8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ill="0" applyBorder="0" applyAlignment="0" applyProtection="0"/>
    <xf numFmtId="0" fontId="20" fillId="0" borderId="0">
      <alignment/>
      <protection/>
    </xf>
    <xf numFmtId="0" fontId="29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7" fillId="4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" fillId="0" borderId="0">
      <alignment/>
      <protection/>
    </xf>
    <xf numFmtId="0" fontId="12" fillId="38" borderId="1" applyNumberFormat="0" applyAlignment="0" applyProtection="0"/>
    <xf numFmtId="0" fontId="12" fillId="39" borderId="1" applyNumberForma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1" fillId="4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" fillId="0" borderId="10" xfId="88" applyFont="1" applyBorder="1">
      <alignment/>
      <protection/>
    </xf>
    <xf numFmtId="0" fontId="1" fillId="0" borderId="10" xfId="88" applyFont="1" applyFill="1" applyBorder="1" applyAlignment="1">
      <alignment horizontal="left" wrapText="1"/>
      <protection/>
    </xf>
    <xf numFmtId="0" fontId="21" fillId="0" borderId="0" xfId="0" applyFont="1" applyAlignment="1">
      <alignment/>
    </xf>
    <xf numFmtId="2" fontId="1" fillId="0" borderId="10" xfId="88" applyNumberFormat="1" applyFont="1" applyBorder="1">
      <alignment/>
      <protection/>
    </xf>
    <xf numFmtId="4" fontId="18" fillId="0" borderId="10" xfId="88" applyNumberFormat="1" applyFont="1" applyBorder="1">
      <alignment/>
      <protection/>
    </xf>
    <xf numFmtId="0" fontId="18" fillId="45" borderId="10" xfId="88" applyFont="1" applyFill="1" applyBorder="1" applyAlignment="1">
      <alignment horizontal="center" vertical="center" wrapText="1"/>
      <protection/>
    </xf>
    <xf numFmtId="0" fontId="18" fillId="45" borderId="10" xfId="88" applyFont="1" applyFill="1" applyBorder="1" applyAlignment="1">
      <alignment horizontal="left" vertical="center" wrapText="1"/>
      <protection/>
    </xf>
    <xf numFmtId="4" fontId="18" fillId="45" borderId="10" xfId="88" applyNumberFormat="1" applyFont="1" applyFill="1" applyBorder="1" applyAlignment="1">
      <alignment horizontal="center" vertical="center" wrapText="1"/>
      <protection/>
    </xf>
    <xf numFmtId="0" fontId="1" fillId="0" borderId="10" xfId="88" applyFont="1" applyFill="1" applyBorder="1" applyAlignment="1">
      <alignment horizontal="center"/>
      <protection/>
    </xf>
    <xf numFmtId="0" fontId="1" fillId="0" borderId="10" xfId="88" applyFont="1" applyFill="1" applyBorder="1">
      <alignment/>
      <protection/>
    </xf>
    <xf numFmtId="4" fontId="1" fillId="0" borderId="10" xfId="88" applyNumberFormat="1" applyFont="1" applyFill="1" applyBorder="1">
      <alignment/>
      <protection/>
    </xf>
    <xf numFmtId="0" fontId="19" fillId="45" borderId="10" xfId="88" applyFont="1" applyFill="1" applyBorder="1" applyAlignment="1">
      <alignment horizontal="center" vertical="center" wrapText="1"/>
      <protection/>
    </xf>
    <xf numFmtId="4" fontId="19" fillId="45" borderId="10" xfId="88" applyNumberFormat="1" applyFont="1" applyFill="1" applyBorder="1" applyAlignment="1">
      <alignment horizontal="center" vertical="center" wrapText="1"/>
      <protection/>
    </xf>
    <xf numFmtId="0" fontId="18" fillId="0" borderId="10" xfId="88" applyFont="1" applyFill="1" applyBorder="1" applyAlignment="1">
      <alignment horizontal="left"/>
      <protection/>
    </xf>
    <xf numFmtId="0" fontId="18" fillId="0" borderId="10" xfId="88" applyFont="1" applyBorder="1" applyAlignment="1">
      <alignment horizontal="left"/>
      <protection/>
    </xf>
    <xf numFmtId="0" fontId="18" fillId="0" borderId="10" xfId="88" applyFont="1" applyBorder="1">
      <alignment/>
      <protection/>
    </xf>
    <xf numFmtId="4" fontId="18" fillId="0" borderId="10" xfId="88" applyNumberFormat="1" applyFont="1" applyFill="1" applyBorder="1">
      <alignment/>
      <protection/>
    </xf>
    <xf numFmtId="2" fontId="18" fillId="0" borderId="10" xfId="88" applyNumberFormat="1" applyFont="1" applyBorder="1">
      <alignment/>
      <protection/>
    </xf>
    <xf numFmtId="2" fontId="18" fillId="0" borderId="10" xfId="88" applyNumberFormat="1" applyFont="1" applyBorder="1">
      <alignment/>
      <protection/>
    </xf>
    <xf numFmtId="0" fontId="1" fillId="0" borderId="10" xfId="88" applyFont="1" applyBorder="1" applyAlignment="1">
      <alignment wrapText="1"/>
      <protection/>
    </xf>
    <xf numFmtId="4" fontId="1" fillId="0" borderId="10" xfId="88" applyNumberFormat="1" applyFont="1" applyFill="1" applyBorder="1" applyAlignment="1">
      <alignment horizontal="right"/>
      <protection/>
    </xf>
    <xf numFmtId="4" fontId="18" fillId="0" borderId="10" xfId="88" applyNumberFormat="1" applyFont="1" applyFill="1" applyBorder="1" applyAlignment="1">
      <alignment horizontal="right"/>
      <protection/>
    </xf>
    <xf numFmtId="4" fontId="18" fillId="0" borderId="10" xfId="88" applyNumberFormat="1" applyFont="1" applyFill="1" applyBorder="1">
      <alignment/>
      <protection/>
    </xf>
    <xf numFmtId="4" fontId="1" fillId="0" borderId="10" xfId="88" applyNumberFormat="1" applyFont="1" applyBorder="1">
      <alignment/>
      <protection/>
    </xf>
    <xf numFmtId="0" fontId="18" fillId="0" borderId="10" xfId="88" applyFont="1" applyFill="1" applyBorder="1" applyAlignment="1">
      <alignment horizontal="left" wrapText="1"/>
      <protection/>
    </xf>
    <xf numFmtId="0" fontId="18" fillId="0" borderId="10" xfId="88" applyFont="1" applyFill="1" applyBorder="1" applyAlignment="1">
      <alignment horizontal="center"/>
      <protection/>
    </xf>
    <xf numFmtId="0" fontId="22" fillId="0" borderId="10" xfId="88" applyFont="1" applyFill="1" applyBorder="1" applyAlignment="1">
      <alignment horizontal="left" wrapText="1"/>
      <protection/>
    </xf>
    <xf numFmtId="4" fontId="1" fillId="0" borderId="10" xfId="88" applyNumberFormat="1" applyFont="1" applyBorder="1" applyAlignment="1">
      <alignment horizontal="right" vertical="center" wrapText="1"/>
      <protection/>
    </xf>
    <xf numFmtId="2" fontId="1" fillId="0" borderId="10" xfId="88" applyNumberFormat="1" applyFont="1" applyFill="1" applyBorder="1">
      <alignment/>
      <protection/>
    </xf>
    <xf numFmtId="0" fontId="1" fillId="0" borderId="10" xfId="88" applyFont="1" applyFill="1" applyBorder="1" applyAlignment="1">
      <alignment wrapText="1"/>
      <protection/>
    </xf>
    <xf numFmtId="0" fontId="18" fillId="0" borderId="10" xfId="88" applyFont="1" applyFill="1" applyBorder="1">
      <alignment/>
      <protection/>
    </xf>
    <xf numFmtId="0" fontId="1" fillId="0" borderId="10" xfId="88" applyFont="1" applyBorder="1" applyAlignment="1">
      <alignment horizontal="center"/>
      <protection/>
    </xf>
    <xf numFmtId="0" fontId="1" fillId="0" borderId="10" xfId="88" applyFont="1" applyBorder="1" applyAlignment="1">
      <alignment horizontal="left" wrapText="1"/>
      <protection/>
    </xf>
    <xf numFmtId="0" fontId="18" fillId="0" borderId="10" xfId="88" applyFont="1" applyBorder="1" applyAlignment="1">
      <alignment horizontal="center"/>
      <protection/>
    </xf>
    <xf numFmtId="4" fontId="18" fillId="0" borderId="10" xfId="88" applyNumberFormat="1" applyFont="1" applyBorder="1">
      <alignment/>
      <protection/>
    </xf>
    <xf numFmtId="0" fontId="18" fillId="0" borderId="10" xfId="88" applyFont="1" applyFill="1" applyBorder="1" applyAlignment="1">
      <alignment horizontal="center" wrapText="1"/>
      <protection/>
    </xf>
    <xf numFmtId="0" fontId="1" fillId="0" borderId="10" xfId="88" applyFont="1" applyFill="1" applyBorder="1" applyAlignment="1">
      <alignment wrapText="1" shrinkToFit="1"/>
      <protection/>
    </xf>
    <xf numFmtId="0" fontId="23" fillId="0" borderId="10" xfId="88" applyFont="1" applyFill="1" applyBorder="1" applyAlignment="1">
      <alignment wrapText="1"/>
      <protection/>
    </xf>
    <xf numFmtId="0" fontId="22" fillId="0" borderId="10" xfId="88" applyFont="1" applyBorder="1" applyAlignment="1">
      <alignment horizontal="left" wrapText="1"/>
      <protection/>
    </xf>
    <xf numFmtId="4" fontId="1" fillId="0" borderId="10" xfId="88" applyNumberFormat="1" applyFont="1" applyBorder="1" applyAlignment="1">
      <alignment horizontal="right"/>
      <protection/>
    </xf>
    <xf numFmtId="0" fontId="1" fillId="0" borderId="10" xfId="88" applyFont="1" applyBorder="1" applyAlignment="1">
      <alignment horizontal="center" vertical="center" wrapText="1"/>
      <protection/>
    </xf>
    <xf numFmtId="0" fontId="18" fillId="0" borderId="10" xfId="88" applyFont="1" applyFill="1" applyBorder="1" applyAlignment="1">
      <alignment horizontal="center" vertical="center" wrapText="1"/>
      <protection/>
    </xf>
    <xf numFmtId="0" fontId="18" fillId="0" borderId="10" xfId="88" applyFont="1" applyBorder="1" applyAlignment="1">
      <alignment horizontal="center" vertical="center" wrapText="1"/>
      <protection/>
    </xf>
    <xf numFmtId="2" fontId="18" fillId="0" borderId="10" xfId="88" applyNumberFormat="1" applyFont="1" applyFill="1" applyBorder="1">
      <alignment/>
      <protection/>
    </xf>
    <xf numFmtId="0" fontId="1" fillId="0" borderId="10" xfId="88" applyFont="1" applyBorder="1" applyAlignment="1">
      <alignment horizontal="center" wrapText="1"/>
      <protection/>
    </xf>
    <xf numFmtId="0" fontId="1" fillId="0" borderId="10" xfId="88" applyFont="1" applyFill="1" applyBorder="1" applyAlignment="1">
      <alignment horizontal="center" vertical="center" wrapText="1"/>
      <protection/>
    </xf>
    <xf numFmtId="2" fontId="1" fillId="0" borderId="10" xfId="88" applyNumberFormat="1" applyFont="1" applyFill="1" applyBorder="1" applyAlignment="1">
      <alignment wrapText="1"/>
      <protection/>
    </xf>
    <xf numFmtId="167" fontId="1" fillId="0" borderId="10" xfId="88" applyNumberFormat="1" applyFont="1" applyFill="1" applyBorder="1" applyAlignment="1">
      <alignment horizontal="center" vertical="center" wrapText="1"/>
      <protection/>
    </xf>
    <xf numFmtId="4" fontId="18" fillId="0" borderId="10" xfId="88" applyNumberFormat="1" applyFont="1" applyFill="1" applyBorder="1" applyAlignment="1">
      <alignment wrapText="1"/>
      <protection/>
    </xf>
    <xf numFmtId="0" fontId="18" fillId="0" borderId="10" xfId="88" applyFont="1" applyFill="1" applyBorder="1" applyAlignment="1">
      <alignment horizontal="center" vertical="center"/>
      <protection/>
    </xf>
    <xf numFmtId="4" fontId="18" fillId="0" borderId="10" xfId="88" applyNumberFormat="1" applyFont="1" applyBorder="1" applyAlignment="1">
      <alignment horizontal="right"/>
      <protection/>
    </xf>
    <xf numFmtId="0" fontId="18" fillId="46" borderId="10" xfId="88" applyFont="1" applyFill="1" applyBorder="1" applyAlignment="1">
      <alignment horizontal="center" vertical="center" wrapText="1"/>
      <protection/>
    </xf>
    <xf numFmtId="0" fontId="18" fillId="45" borderId="10" xfId="88" applyFont="1" applyFill="1" applyBorder="1" applyAlignment="1">
      <alignment vertical="center" wrapText="1"/>
      <protection/>
    </xf>
    <xf numFmtId="0" fontId="18" fillId="0" borderId="10" xfId="88" applyFont="1" applyBorder="1" applyAlignment="1">
      <alignment/>
      <protection/>
    </xf>
    <xf numFmtId="0" fontId="1" fillId="0" borderId="10" xfId="88" applyFont="1" applyFill="1" applyBorder="1" applyAlignment="1">
      <alignment/>
      <protection/>
    </xf>
    <xf numFmtId="0" fontId="19" fillId="0" borderId="10" xfId="88" applyFont="1" applyBorder="1" applyAlignment="1">
      <alignment/>
      <protection/>
    </xf>
    <xf numFmtId="0" fontId="1" fillId="0" borderId="10" xfId="88" applyFont="1" applyBorder="1" applyAlignment="1">
      <alignment/>
      <protection/>
    </xf>
    <xf numFmtId="4" fontId="18" fillId="0" borderId="10" xfId="88" applyNumberFormat="1" applyFont="1" applyBorder="1" applyAlignment="1">
      <alignment horizontal="right"/>
      <protection/>
    </xf>
    <xf numFmtId="0" fontId="1" fillId="0" borderId="10" xfId="88" applyFont="1" applyBorder="1" applyAlignment="1">
      <alignment horizontal="left"/>
      <protection/>
    </xf>
    <xf numFmtId="0" fontId="1" fillId="0" borderId="10" xfId="88" applyFont="1" applyBorder="1" applyAlignment="1">
      <alignment horizontal="left" vertical="center" wrapText="1"/>
      <protection/>
    </xf>
    <xf numFmtId="4" fontId="18" fillId="0" borderId="10" xfId="88" applyNumberFormat="1" applyFont="1" applyBorder="1" applyAlignment="1">
      <alignment horizontal="right" vertical="center" wrapText="1"/>
      <protection/>
    </xf>
    <xf numFmtId="4" fontId="1" fillId="0" borderId="10" xfId="88" applyNumberFormat="1" applyFont="1" applyBorder="1" applyAlignment="1">
      <alignment horizontal="center" vertical="center" wrapText="1"/>
      <protection/>
    </xf>
    <xf numFmtId="0" fontId="1" fillId="0" borderId="10" xfId="88" applyFont="1" applyBorder="1" applyAlignment="1">
      <alignment vertical="center" wrapText="1"/>
      <protection/>
    </xf>
    <xf numFmtId="4" fontId="18" fillId="0" borderId="10" xfId="88" applyNumberFormat="1" applyFont="1" applyBorder="1" applyAlignment="1">
      <alignment horizontal="right" vertical="center" wrapText="1"/>
      <protection/>
    </xf>
    <xf numFmtId="0" fontId="1" fillId="0" borderId="10" xfId="88" applyFont="1" applyFill="1" applyBorder="1" applyAlignment="1">
      <alignment horizontal="center" vertical="center"/>
      <protection/>
    </xf>
    <xf numFmtId="4" fontId="1" fillId="0" borderId="10" xfId="88" applyNumberFormat="1" applyFont="1" applyFill="1" applyBorder="1" applyAlignment="1">
      <alignment horizontal="right" vertical="center" wrapText="1"/>
      <protection/>
    </xf>
    <xf numFmtId="4" fontId="18" fillId="0" borderId="10" xfId="88" applyNumberFormat="1" applyFont="1" applyFill="1" applyBorder="1" applyAlignment="1">
      <alignment horizontal="right" vertical="center" wrapText="1"/>
      <protection/>
    </xf>
    <xf numFmtId="0" fontId="1" fillId="46" borderId="10" xfId="88" applyFont="1" applyFill="1" applyBorder="1" applyAlignment="1">
      <alignment wrapText="1"/>
      <protection/>
    </xf>
    <xf numFmtId="0" fontId="18" fillId="45" borderId="10" xfId="88" applyFont="1" applyFill="1" applyBorder="1" applyAlignment="1">
      <alignment horizontal="center" vertical="center"/>
      <protection/>
    </xf>
    <xf numFmtId="0" fontId="1" fillId="0" borderId="10" xfId="88" applyFont="1" applyFill="1" applyBorder="1" applyAlignment="1">
      <alignment horizontal="left"/>
      <protection/>
    </xf>
    <xf numFmtId="0" fontId="1" fillId="46" borderId="10" xfId="88" applyFont="1" applyFill="1" applyBorder="1" applyAlignment="1">
      <alignment wrapText="1" shrinkToFit="1"/>
      <protection/>
    </xf>
    <xf numFmtId="0" fontId="1" fillId="0" borderId="10" xfId="88" applyFont="1" applyFill="1" applyBorder="1" applyAlignment="1">
      <alignment horizontal="left" wrapText="1" shrinkToFit="1"/>
      <protection/>
    </xf>
    <xf numFmtId="0" fontId="1" fillId="0" borderId="10" xfId="88" applyFont="1" applyFill="1" applyBorder="1" applyAlignment="1">
      <alignment horizontal="center" wrapText="1"/>
      <protection/>
    </xf>
    <xf numFmtId="0" fontId="1" fillId="0" borderId="10" xfId="88" applyFont="1" applyFill="1" applyBorder="1" applyAlignment="1">
      <alignment vertical="center" wrapText="1" shrinkToFit="1"/>
      <protection/>
    </xf>
    <xf numFmtId="0" fontId="1" fillId="0" borderId="10" xfId="88" applyFont="1" applyFill="1" applyBorder="1" applyAlignment="1">
      <alignment horizontal="left" vertical="center" wrapText="1" shrinkToFit="1"/>
      <protection/>
    </xf>
    <xf numFmtId="0" fontId="23" fillId="0" borderId="10" xfId="88" applyFont="1" applyFill="1" applyBorder="1" applyAlignment="1">
      <alignment horizontal="center"/>
      <protection/>
    </xf>
    <xf numFmtId="0" fontId="1" fillId="0" borderId="10" xfId="88" applyFont="1" applyFill="1" applyBorder="1" applyAlignment="1">
      <alignment horizontal="left" vertical="center" wrapText="1"/>
      <protection/>
    </xf>
    <xf numFmtId="2" fontId="18" fillId="0" borderId="10" xfId="88" applyNumberFormat="1" applyFont="1" applyBorder="1" applyAlignment="1">
      <alignment horizontal="right"/>
      <protection/>
    </xf>
    <xf numFmtId="0" fontId="18" fillId="0" borderId="10" xfId="88" applyFont="1" applyFill="1" applyBorder="1">
      <alignment/>
      <protection/>
    </xf>
    <xf numFmtId="0" fontId="24" fillId="0" borderId="10" xfId="88" applyFont="1" applyBorder="1">
      <alignment/>
      <protection/>
    </xf>
    <xf numFmtId="0" fontId="24" fillId="0" borderId="10" xfId="88" applyFont="1" applyBorder="1" applyAlignment="1">
      <alignment horizontal="center"/>
      <protection/>
    </xf>
    <xf numFmtId="0" fontId="24" fillId="0" borderId="10" xfId="88" applyFont="1" applyFill="1" applyBorder="1" applyAlignment="1">
      <alignment horizontal="center"/>
      <protection/>
    </xf>
    <xf numFmtId="0" fontId="24" fillId="0" borderId="10" xfId="88" applyFont="1" applyFill="1" applyBorder="1" applyAlignment="1">
      <alignment horizontal="left" wrapText="1"/>
      <protection/>
    </xf>
    <xf numFmtId="0" fontId="24" fillId="0" borderId="10" xfId="88" applyFont="1" applyFill="1" applyBorder="1">
      <alignment/>
      <protection/>
    </xf>
    <xf numFmtId="2" fontId="25" fillId="0" borderId="10" xfId="88" applyNumberFormat="1" applyFont="1" applyBorder="1">
      <alignment/>
      <protection/>
    </xf>
    <xf numFmtId="0" fontId="22" fillId="0" borderId="10" xfId="88" applyFont="1" applyBorder="1" applyAlignment="1">
      <alignment horizontal="center"/>
      <protection/>
    </xf>
    <xf numFmtId="3" fontId="24" fillId="0" borderId="10" xfId="88" applyNumberFormat="1" applyFont="1" applyFill="1" applyBorder="1" applyAlignment="1">
      <alignment horizontal="center"/>
      <protection/>
    </xf>
    <xf numFmtId="0" fontId="19" fillId="46" borderId="10" xfId="88" applyFont="1" applyFill="1" applyBorder="1" applyAlignment="1">
      <alignment horizontal="center" vertical="center" wrapText="1"/>
      <protection/>
    </xf>
    <xf numFmtId="0" fontId="22" fillId="0" borderId="10" xfId="88" applyFont="1" applyBorder="1">
      <alignment/>
      <protection/>
    </xf>
    <xf numFmtId="0" fontId="22" fillId="0" borderId="10" xfId="88" applyFont="1" applyBorder="1" applyAlignment="1">
      <alignment wrapText="1"/>
      <protection/>
    </xf>
    <xf numFmtId="4" fontId="22" fillId="0" borderId="10" xfId="88" applyNumberFormat="1" applyFont="1" applyBorder="1">
      <alignment/>
      <protection/>
    </xf>
    <xf numFmtId="4" fontId="19" fillId="0" borderId="10" xfId="88" applyNumberFormat="1" applyFont="1" applyBorder="1">
      <alignment/>
      <protection/>
    </xf>
    <xf numFmtId="0" fontId="27" fillId="0" borderId="10" xfId="88" applyFont="1" applyBorder="1" applyAlignment="1">
      <alignment horizontal="left"/>
      <protection/>
    </xf>
    <xf numFmtId="0" fontId="27" fillId="0" borderId="10" xfId="88" applyFont="1" applyFill="1" applyBorder="1" applyAlignment="1">
      <alignment horizontal="left"/>
      <protection/>
    </xf>
    <xf numFmtId="0" fontId="27" fillId="0" borderId="10" xfId="88" applyFont="1" applyBorder="1">
      <alignment/>
      <protection/>
    </xf>
    <xf numFmtId="0" fontId="28" fillId="0" borderId="10" xfId="0" applyFont="1" applyFill="1" applyBorder="1" applyAlignment="1">
      <alignment shrinkToFit="1"/>
    </xf>
    <xf numFmtId="0" fontId="28" fillId="0" borderId="10" xfId="0" applyFont="1" applyBorder="1" applyAlignment="1">
      <alignment shrinkToFit="1"/>
    </xf>
    <xf numFmtId="0" fontId="28" fillId="0" borderId="10" xfId="0" applyFont="1" applyFill="1" applyBorder="1" applyAlignment="1">
      <alignment shrinkToFit="1"/>
    </xf>
    <xf numFmtId="0" fontId="28" fillId="0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1" fillId="47" borderId="10" xfId="88" applyFont="1" applyFill="1" applyBorder="1" applyAlignment="1">
      <alignment horizontal="left" wrapText="1"/>
      <protection/>
    </xf>
    <xf numFmtId="0" fontId="28" fillId="0" borderId="10" xfId="0" applyFont="1" applyBorder="1" applyAlignment="1">
      <alignment horizontal="left" vertical="center" shrinkToFit="1"/>
    </xf>
    <xf numFmtId="0" fontId="28" fillId="0" borderId="10" xfId="0" applyFont="1" applyBorder="1" applyAlignment="1">
      <alignment horizontal="left" vertical="center" shrinkToFit="1"/>
    </xf>
    <xf numFmtId="0" fontId="1" fillId="47" borderId="10" xfId="88" applyFont="1" applyFill="1" applyBorder="1" applyAlignment="1">
      <alignment wrapText="1"/>
      <protection/>
    </xf>
    <xf numFmtId="0" fontId="21" fillId="0" borderId="0" xfId="0" applyFont="1" applyAlignment="1">
      <alignment/>
    </xf>
    <xf numFmtId="0" fontId="19" fillId="45" borderId="10" xfId="88" applyFont="1" applyFill="1" applyBorder="1" applyAlignment="1">
      <alignment vertical="center" wrapText="1"/>
      <protection/>
    </xf>
    <xf numFmtId="0" fontId="24" fillId="0" borderId="10" xfId="88" applyFont="1" applyFill="1" applyBorder="1" applyAlignment="1">
      <alignment/>
      <protection/>
    </xf>
    <xf numFmtId="0" fontId="24" fillId="0" borderId="10" xfId="88" applyFont="1" applyBorder="1" applyAlignment="1">
      <alignment/>
      <protection/>
    </xf>
    <xf numFmtId="3" fontId="1" fillId="0" borderId="10" xfId="88" applyNumberFormat="1" applyFont="1" applyFill="1" applyBorder="1" applyAlignment="1">
      <alignment/>
      <protection/>
    </xf>
    <xf numFmtId="3" fontId="24" fillId="0" borderId="10" xfId="88" applyNumberFormat="1" applyFont="1" applyFill="1" applyBorder="1" applyAlignment="1">
      <alignment/>
      <protection/>
    </xf>
    <xf numFmtId="1" fontId="1" fillId="0" borderId="10" xfId="88" applyNumberFormat="1" applyFont="1" applyBorder="1" applyAlignment="1">
      <alignment/>
      <protection/>
    </xf>
    <xf numFmtId="3" fontId="1" fillId="0" borderId="10" xfId="88" applyNumberFormat="1" applyFont="1" applyFill="1" applyBorder="1" applyAlignment="1">
      <alignment vertical="center" wrapText="1"/>
      <protection/>
    </xf>
    <xf numFmtId="0" fontId="22" fillId="0" borderId="10" xfId="88" applyFont="1" applyBorder="1" applyAlignment="1">
      <alignment/>
      <protection/>
    </xf>
    <xf numFmtId="3" fontId="1" fillId="0" borderId="10" xfId="88" applyNumberFormat="1" applyFont="1" applyBorder="1" applyAlignment="1">
      <alignment/>
      <protection/>
    </xf>
    <xf numFmtId="0" fontId="1" fillId="0" borderId="10" xfId="88" applyFont="1" applyFill="1" applyBorder="1" applyAlignment="1">
      <alignment vertical="center" wrapText="1"/>
      <protection/>
    </xf>
    <xf numFmtId="0" fontId="31" fillId="0" borderId="0" xfId="0" applyFont="1" applyAlignment="1">
      <alignment/>
    </xf>
    <xf numFmtId="4" fontId="32" fillId="0" borderId="10" xfId="88" applyNumberFormat="1" applyFont="1" applyFill="1" applyBorder="1">
      <alignment/>
      <protection/>
    </xf>
    <xf numFmtId="4" fontId="33" fillId="48" borderId="10" xfId="88" applyNumberFormat="1" applyFont="1" applyFill="1" applyBorder="1" applyAlignment="1">
      <alignment horizontal="center" vertical="center" wrapText="1"/>
      <protection/>
    </xf>
    <xf numFmtId="0" fontId="32" fillId="0" borderId="10" xfId="88" applyFont="1" applyBorder="1">
      <alignment/>
      <protection/>
    </xf>
    <xf numFmtId="0" fontId="33" fillId="0" borderId="10" xfId="88" applyFont="1" applyFill="1" applyBorder="1">
      <alignment/>
      <protection/>
    </xf>
    <xf numFmtId="4" fontId="32" fillId="0" borderId="10" xfId="88" applyNumberFormat="1" applyFont="1" applyBorder="1">
      <alignment/>
      <protection/>
    </xf>
    <xf numFmtId="4" fontId="32" fillId="0" borderId="10" xfId="88" applyNumberFormat="1" applyFont="1" applyFill="1" applyBorder="1" applyAlignment="1">
      <alignment horizontal="right"/>
      <protection/>
    </xf>
    <xf numFmtId="0" fontId="33" fillId="0" borderId="10" xfId="88" applyFont="1" applyBorder="1">
      <alignment/>
      <protection/>
    </xf>
    <xf numFmtId="4" fontId="1" fillId="47" borderId="10" xfId="88" applyNumberFormat="1" applyFont="1" applyFill="1" applyBorder="1" applyAlignment="1">
      <alignment horizontal="right" vertical="center" wrapText="1"/>
      <protection/>
    </xf>
    <xf numFmtId="4" fontId="32" fillId="49" borderId="10" xfId="88" applyNumberFormat="1" applyFont="1" applyFill="1" applyBorder="1">
      <alignment/>
      <protection/>
    </xf>
    <xf numFmtId="4" fontId="1" fillId="49" borderId="10" xfId="88" applyNumberFormat="1" applyFont="1" applyFill="1" applyBorder="1">
      <alignment/>
      <protection/>
    </xf>
    <xf numFmtId="0" fontId="21" fillId="0" borderId="0" xfId="0" applyFont="1" applyFill="1" applyAlignment="1">
      <alignment/>
    </xf>
    <xf numFmtId="4" fontId="32" fillId="36" borderId="10" xfId="88" applyNumberFormat="1" applyFont="1" applyFill="1" applyBorder="1">
      <alignment/>
      <protection/>
    </xf>
    <xf numFmtId="4" fontId="1" fillId="36" borderId="10" xfId="88" applyNumberFormat="1" applyFont="1" applyFill="1" applyBorder="1">
      <alignment/>
      <protection/>
    </xf>
    <xf numFmtId="0" fontId="1" fillId="49" borderId="10" xfId="88" applyFont="1" applyFill="1" applyBorder="1">
      <alignment/>
      <protection/>
    </xf>
    <xf numFmtId="4" fontId="1" fillId="49" borderId="10" xfId="88" applyNumberFormat="1" applyFont="1" applyFill="1" applyBorder="1" applyAlignment="1">
      <alignment horizontal="right"/>
      <protection/>
    </xf>
    <xf numFmtId="2" fontId="1" fillId="49" borderId="10" xfId="88" applyNumberFormat="1" applyFont="1" applyFill="1" applyBorder="1">
      <alignment/>
      <protection/>
    </xf>
    <xf numFmtId="4" fontId="1" fillId="49" borderId="10" xfId="88" applyNumberFormat="1" applyFont="1" applyFill="1" applyBorder="1" applyAlignment="1">
      <alignment horizontal="right" vertical="center" wrapText="1"/>
      <protection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4" fontId="21" fillId="28" borderId="10" xfId="0" applyNumberFormat="1" applyFont="1" applyFill="1" applyBorder="1" applyAlignment="1">
      <alignment/>
    </xf>
    <xf numFmtId="4" fontId="34" fillId="0" borderId="10" xfId="0" applyNumberFormat="1" applyFont="1" applyBorder="1" applyAlignment="1">
      <alignment/>
    </xf>
    <xf numFmtId="4" fontId="24" fillId="0" borderId="10" xfId="88" applyNumberFormat="1" applyFont="1" applyFill="1" applyBorder="1">
      <alignment/>
      <protection/>
    </xf>
    <xf numFmtId="4" fontId="21" fillId="47" borderId="10" xfId="0" applyNumberFormat="1" applyFont="1" applyFill="1" applyBorder="1" applyAlignment="1">
      <alignment/>
    </xf>
    <xf numFmtId="4" fontId="21" fillId="0" borderId="0" xfId="0" applyNumberFormat="1" applyFont="1" applyFill="1" applyAlignment="1">
      <alignment/>
    </xf>
    <xf numFmtId="0" fontId="18" fillId="0" borderId="10" xfId="88" applyFont="1" applyFill="1" applyBorder="1" applyAlignment="1">
      <alignment/>
      <protection/>
    </xf>
    <xf numFmtId="4" fontId="33" fillId="0" borderId="10" xfId="88" applyNumberFormat="1" applyFont="1" applyFill="1" applyBorder="1">
      <alignment/>
      <protection/>
    </xf>
    <xf numFmtId="4" fontId="35" fillId="0" borderId="10" xfId="0" applyNumberFormat="1" applyFont="1" applyBorder="1" applyAlignment="1">
      <alignment/>
    </xf>
    <xf numFmtId="0" fontId="18" fillId="0" borderId="10" xfId="88" applyFont="1" applyBorder="1" applyAlignment="1">
      <alignment wrapText="1"/>
      <protection/>
    </xf>
    <xf numFmtId="0" fontId="33" fillId="0" borderId="10" xfId="88" applyFont="1" applyBorder="1">
      <alignment/>
      <protection/>
    </xf>
    <xf numFmtId="0" fontId="36" fillId="0" borderId="10" xfId="0" applyFont="1" applyFill="1" applyBorder="1" applyAlignment="1">
      <alignment shrinkToFit="1"/>
    </xf>
    <xf numFmtId="4" fontId="35" fillId="0" borderId="0" xfId="0" applyNumberFormat="1" applyFont="1" applyFill="1" applyAlignment="1">
      <alignment/>
    </xf>
    <xf numFmtId="2" fontId="37" fillId="0" borderId="0" xfId="0" applyNumberFormat="1" applyFont="1" applyAlignment="1">
      <alignment horizontal="right"/>
    </xf>
    <xf numFmtId="2" fontId="38" fillId="0" borderId="10" xfId="88" applyNumberFormat="1" applyFont="1" applyFill="1" applyBorder="1" applyAlignment="1">
      <alignment horizontal="right"/>
      <protection/>
    </xf>
    <xf numFmtId="2" fontId="39" fillId="45" borderId="10" xfId="88" applyNumberFormat="1" applyFont="1" applyFill="1" applyBorder="1" applyAlignment="1">
      <alignment horizontal="right" vertical="center" wrapText="1"/>
      <protection/>
    </xf>
    <xf numFmtId="2" fontId="38" fillId="0" borderId="10" xfId="88" applyNumberFormat="1" applyFont="1" applyBorder="1" applyAlignment="1">
      <alignment horizontal="right"/>
      <protection/>
    </xf>
    <xf numFmtId="2" fontId="39" fillId="0" borderId="10" xfId="88" applyNumberFormat="1" applyFont="1" applyFill="1" applyBorder="1" applyAlignment="1">
      <alignment horizontal="right"/>
      <protection/>
    </xf>
    <xf numFmtId="2" fontId="39" fillId="0" borderId="10" xfId="88" applyNumberFormat="1" applyFont="1" applyBorder="1" applyAlignment="1">
      <alignment horizontal="right"/>
      <protection/>
    </xf>
    <xf numFmtId="2" fontId="38" fillId="0" borderId="10" xfId="71" applyNumberFormat="1" applyFont="1" applyFill="1" applyBorder="1" applyAlignment="1" applyProtection="1">
      <alignment horizontal="right"/>
      <protection/>
    </xf>
    <xf numFmtId="2" fontId="38" fillId="0" borderId="10" xfId="88" applyNumberFormat="1" applyFont="1" applyFill="1" applyBorder="1" applyAlignment="1">
      <alignment horizontal="right" vertical="center" wrapText="1"/>
      <protection/>
    </xf>
    <xf numFmtId="2" fontId="38" fillId="0" borderId="10" xfId="88" applyNumberFormat="1" applyFont="1" applyBorder="1" applyAlignment="1">
      <alignment horizontal="right" vertical="center" wrapText="1"/>
      <protection/>
    </xf>
    <xf numFmtId="2" fontId="38" fillId="0" borderId="10" xfId="88" applyNumberFormat="1" applyFont="1" applyFill="1" applyBorder="1" applyAlignment="1">
      <alignment horizontal="right" wrapText="1"/>
      <protection/>
    </xf>
    <xf numFmtId="2" fontId="38" fillId="47" borderId="10" xfId="88" applyNumberFormat="1" applyFont="1" applyFill="1" applyBorder="1" applyAlignment="1">
      <alignment horizontal="right"/>
      <protection/>
    </xf>
    <xf numFmtId="0" fontId="18" fillId="0" borderId="10" xfId="88" applyFont="1" applyFill="1" applyBorder="1" applyAlignment="1">
      <alignment horizontal="left" wrapText="1" shrinkToFit="1"/>
      <protection/>
    </xf>
    <xf numFmtId="3" fontId="18" fillId="0" borderId="10" xfId="88" applyNumberFormat="1" applyFont="1" applyFill="1" applyBorder="1" applyAlignment="1">
      <alignment/>
      <protection/>
    </xf>
    <xf numFmtId="0" fontId="40" fillId="0" borderId="10" xfId="88" applyFont="1" applyFill="1" applyBorder="1" applyAlignment="1">
      <alignment horizontal="center"/>
      <protection/>
    </xf>
    <xf numFmtId="4" fontId="33" fillId="0" borderId="10" xfId="88" applyNumberFormat="1" applyFont="1" applyBorder="1">
      <alignment/>
      <protection/>
    </xf>
    <xf numFmtId="0" fontId="18" fillId="0" borderId="10" xfId="88" applyFont="1" applyFill="1" applyBorder="1" applyAlignment="1">
      <alignment wrapText="1" shrinkToFit="1"/>
      <protection/>
    </xf>
    <xf numFmtId="0" fontId="18" fillId="0" borderId="10" xfId="88" applyFont="1" applyFill="1" applyBorder="1" applyAlignment="1">
      <alignment wrapText="1"/>
      <protection/>
    </xf>
    <xf numFmtId="0" fontId="18" fillId="0" borderId="10" xfId="88" applyFont="1" applyBorder="1" applyAlignment="1">
      <alignment horizontal="left" wrapText="1"/>
      <protection/>
    </xf>
    <xf numFmtId="4" fontId="33" fillId="0" borderId="10" xfId="88" applyNumberFormat="1" applyFont="1" applyBorder="1">
      <alignment/>
      <protection/>
    </xf>
    <xf numFmtId="4" fontId="35" fillId="0" borderId="11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2" fontId="18" fillId="0" borderId="10" xfId="88" applyNumberFormat="1" applyFont="1" applyFill="1" applyBorder="1" applyAlignment="1">
      <alignment wrapText="1"/>
      <protection/>
    </xf>
    <xf numFmtId="4" fontId="33" fillId="0" borderId="10" xfId="88" applyNumberFormat="1" applyFont="1" applyFill="1" applyBorder="1" applyAlignment="1">
      <alignment horizontal="right"/>
      <protection/>
    </xf>
    <xf numFmtId="4" fontId="41" fillId="0" borderId="10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4" fontId="21" fillId="0" borderId="0" xfId="0" applyNumberFormat="1" applyFont="1" applyFill="1" applyBorder="1" applyAlignment="1">
      <alignment/>
    </xf>
    <xf numFmtId="4" fontId="24" fillId="49" borderId="10" xfId="88" applyNumberFormat="1" applyFont="1" applyFill="1" applyBorder="1">
      <alignment/>
      <protection/>
    </xf>
    <xf numFmtId="0" fontId="28" fillId="0" borderId="10" xfId="88" applyFont="1" applyFill="1" applyBorder="1" applyAlignment="1">
      <alignment horizontal="center"/>
      <protection/>
    </xf>
    <xf numFmtId="0" fontId="28" fillId="0" borderId="10" xfId="88" applyFont="1" applyFill="1" applyBorder="1" applyAlignment="1">
      <alignment/>
      <protection/>
    </xf>
    <xf numFmtId="0" fontId="28" fillId="0" borderId="10" xfId="88" applyFont="1" applyFill="1" applyBorder="1" applyAlignment="1">
      <alignment horizontal="left" wrapText="1"/>
      <protection/>
    </xf>
    <xf numFmtId="0" fontId="44" fillId="0" borderId="10" xfId="88" applyFont="1" applyFill="1" applyBorder="1" applyAlignment="1">
      <alignment horizontal="left" wrapText="1"/>
      <protection/>
    </xf>
    <xf numFmtId="0" fontId="28" fillId="0" borderId="10" xfId="88" applyFont="1" applyFill="1" applyBorder="1">
      <alignment/>
      <protection/>
    </xf>
    <xf numFmtId="0" fontId="28" fillId="0" borderId="10" xfId="88" applyFont="1" applyFill="1" applyBorder="1" applyAlignment="1">
      <alignment wrapText="1"/>
      <protection/>
    </xf>
    <xf numFmtId="3" fontId="28" fillId="0" borderId="10" xfId="88" applyNumberFormat="1" applyFont="1" applyFill="1" applyBorder="1" applyAlignment="1">
      <alignment/>
      <protection/>
    </xf>
    <xf numFmtId="0" fontId="28" fillId="0" borderId="10" xfId="88" applyFont="1" applyFill="1" applyBorder="1" applyAlignment="1">
      <alignment horizontal="center" vertical="center" wrapText="1"/>
      <protection/>
    </xf>
    <xf numFmtId="0" fontId="28" fillId="0" borderId="10" xfId="88" applyFont="1" applyFill="1" applyBorder="1" applyAlignment="1">
      <alignment horizontal="left"/>
      <protection/>
    </xf>
    <xf numFmtId="0" fontId="45" fillId="0" borderId="10" xfId="88" applyFont="1" applyFill="1" applyBorder="1" applyAlignment="1">
      <alignment horizontal="center"/>
      <protection/>
    </xf>
    <xf numFmtId="0" fontId="28" fillId="0" borderId="10" xfId="88" applyFont="1" applyFill="1" applyBorder="1" applyAlignment="1">
      <alignment horizontal="left" vertical="center" wrapText="1"/>
      <protection/>
    </xf>
    <xf numFmtId="0" fontId="28" fillId="0" borderId="10" xfId="88" applyFont="1" applyFill="1" applyBorder="1" applyAlignment="1">
      <alignment vertical="center" wrapText="1"/>
      <protection/>
    </xf>
    <xf numFmtId="0" fontId="28" fillId="0" borderId="13" xfId="88" applyFont="1" applyFill="1" applyBorder="1" applyAlignment="1">
      <alignment horizontal="center"/>
      <protection/>
    </xf>
    <xf numFmtId="0" fontId="28" fillId="0" borderId="13" xfId="88" applyFont="1" applyFill="1" applyBorder="1" applyAlignment="1">
      <alignment/>
      <protection/>
    </xf>
    <xf numFmtId="0" fontId="28" fillId="0" borderId="0" xfId="88" applyFont="1" applyFill="1" applyBorder="1" applyAlignment="1">
      <alignment horizontal="center"/>
      <protection/>
    </xf>
    <xf numFmtId="0" fontId="28" fillId="0" borderId="0" xfId="88" applyFont="1" applyFill="1" applyBorder="1" applyAlignment="1">
      <alignment/>
      <protection/>
    </xf>
    <xf numFmtId="0" fontId="28" fillId="0" borderId="13" xfId="88" applyFont="1" applyFill="1" applyBorder="1" applyAlignment="1">
      <alignment wrapText="1"/>
      <protection/>
    </xf>
    <xf numFmtId="0" fontId="28" fillId="0" borderId="0" xfId="88" applyFont="1" applyFill="1" applyBorder="1" applyAlignment="1">
      <alignment wrapText="1"/>
      <protection/>
    </xf>
    <xf numFmtId="0" fontId="28" fillId="0" borderId="0" xfId="88" applyFont="1" applyFill="1" applyBorder="1">
      <alignment/>
      <protection/>
    </xf>
    <xf numFmtId="0" fontId="28" fillId="0" borderId="0" xfId="88" applyFont="1" applyFill="1" applyBorder="1" applyAlignment="1">
      <alignment horizontal="center" vertical="center" wrapText="1"/>
      <protection/>
    </xf>
    <xf numFmtId="0" fontId="28" fillId="0" borderId="13" xfId="88" applyFont="1" applyFill="1" applyBorder="1" applyAlignment="1">
      <alignment horizontal="left" wrapText="1"/>
      <protection/>
    </xf>
    <xf numFmtId="0" fontId="28" fillId="0" borderId="13" xfId="0" applyFont="1" applyFill="1" applyBorder="1" applyAlignment="1">
      <alignment/>
    </xf>
    <xf numFmtId="0" fontId="28" fillId="0" borderId="0" xfId="88" applyFont="1" applyFill="1" applyBorder="1" applyAlignment="1">
      <alignment horizontal="left" wrapText="1"/>
      <protection/>
    </xf>
    <xf numFmtId="2" fontId="28" fillId="0" borderId="10" xfId="88" applyNumberFormat="1" applyFont="1" applyFill="1" applyBorder="1" applyAlignment="1">
      <alignment horizontal="right"/>
      <protection/>
    </xf>
    <xf numFmtId="2" fontId="28" fillId="0" borderId="13" xfId="88" applyNumberFormat="1" applyFont="1" applyFill="1" applyBorder="1" applyAlignment="1">
      <alignment horizontal="right"/>
      <protection/>
    </xf>
    <xf numFmtId="2" fontId="28" fillId="0" borderId="10" xfId="88" applyNumberFormat="1" applyFont="1" applyFill="1" applyBorder="1" applyAlignment="1">
      <alignment horizontal="right" vertical="center" wrapText="1"/>
      <protection/>
    </xf>
    <xf numFmtId="0" fontId="28" fillId="0" borderId="13" xfId="8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6" fillId="0" borderId="0" xfId="0" applyFont="1" applyFill="1" applyAlignment="1">
      <alignment/>
    </xf>
    <xf numFmtId="0" fontId="42" fillId="20" borderId="10" xfId="88" applyFont="1" applyFill="1" applyBorder="1" applyAlignment="1">
      <alignment horizontal="center" vertical="center" wrapText="1"/>
      <protection/>
    </xf>
    <xf numFmtId="0" fontId="42" fillId="20" borderId="10" xfId="88" applyFont="1" applyFill="1" applyBorder="1" applyAlignment="1">
      <alignment vertical="center" wrapText="1"/>
      <protection/>
    </xf>
    <xf numFmtId="2" fontId="36" fillId="20" borderId="10" xfId="88" applyNumberFormat="1" applyFont="1" applyFill="1" applyBorder="1" applyAlignment="1">
      <alignment horizontal="right" vertical="center" wrapText="1"/>
      <protection/>
    </xf>
    <xf numFmtId="0" fontId="36" fillId="20" borderId="10" xfId="88" applyFont="1" applyFill="1" applyBorder="1" applyAlignment="1">
      <alignment horizontal="center" vertical="center" wrapText="1"/>
      <protection/>
    </xf>
    <xf numFmtId="0" fontId="36" fillId="20" borderId="10" xfId="88" applyFont="1" applyFill="1" applyBorder="1" applyAlignment="1">
      <alignment vertical="center" wrapText="1"/>
      <protection/>
    </xf>
    <xf numFmtId="0" fontId="28" fillId="0" borderId="14" xfId="88" applyFont="1" applyFill="1" applyBorder="1" applyAlignment="1">
      <alignment horizontal="left" wrapText="1"/>
      <protection/>
    </xf>
    <xf numFmtId="0" fontId="28" fillId="0" borderId="14" xfId="88" applyFont="1" applyFill="1" applyBorder="1" applyAlignment="1">
      <alignment horizontal="center"/>
      <protection/>
    </xf>
    <xf numFmtId="0" fontId="28" fillId="0" borderId="14" xfId="88" applyFont="1" applyFill="1" applyBorder="1" applyAlignment="1">
      <alignment/>
      <protection/>
    </xf>
    <xf numFmtId="0" fontId="36" fillId="20" borderId="14" xfId="88" applyFont="1" applyFill="1" applyBorder="1" applyAlignment="1">
      <alignment horizontal="center" vertical="center" wrapText="1"/>
      <protection/>
    </xf>
    <xf numFmtId="0" fontId="42" fillId="20" borderId="14" xfId="88" applyFont="1" applyFill="1" applyBorder="1" applyAlignment="1">
      <alignment horizontal="center" vertical="center" wrapText="1"/>
      <protection/>
    </xf>
    <xf numFmtId="0" fontId="36" fillId="20" borderId="14" xfId="88" applyFont="1" applyFill="1" applyBorder="1" applyAlignment="1">
      <alignment vertical="center" wrapText="1"/>
      <protection/>
    </xf>
    <xf numFmtId="2" fontId="36" fillId="20" borderId="14" xfId="88" applyNumberFormat="1" applyFont="1" applyFill="1" applyBorder="1" applyAlignment="1">
      <alignment horizontal="right" vertical="center" wrapText="1"/>
      <protection/>
    </xf>
    <xf numFmtId="0" fontId="36" fillId="47" borderId="0" xfId="88" applyFont="1" applyFill="1" applyBorder="1" applyAlignment="1">
      <alignment horizontal="center"/>
      <protection/>
    </xf>
    <xf numFmtId="2" fontId="28" fillId="0" borderId="0" xfId="88" applyNumberFormat="1" applyFont="1" applyFill="1" applyBorder="1" applyAlignment="1">
      <alignment horizontal="right"/>
      <protection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28" fillId="0" borderId="13" xfId="0" applyFont="1" applyFill="1" applyBorder="1" applyAlignment="1">
      <alignment shrinkToFit="1"/>
    </xf>
    <xf numFmtId="0" fontId="0" fillId="0" borderId="0" xfId="0" applyBorder="1" applyAlignment="1">
      <alignment/>
    </xf>
    <xf numFmtId="2" fontId="49" fillId="0" borderId="0" xfId="0" applyNumberFormat="1" applyFont="1" applyAlignment="1">
      <alignment/>
    </xf>
    <xf numFmtId="2" fontId="49" fillId="0" borderId="10" xfId="0" applyNumberFormat="1" applyFont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49" fillId="0" borderId="0" xfId="0" applyNumberFormat="1" applyFont="1" applyBorder="1" applyAlignment="1">
      <alignment/>
    </xf>
    <xf numFmtId="2" fontId="49" fillId="0" borderId="13" xfId="0" applyNumberFormat="1" applyFont="1" applyBorder="1" applyAlignment="1">
      <alignment/>
    </xf>
    <xf numFmtId="0" fontId="49" fillId="0" borderId="15" xfId="0" applyFont="1" applyBorder="1" applyAlignment="1">
      <alignment horizontal="center"/>
    </xf>
    <xf numFmtId="0" fontId="28" fillId="0" borderId="16" xfId="88" applyFont="1" applyFill="1" applyBorder="1" applyAlignment="1">
      <alignment horizontal="center"/>
      <protection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28" fillId="0" borderId="15" xfId="88" applyFont="1" applyFill="1" applyBorder="1" applyAlignment="1">
      <alignment horizontal="left" wrapText="1"/>
      <protection/>
    </xf>
    <xf numFmtId="0" fontId="28" fillId="0" borderId="15" xfId="0" applyFont="1" applyFill="1" applyBorder="1" applyAlignment="1">
      <alignment shrinkToFit="1"/>
    </xf>
    <xf numFmtId="0" fontId="28" fillId="0" borderId="15" xfId="88" applyFont="1" applyFill="1" applyBorder="1" applyAlignment="1">
      <alignment horizontal="center"/>
      <protection/>
    </xf>
    <xf numFmtId="0" fontId="28" fillId="0" borderId="15" xfId="88" applyFont="1" applyFill="1" applyBorder="1" applyAlignment="1">
      <alignment/>
      <protection/>
    </xf>
    <xf numFmtId="2" fontId="28" fillId="0" borderId="15" xfId="88" applyNumberFormat="1" applyFont="1" applyFill="1" applyBorder="1" applyAlignment="1">
      <alignment horizontal="right"/>
      <protection/>
    </xf>
    <xf numFmtId="0" fontId="36" fillId="47" borderId="0" xfId="88" applyFont="1" applyFill="1" applyBorder="1">
      <alignment/>
      <protection/>
    </xf>
    <xf numFmtId="0" fontId="28" fillId="0" borderId="13" xfId="0" applyFont="1" applyFill="1" applyBorder="1" applyAlignment="1">
      <alignment/>
    </xf>
    <xf numFmtId="3" fontId="28" fillId="0" borderId="13" xfId="88" applyNumberFormat="1" applyFont="1" applyFill="1" applyBorder="1" applyAlignment="1">
      <alignment/>
      <protection/>
    </xf>
    <xf numFmtId="0" fontId="28" fillId="0" borderId="0" xfId="0" applyFont="1" applyFill="1" applyBorder="1" applyAlignment="1">
      <alignment/>
    </xf>
    <xf numFmtId="3" fontId="28" fillId="0" borderId="0" xfId="88" applyNumberFormat="1" applyFont="1" applyFill="1" applyBorder="1" applyAlignment="1">
      <alignment/>
      <protection/>
    </xf>
    <xf numFmtId="0" fontId="28" fillId="0" borderId="15" xfId="0" applyFont="1" applyFill="1" applyBorder="1" applyAlignment="1">
      <alignment/>
    </xf>
    <xf numFmtId="3" fontId="28" fillId="0" borderId="15" xfId="88" applyNumberFormat="1" applyFont="1" applyFill="1" applyBorder="1" applyAlignment="1">
      <alignment/>
      <protection/>
    </xf>
    <xf numFmtId="0" fontId="28" fillId="0" borderId="15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8" fillId="0" borderId="15" xfId="88" applyFont="1" applyFill="1" applyBorder="1" applyAlignment="1">
      <alignment horizontal="center" vertical="center" wrapText="1"/>
      <protection/>
    </xf>
    <xf numFmtId="0" fontId="36" fillId="47" borderId="17" xfId="88" applyFont="1" applyFill="1" applyBorder="1">
      <alignment/>
      <protection/>
    </xf>
    <xf numFmtId="0" fontId="28" fillId="0" borderId="17" xfId="88" applyFont="1" applyFill="1" applyBorder="1" applyAlignment="1">
      <alignment wrapText="1"/>
      <protection/>
    </xf>
    <xf numFmtId="0" fontId="28" fillId="0" borderId="17" xfId="88" applyFont="1" applyFill="1" applyBorder="1" applyAlignment="1">
      <alignment horizontal="center"/>
      <protection/>
    </xf>
    <xf numFmtId="0" fontId="28" fillId="0" borderId="17" xfId="88" applyFont="1" applyFill="1" applyBorder="1" applyAlignment="1">
      <alignment/>
      <protection/>
    </xf>
    <xf numFmtId="2" fontId="28" fillId="0" borderId="17" xfId="88" applyNumberFormat="1" applyFont="1" applyFill="1" applyBorder="1" applyAlignment="1">
      <alignment horizontal="right"/>
      <protection/>
    </xf>
    <xf numFmtId="0" fontId="28" fillId="0" borderId="17" xfId="88" applyFont="1" applyFill="1" applyBorder="1">
      <alignment/>
      <protection/>
    </xf>
    <xf numFmtId="0" fontId="28" fillId="0" borderId="0" xfId="88" applyFont="1" applyFill="1" applyBorder="1" applyAlignment="1">
      <alignment horizontal="left"/>
      <protection/>
    </xf>
    <xf numFmtId="0" fontId="36" fillId="47" borderId="17" xfId="88" applyFont="1" applyFill="1" applyBorder="1" applyAlignment="1">
      <alignment/>
      <protection/>
    </xf>
    <xf numFmtId="2" fontId="49" fillId="0" borderId="17" xfId="0" applyNumberFormat="1" applyFont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Border="1" applyAlignment="1">
      <alignment/>
    </xf>
    <xf numFmtId="0" fontId="28" fillId="0" borderId="17" xfId="88" applyFont="1" applyFill="1" applyBorder="1" applyAlignment="1">
      <alignment horizontal="left" wrapText="1"/>
      <protection/>
    </xf>
    <xf numFmtId="0" fontId="36" fillId="0" borderId="15" xfId="88" applyFont="1" applyFill="1" applyBorder="1">
      <alignment/>
      <protection/>
    </xf>
    <xf numFmtId="0" fontId="47" fillId="0" borderId="15" xfId="88" applyFont="1" applyFill="1" applyBorder="1" applyAlignment="1">
      <alignment horizontal="left" vertical="center" wrapText="1"/>
      <protection/>
    </xf>
    <xf numFmtId="0" fontId="48" fillId="0" borderId="15" xfId="88" applyFont="1" applyFill="1" applyBorder="1" applyAlignment="1">
      <alignment horizontal="left" vertical="center" wrapText="1"/>
      <protection/>
    </xf>
    <xf numFmtId="0" fontId="47" fillId="0" borderId="15" xfId="88" applyFont="1" applyFill="1" applyBorder="1" applyAlignment="1">
      <alignment horizontal="center" vertical="center" wrapText="1"/>
      <protection/>
    </xf>
    <xf numFmtId="0" fontId="45" fillId="0" borderId="13" xfId="88" applyFont="1" applyFill="1" applyBorder="1" applyAlignment="1">
      <alignment horizontal="left" vertical="center" wrapText="1"/>
      <protection/>
    </xf>
    <xf numFmtId="0" fontId="45" fillId="0" borderId="13" xfId="88" applyFont="1" applyFill="1" applyBorder="1" applyAlignment="1">
      <alignment horizontal="center" vertical="center" wrapText="1"/>
      <protection/>
    </xf>
    <xf numFmtId="0" fontId="45" fillId="0" borderId="13" xfId="88" applyFont="1" applyFill="1" applyBorder="1" applyAlignment="1">
      <alignment horizontal="right" vertical="center" wrapText="1"/>
      <protection/>
    </xf>
    <xf numFmtId="2" fontId="50" fillId="20" borderId="10" xfId="0" applyNumberFormat="1" applyFont="1" applyFill="1" applyBorder="1" applyAlignment="1">
      <alignment/>
    </xf>
    <xf numFmtId="0" fontId="50" fillId="2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36" fillId="47" borderId="0" xfId="88" applyFont="1" applyFill="1" applyBorder="1" applyAlignment="1">
      <alignment horizontal="left"/>
      <protection/>
    </xf>
    <xf numFmtId="0" fontId="36" fillId="0" borderId="0" xfId="88" applyFont="1" applyFill="1" applyBorder="1" applyAlignment="1">
      <alignment horizontal="left"/>
      <protection/>
    </xf>
    <xf numFmtId="0" fontId="45" fillId="0" borderId="13" xfId="88" applyFont="1" applyFill="1" applyBorder="1" applyAlignment="1">
      <alignment horizontal="center"/>
      <protection/>
    </xf>
    <xf numFmtId="0" fontId="36" fillId="0" borderId="0" xfId="88" applyFont="1" applyFill="1" applyBorder="1" applyAlignment="1">
      <alignment horizontal="center" vertical="center" wrapText="1"/>
      <protection/>
    </xf>
    <xf numFmtId="0" fontId="42" fillId="0" borderId="0" xfId="88" applyFont="1" applyFill="1" applyBorder="1" applyAlignment="1">
      <alignment horizontal="center" vertical="center" wrapText="1"/>
      <protection/>
    </xf>
    <xf numFmtId="0" fontId="36" fillId="0" borderId="0" xfId="88" applyFont="1" applyFill="1" applyBorder="1" applyAlignment="1">
      <alignment vertical="center" wrapText="1"/>
      <protection/>
    </xf>
    <xf numFmtId="2" fontId="36" fillId="0" borderId="0" xfId="88" applyNumberFormat="1" applyFont="1" applyFill="1" applyBorder="1" applyAlignment="1">
      <alignment horizontal="right" vertical="center" wrapText="1"/>
      <protection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2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88" applyFont="1" applyFill="1" applyBorder="1" applyAlignment="1">
      <alignment horizontal="center"/>
      <protection/>
    </xf>
    <xf numFmtId="0" fontId="45" fillId="0" borderId="0" xfId="0" applyFont="1" applyFill="1" applyBorder="1" applyAlignment="1">
      <alignment/>
    </xf>
    <xf numFmtId="0" fontId="45" fillId="0" borderId="0" xfId="88" applyFont="1" applyFill="1" applyBorder="1" applyAlignment="1">
      <alignment/>
      <protection/>
    </xf>
    <xf numFmtId="2" fontId="45" fillId="0" borderId="0" xfId="88" applyNumberFormat="1" applyFont="1" applyFill="1" applyBorder="1" applyAlignment="1">
      <alignment horizontal="right"/>
      <protection/>
    </xf>
    <xf numFmtId="0" fontId="45" fillId="0" borderId="0" xfId="88" applyFont="1" applyFill="1" applyBorder="1" applyAlignment="1">
      <alignment wrapText="1"/>
      <protection/>
    </xf>
    <xf numFmtId="0" fontId="49" fillId="0" borderId="0" xfId="0" applyFont="1" applyAlignment="1">
      <alignment/>
    </xf>
    <xf numFmtId="0" fontId="49" fillId="0" borderId="10" xfId="0" applyFont="1" applyFill="1" applyBorder="1" applyAlignment="1">
      <alignment/>
    </xf>
    <xf numFmtId="0" fontId="45" fillId="0" borderId="10" xfId="88" applyFont="1" applyFill="1" applyBorder="1" applyAlignment="1">
      <alignment/>
      <protection/>
    </xf>
    <xf numFmtId="2" fontId="45" fillId="0" borderId="10" xfId="88" applyNumberFormat="1" applyFont="1" applyFill="1" applyBorder="1" applyAlignment="1">
      <alignment horizontal="right"/>
      <protection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0" xfId="0" applyFont="1" applyFill="1" applyAlignment="1">
      <alignment/>
    </xf>
    <xf numFmtId="0" fontId="28" fillId="0" borderId="10" xfId="88" applyFont="1" applyFill="1" applyBorder="1" applyAlignment="1">
      <alignment horizontal="center" vertical="center" wrapText="1"/>
      <protection/>
    </xf>
    <xf numFmtId="0" fontId="28" fillId="0" borderId="10" xfId="88" applyFont="1" applyFill="1" applyBorder="1" applyAlignment="1">
      <alignment vertical="center" wrapText="1"/>
      <protection/>
    </xf>
    <xf numFmtId="2" fontId="28" fillId="0" borderId="10" xfId="88" applyNumberFormat="1" applyFont="1" applyFill="1" applyBorder="1" applyAlignment="1">
      <alignment horizontal="right" vertical="center" wrapText="1"/>
      <protection/>
    </xf>
    <xf numFmtId="2" fontId="44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2" fontId="50" fillId="0" borderId="0" xfId="0" applyNumberFormat="1" applyFont="1" applyAlignment="1">
      <alignment/>
    </xf>
    <xf numFmtId="2" fontId="51" fillId="50" borderId="0" xfId="88" applyNumberFormat="1" applyFont="1" applyFill="1" applyBorder="1">
      <alignment/>
      <protection/>
    </xf>
    <xf numFmtId="2" fontId="50" fillId="0" borderId="0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0" fontId="28" fillId="0" borderId="10" xfId="88" applyFont="1" applyFill="1" applyBorder="1" applyAlignment="1">
      <alignment horizontal="left" vertical="center" wrapText="1"/>
      <protection/>
    </xf>
    <xf numFmtId="0" fontId="42" fillId="20" borderId="13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4" xfId="0" applyFont="1" applyBorder="1" applyAlignment="1">
      <alignment/>
    </xf>
    <xf numFmtId="2" fontId="42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wrapText="1"/>
    </xf>
    <xf numFmtId="4" fontId="44" fillId="0" borderId="12" xfId="0" applyNumberFormat="1" applyFont="1" applyBorder="1" applyAlignment="1">
      <alignment/>
    </xf>
    <xf numFmtId="0" fontId="44" fillId="50" borderId="10" xfId="0" applyFont="1" applyFill="1" applyBorder="1" applyAlignment="1">
      <alignment/>
    </xf>
    <xf numFmtId="4" fontId="44" fillId="0" borderId="10" xfId="0" applyNumberFormat="1" applyFont="1" applyBorder="1" applyAlignment="1">
      <alignment/>
    </xf>
    <xf numFmtId="0" fontId="44" fillId="50" borderId="14" xfId="0" applyFont="1" applyFill="1" applyBorder="1" applyAlignment="1">
      <alignment/>
    </xf>
    <xf numFmtId="0" fontId="44" fillId="50" borderId="10" xfId="0" applyFont="1" applyFill="1" applyBorder="1" applyAlignment="1">
      <alignment wrapText="1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4" fontId="42" fillId="0" borderId="0" xfId="0" applyNumberFormat="1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7" xfId="0" applyFont="1" applyBorder="1" applyAlignment="1">
      <alignment wrapText="1"/>
    </xf>
    <xf numFmtId="4" fontId="44" fillId="0" borderId="17" xfId="0" applyNumberFormat="1" applyFont="1" applyBorder="1" applyAlignment="1">
      <alignment/>
    </xf>
    <xf numFmtId="0" fontId="44" fillId="0" borderId="10" xfId="0" applyFont="1" applyFill="1" applyBorder="1" applyAlignment="1">
      <alignment wrapText="1"/>
    </xf>
    <xf numFmtId="0" fontId="44" fillId="0" borderId="10" xfId="0" applyFont="1" applyBorder="1" applyAlignment="1">
      <alignment/>
    </xf>
    <xf numFmtId="4" fontId="42" fillId="0" borderId="0" xfId="0" applyNumberFormat="1" applyFont="1" applyAlignment="1">
      <alignment/>
    </xf>
    <xf numFmtId="0" fontId="44" fillId="0" borderId="10" xfId="0" applyFont="1" applyBorder="1" applyAlignment="1">
      <alignment wrapText="1"/>
    </xf>
    <xf numFmtId="0" fontId="28" fillId="0" borderId="0" xfId="0" applyFont="1" applyFill="1" applyAlignment="1">
      <alignment/>
    </xf>
    <xf numFmtId="0" fontId="45" fillId="0" borderId="10" xfId="88" applyFont="1" applyFill="1" applyBorder="1" applyAlignment="1">
      <alignment wrapText="1"/>
      <protection/>
    </xf>
    <xf numFmtId="0" fontId="45" fillId="0" borderId="10" xfId="0" applyFont="1" applyFill="1" applyBorder="1" applyAlignment="1">
      <alignment/>
    </xf>
    <xf numFmtId="0" fontId="45" fillId="0" borderId="10" xfId="88" applyFont="1" applyFill="1" applyBorder="1" applyAlignment="1">
      <alignment horizontal="center"/>
      <protection/>
    </xf>
    <xf numFmtId="0" fontId="45" fillId="0" borderId="10" xfId="88" applyFont="1" applyFill="1" applyBorder="1" applyAlignment="1">
      <alignment/>
      <protection/>
    </xf>
    <xf numFmtId="2" fontId="45" fillId="0" borderId="10" xfId="88" applyNumberFormat="1" applyFont="1" applyFill="1" applyBorder="1" applyAlignment="1">
      <alignment horizontal="right"/>
      <protection/>
    </xf>
    <xf numFmtId="0" fontId="42" fillId="20" borderId="10" xfId="0" applyFont="1" applyFill="1" applyBorder="1" applyAlignment="1">
      <alignment/>
    </xf>
    <xf numFmtId="0" fontId="42" fillId="20" borderId="10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44" fontId="22" fillId="0" borderId="10" xfId="103" applyFont="1" applyBorder="1" applyAlignment="1">
      <alignment/>
    </xf>
    <xf numFmtId="2" fontId="49" fillId="0" borderId="10" xfId="0" applyNumberFormat="1" applyFont="1" applyBorder="1" applyAlignment="1">
      <alignment/>
    </xf>
    <xf numFmtId="1" fontId="22" fillId="0" borderId="10" xfId="92" applyNumberFormat="1" applyFont="1" applyBorder="1" applyAlignment="1">
      <alignment/>
    </xf>
    <xf numFmtId="0" fontId="53" fillId="0" borderId="0" xfId="0" applyFont="1" applyAlignment="1">
      <alignment/>
    </xf>
    <xf numFmtId="0" fontId="13" fillId="0" borderId="0" xfId="0" applyFont="1" applyFill="1" applyAlignment="1">
      <alignment/>
    </xf>
    <xf numFmtId="0" fontId="50" fillId="2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28" fillId="0" borderId="0" xfId="0" applyFont="1" applyFill="1" applyBorder="1" applyAlignment="1">
      <alignment shrinkToFit="1"/>
    </xf>
    <xf numFmtId="0" fontId="49" fillId="0" borderId="14" xfId="0" applyFont="1" applyBorder="1" applyAlignment="1">
      <alignment/>
    </xf>
    <xf numFmtId="0" fontId="28" fillId="0" borderId="10" xfId="88" applyFont="1" applyFill="1" applyBorder="1" applyAlignment="1">
      <alignment horizontal="center"/>
      <protection/>
    </xf>
    <xf numFmtId="0" fontId="28" fillId="0" borderId="10" xfId="88" applyFont="1" applyFill="1" applyBorder="1" applyAlignment="1">
      <alignment horizontal="left" wrapText="1"/>
      <protection/>
    </xf>
    <xf numFmtId="0" fontId="28" fillId="0" borderId="10" xfId="0" applyFont="1" applyFill="1" applyBorder="1" applyAlignment="1">
      <alignment shrinkToFit="1"/>
    </xf>
    <xf numFmtId="0" fontId="28" fillId="0" borderId="10" xfId="88" applyFont="1" applyFill="1" applyBorder="1" applyAlignment="1">
      <alignment/>
      <protection/>
    </xf>
    <xf numFmtId="2" fontId="28" fillId="0" borderId="10" xfId="88" applyNumberFormat="1" applyFont="1" applyFill="1" applyBorder="1" applyAlignment="1">
      <alignment horizontal="right"/>
      <protection/>
    </xf>
    <xf numFmtId="0" fontId="52" fillId="47" borderId="0" xfId="0" applyFont="1" applyFill="1" applyAlignment="1">
      <alignment/>
    </xf>
    <xf numFmtId="0" fontId="36" fillId="47" borderId="0" xfId="88" applyFont="1" applyFill="1" applyBorder="1" applyAlignment="1">
      <alignment horizontal="center" vertical="center" wrapText="1"/>
      <protection/>
    </xf>
    <xf numFmtId="0" fontId="50" fillId="47" borderId="0" xfId="0" applyFont="1" applyFill="1" applyAlignment="1">
      <alignment/>
    </xf>
    <xf numFmtId="0" fontId="42" fillId="47" borderId="17" xfId="0" applyFont="1" applyFill="1" applyBorder="1" applyAlignment="1">
      <alignment/>
    </xf>
    <xf numFmtId="0" fontId="42" fillId="47" borderId="0" xfId="0" applyFont="1" applyFill="1" applyAlignment="1">
      <alignment/>
    </xf>
  </cellXfs>
  <cellStyles count="9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Dziesiętny 2" xfId="71"/>
    <cellStyle name="Excel Built-in Normal" xfId="72"/>
    <cellStyle name="Hyperlink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e" xfId="86"/>
    <cellStyle name="Neutralne 2" xfId="87"/>
    <cellStyle name="Normalny 2" xfId="88"/>
    <cellStyle name="Obliczenia" xfId="89"/>
    <cellStyle name="Obliczenia 2" xfId="90"/>
    <cellStyle name="Followed Hyperlink" xfId="91"/>
    <cellStyle name="Percent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e" xfId="105"/>
    <cellStyle name="Złe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A1665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32"/>
  <sheetViews>
    <sheetView zoomScalePageLayoutView="0" workbookViewId="0" topLeftCell="A1">
      <selection activeCell="P27" sqref="P27"/>
    </sheetView>
  </sheetViews>
  <sheetFormatPr defaultColWidth="8.796875" defaultRowHeight="14.25"/>
  <cols>
    <col min="1" max="1" width="4.09765625" style="0" customWidth="1"/>
    <col min="2" max="2" width="27.5" style="0" customWidth="1"/>
    <col min="3" max="3" width="32.09765625" style="0" customWidth="1"/>
    <col min="10" max="10" width="11" style="0" hidden="1" customWidth="1"/>
    <col min="11" max="11" width="11.59765625" style="0" hidden="1" customWidth="1"/>
    <col min="12" max="12" width="6.69921875" style="0" hidden="1" customWidth="1"/>
  </cols>
  <sheetData>
    <row r="1" spans="1:13" ht="14.25">
      <c r="A1" s="14" t="s">
        <v>110</v>
      </c>
      <c r="B1" s="14"/>
      <c r="C1" s="14"/>
      <c r="D1" s="9"/>
      <c r="E1" s="55"/>
      <c r="F1" s="150"/>
      <c r="G1" s="150"/>
      <c r="H1" s="118"/>
      <c r="I1" s="118"/>
      <c r="J1" s="11"/>
      <c r="K1" s="11"/>
      <c r="L1" s="135"/>
      <c r="M1" s="128"/>
    </row>
    <row r="2" spans="1:13" ht="14.25">
      <c r="A2" s="12" t="s">
        <v>111</v>
      </c>
      <c r="B2" s="12" t="s">
        <v>112</v>
      </c>
      <c r="C2" s="12" t="s">
        <v>1164</v>
      </c>
      <c r="D2" s="12" t="s">
        <v>113</v>
      </c>
      <c r="E2" s="107" t="s">
        <v>114</v>
      </c>
      <c r="F2" s="151" t="s">
        <v>1662</v>
      </c>
      <c r="G2" s="151"/>
      <c r="H2" s="119" t="s">
        <v>1663</v>
      </c>
      <c r="I2" s="119"/>
      <c r="J2" s="13" t="s">
        <v>115</v>
      </c>
      <c r="K2" s="13" t="s">
        <v>116</v>
      </c>
      <c r="L2" s="135"/>
      <c r="M2" s="128"/>
    </row>
    <row r="3" spans="1:13" ht="12" customHeight="1">
      <c r="A3" s="9">
        <v>1</v>
      </c>
      <c r="B3" s="2" t="s">
        <v>117</v>
      </c>
      <c r="C3" s="2" t="s">
        <v>865</v>
      </c>
      <c r="D3" s="9" t="s">
        <v>118</v>
      </c>
      <c r="E3" s="55">
        <v>3</v>
      </c>
      <c r="F3" s="150">
        <v>37.49</v>
      </c>
      <c r="G3" s="150">
        <f>E3*F3</f>
        <v>112.47</v>
      </c>
      <c r="H3" s="126">
        <v>37.49</v>
      </c>
      <c r="I3" s="126">
        <f>H3*E3</f>
        <v>112.47</v>
      </c>
      <c r="J3" s="127">
        <v>40.11</v>
      </c>
      <c r="K3" s="4"/>
      <c r="L3" s="136">
        <f aca="true" t="shared" si="0" ref="L3:M6">H3-F3</f>
        <v>0</v>
      </c>
      <c r="M3" s="141">
        <f t="shared" si="0"/>
        <v>0</v>
      </c>
    </row>
    <row r="4" spans="1:13" ht="12" customHeight="1">
      <c r="A4" s="9">
        <v>2</v>
      </c>
      <c r="B4" s="2" t="s">
        <v>119</v>
      </c>
      <c r="C4" s="2" t="s">
        <v>866</v>
      </c>
      <c r="D4" s="9" t="s">
        <v>118</v>
      </c>
      <c r="E4" s="55">
        <v>3</v>
      </c>
      <c r="F4" s="150">
        <v>49.02</v>
      </c>
      <c r="G4" s="150">
        <f>E4*F4</f>
        <v>147.06</v>
      </c>
      <c r="H4" s="126">
        <v>49.02</v>
      </c>
      <c r="I4" s="126">
        <f>H4*E4</f>
        <v>147.06</v>
      </c>
      <c r="J4" s="127">
        <v>52.45</v>
      </c>
      <c r="K4" s="4"/>
      <c r="L4" s="136">
        <f t="shared" si="0"/>
        <v>0</v>
      </c>
      <c r="M4" s="141">
        <f t="shared" si="0"/>
        <v>0</v>
      </c>
    </row>
    <row r="5" spans="1:13" ht="12" customHeight="1">
      <c r="A5" s="9">
        <v>3</v>
      </c>
      <c r="B5" s="2" t="s">
        <v>120</v>
      </c>
      <c r="C5" s="2" t="s">
        <v>867</v>
      </c>
      <c r="D5" s="9" t="s">
        <v>118</v>
      </c>
      <c r="E5" s="55">
        <v>4</v>
      </c>
      <c r="F5" s="150">
        <v>108.64</v>
      </c>
      <c r="G5" s="150">
        <f>E5*F5</f>
        <v>434.56</v>
      </c>
      <c r="H5" s="126">
        <v>108.64</v>
      </c>
      <c r="I5" s="126">
        <f>H5*E5</f>
        <v>434.56</v>
      </c>
      <c r="J5" s="127">
        <v>116.24</v>
      </c>
      <c r="K5" s="4"/>
      <c r="L5" s="136">
        <f t="shared" si="0"/>
        <v>0</v>
      </c>
      <c r="M5" s="141">
        <f t="shared" si="0"/>
        <v>0</v>
      </c>
    </row>
    <row r="6" spans="1:13" ht="12" customHeight="1">
      <c r="A6" s="9">
        <v>4</v>
      </c>
      <c r="B6" s="2" t="s">
        <v>121</v>
      </c>
      <c r="C6" s="2" t="s">
        <v>1668</v>
      </c>
      <c r="D6" s="9" t="s">
        <v>118</v>
      </c>
      <c r="E6" s="55">
        <v>30</v>
      </c>
      <c r="F6" s="150">
        <v>11.63</v>
      </c>
      <c r="G6" s="150">
        <f>E6*F6</f>
        <v>348.90000000000003</v>
      </c>
      <c r="H6" s="118">
        <f>J6/1.07</f>
        <v>10.691588785046727</v>
      </c>
      <c r="I6" s="118">
        <f>H6*E6</f>
        <v>320.74766355140184</v>
      </c>
      <c r="J6" s="11">
        <v>11.44</v>
      </c>
      <c r="K6" s="4"/>
      <c r="L6" s="136">
        <f t="shared" si="0"/>
        <v>-0.9384112149532733</v>
      </c>
      <c r="M6" s="141">
        <f t="shared" si="0"/>
        <v>-28.15233644859819</v>
      </c>
    </row>
    <row r="7" spans="1:13" ht="14.25">
      <c r="A7" s="26"/>
      <c r="B7" s="25"/>
      <c r="C7" s="25"/>
      <c r="D7" s="26"/>
      <c r="E7" s="142"/>
      <c r="F7" s="153"/>
      <c r="G7" s="153">
        <f>SUM(G3:G6)</f>
        <v>1042.99</v>
      </c>
      <c r="H7" s="143"/>
      <c r="I7" s="143">
        <f>SUM(I3:I6)</f>
        <v>1014.8376635514018</v>
      </c>
      <c r="J7" s="17"/>
      <c r="K7" s="18"/>
      <c r="L7" s="144"/>
      <c r="M7" s="168">
        <f>I7-G7</f>
        <v>-28.15233644859825</v>
      </c>
    </row>
    <row r="8" spans="1:13" ht="14.25">
      <c r="A8" s="14" t="s">
        <v>122</v>
      </c>
      <c r="B8" s="20"/>
      <c r="C8" s="20"/>
      <c r="D8" s="1"/>
      <c r="E8" s="57"/>
      <c r="F8" s="152"/>
      <c r="G8" s="150"/>
      <c r="H8" s="118"/>
      <c r="I8" s="118"/>
      <c r="J8" s="1"/>
      <c r="K8" s="1"/>
      <c r="L8" s="136"/>
      <c r="M8" s="141"/>
    </row>
    <row r="9" spans="1:13" ht="14.25" customHeight="1">
      <c r="A9" s="6" t="s">
        <v>111</v>
      </c>
      <c r="B9" s="6" t="s">
        <v>112</v>
      </c>
      <c r="C9" s="12" t="s">
        <v>1164</v>
      </c>
      <c r="D9" s="6" t="s">
        <v>113</v>
      </c>
      <c r="E9" s="53" t="s">
        <v>114</v>
      </c>
      <c r="F9" s="151" t="s">
        <v>1662</v>
      </c>
      <c r="G9" s="150"/>
      <c r="H9" s="119" t="s">
        <v>1663</v>
      </c>
      <c r="I9" s="118"/>
      <c r="J9" s="8" t="s">
        <v>115</v>
      </c>
      <c r="K9" s="8" t="s">
        <v>116</v>
      </c>
      <c r="L9" s="136"/>
      <c r="M9" s="141"/>
    </row>
    <row r="10" spans="1:13" ht="14.25" customHeight="1">
      <c r="A10" s="9">
        <v>1</v>
      </c>
      <c r="B10" s="2" t="s">
        <v>123</v>
      </c>
      <c r="C10" s="2" t="s">
        <v>123</v>
      </c>
      <c r="D10" s="9" t="s">
        <v>124</v>
      </c>
      <c r="E10" s="55">
        <v>6000</v>
      </c>
      <c r="F10" s="150">
        <v>0.86</v>
      </c>
      <c r="G10" s="150">
        <f>E10*F10</f>
        <v>5160</v>
      </c>
      <c r="H10" s="118">
        <f>J10/1.07</f>
        <v>0.8504672897196262</v>
      </c>
      <c r="I10" s="118">
        <f>H10*E10</f>
        <v>5102.803738317757</v>
      </c>
      <c r="J10" s="11">
        <v>0.91</v>
      </c>
      <c r="K10" s="4"/>
      <c r="L10" s="136">
        <f>H10-F10</f>
        <v>-0.009532710280373835</v>
      </c>
      <c r="M10" s="141">
        <f>I10-G10</f>
        <v>-57.19626168224295</v>
      </c>
    </row>
    <row r="11" spans="1:13" ht="14.25" customHeight="1">
      <c r="A11" s="26"/>
      <c r="B11" s="25"/>
      <c r="C11" s="25"/>
      <c r="D11" s="26"/>
      <c r="E11" s="142"/>
      <c r="F11" s="153"/>
      <c r="G11" s="153">
        <f>SUM(G10)</f>
        <v>5160</v>
      </c>
      <c r="H11" s="143"/>
      <c r="I11" s="143">
        <f>SUM(I10)</f>
        <v>5102.803738317757</v>
      </c>
      <c r="J11" s="17"/>
      <c r="K11" s="18"/>
      <c r="L11" s="144"/>
      <c r="M11" s="168">
        <f>I11-G11</f>
        <v>-57.19626168224295</v>
      </c>
    </row>
    <row r="12" spans="1:13" ht="14.25">
      <c r="A12" s="14" t="s">
        <v>125</v>
      </c>
      <c r="B12" s="2"/>
      <c r="C12" s="2"/>
      <c r="D12" s="9"/>
      <c r="E12" s="55"/>
      <c r="F12" s="150"/>
      <c r="G12" s="150"/>
      <c r="H12" s="118"/>
      <c r="I12" s="118"/>
      <c r="J12" s="11"/>
      <c r="K12" s="17"/>
      <c r="L12" s="136"/>
      <c r="M12" s="141"/>
    </row>
    <row r="13" spans="1:13" ht="14.25" customHeight="1">
      <c r="A13" s="6" t="s">
        <v>111</v>
      </c>
      <c r="B13" s="6" t="s">
        <v>112</v>
      </c>
      <c r="C13" s="12" t="s">
        <v>1164</v>
      </c>
      <c r="D13" s="6" t="s">
        <v>113</v>
      </c>
      <c r="E13" s="53" t="s">
        <v>114</v>
      </c>
      <c r="F13" s="151" t="s">
        <v>1662</v>
      </c>
      <c r="G13" s="150"/>
      <c r="H13" s="119" t="s">
        <v>1663</v>
      </c>
      <c r="I13" s="118"/>
      <c r="J13" s="8" t="s">
        <v>115</v>
      </c>
      <c r="K13" s="8" t="s">
        <v>116</v>
      </c>
      <c r="L13" s="136"/>
      <c r="M13" s="141"/>
    </row>
    <row r="14" spans="1:13" ht="14.25" customHeight="1">
      <c r="A14" s="9">
        <v>1</v>
      </c>
      <c r="B14" s="2" t="s">
        <v>126</v>
      </c>
      <c r="C14" s="2" t="s">
        <v>868</v>
      </c>
      <c r="D14" s="9" t="s">
        <v>118</v>
      </c>
      <c r="E14" s="55">
        <v>500</v>
      </c>
      <c r="F14" s="150">
        <v>10.96</v>
      </c>
      <c r="G14" s="150">
        <f>E14*F14</f>
        <v>5480</v>
      </c>
      <c r="H14" s="118">
        <f>J14/1.07</f>
        <v>8.878504672897195</v>
      </c>
      <c r="I14" s="118">
        <f>H14*E14</f>
        <v>4439.252336448598</v>
      </c>
      <c r="J14" s="11">
        <v>9.5</v>
      </c>
      <c r="K14" s="4"/>
      <c r="L14" s="136">
        <f>H14-F14</f>
        <v>-2.0814953271028056</v>
      </c>
      <c r="M14" s="141">
        <f>I14-G14</f>
        <v>-1040.7476635514022</v>
      </c>
    </row>
    <row r="15" spans="1:13" ht="14.25" customHeight="1">
      <c r="A15" s="9">
        <v>2</v>
      </c>
      <c r="B15" s="2" t="s">
        <v>127</v>
      </c>
      <c r="C15" s="2" t="s">
        <v>869</v>
      </c>
      <c r="D15" s="9" t="s">
        <v>118</v>
      </c>
      <c r="E15" s="55">
        <v>70</v>
      </c>
      <c r="F15" s="150">
        <v>7.29</v>
      </c>
      <c r="G15" s="150">
        <f>E15*F15</f>
        <v>510.3</v>
      </c>
      <c r="H15" s="118">
        <f>J15/1.07</f>
        <v>7.224299065420561</v>
      </c>
      <c r="I15" s="118">
        <f>H15*E15</f>
        <v>505.70093457943926</v>
      </c>
      <c r="J15" s="11">
        <v>7.73</v>
      </c>
      <c r="K15" s="4"/>
      <c r="L15" s="136">
        <f>H15-F15</f>
        <v>-0.06570093457943926</v>
      </c>
      <c r="M15" s="141">
        <f>I15-G15</f>
        <v>-4.599065420560748</v>
      </c>
    </row>
    <row r="16" spans="1:13" ht="14.25">
      <c r="A16" s="26"/>
      <c r="B16" s="25"/>
      <c r="C16" s="25"/>
      <c r="D16" s="26"/>
      <c r="E16" s="142"/>
      <c r="F16" s="153"/>
      <c r="G16" s="153">
        <f>SUM(G14:G15)</f>
        <v>5990.3</v>
      </c>
      <c r="H16" s="143"/>
      <c r="I16" s="143">
        <f>SUM(I14:I15)</f>
        <v>4944.953271028037</v>
      </c>
      <c r="J16" s="17"/>
      <c r="K16" s="18"/>
      <c r="L16" s="144"/>
      <c r="M16" s="168">
        <f>I16-G16</f>
        <v>-1045.3467289719629</v>
      </c>
    </row>
    <row r="17" spans="1:13" ht="14.25">
      <c r="A17" s="14" t="s">
        <v>128</v>
      </c>
      <c r="B17" s="2"/>
      <c r="C17" s="2"/>
      <c r="D17" s="9"/>
      <c r="E17" s="55"/>
      <c r="F17" s="153"/>
      <c r="G17" s="150"/>
      <c r="H17" s="118"/>
      <c r="I17" s="118"/>
      <c r="J17" s="17"/>
      <c r="K17" s="17"/>
      <c r="L17" s="136"/>
      <c r="M17" s="141"/>
    </row>
    <row r="18" spans="1:13" ht="14.25">
      <c r="A18" s="6" t="s">
        <v>111</v>
      </c>
      <c r="B18" s="6" t="s">
        <v>112</v>
      </c>
      <c r="C18" s="12" t="s">
        <v>1164</v>
      </c>
      <c r="D18" s="6" t="s">
        <v>113</v>
      </c>
      <c r="E18" s="53" t="s">
        <v>114</v>
      </c>
      <c r="F18" s="151" t="s">
        <v>1662</v>
      </c>
      <c r="G18" s="150"/>
      <c r="H18" s="119" t="s">
        <v>1663</v>
      </c>
      <c r="I18" s="118"/>
      <c r="J18" s="8" t="s">
        <v>115</v>
      </c>
      <c r="K18" s="8" t="s">
        <v>116</v>
      </c>
      <c r="L18" s="136"/>
      <c r="M18" s="141"/>
    </row>
    <row r="19" spans="1:13" ht="16.5" customHeight="1">
      <c r="A19" s="9">
        <v>1</v>
      </c>
      <c r="B19" s="2" t="s">
        <v>129</v>
      </c>
      <c r="C19" s="96" t="s">
        <v>657</v>
      </c>
      <c r="D19" s="9" t="s">
        <v>130</v>
      </c>
      <c r="E19" s="55">
        <v>9000</v>
      </c>
      <c r="F19" s="150">
        <v>3.66</v>
      </c>
      <c r="G19" s="150">
        <f>E19*F19</f>
        <v>32940</v>
      </c>
      <c r="H19" s="129">
        <f>J19/1.07</f>
        <v>3.6635514018691584</v>
      </c>
      <c r="I19" s="118">
        <f>H19*E19</f>
        <v>32971.96261682243</v>
      </c>
      <c r="J19" s="130">
        <v>3.92</v>
      </c>
      <c r="K19" s="4"/>
      <c r="L19" s="136">
        <f>H19-F19</f>
        <v>0.003551401869158255</v>
      </c>
      <c r="M19" s="141">
        <f>I19-G19</f>
        <v>31.962616822427663</v>
      </c>
    </row>
    <row r="20" spans="1:13" ht="16.5" customHeight="1">
      <c r="A20" s="9">
        <v>2</v>
      </c>
      <c r="B20" s="2" t="s">
        <v>131</v>
      </c>
      <c r="C20" s="96" t="s">
        <v>658</v>
      </c>
      <c r="D20" s="9" t="s">
        <v>130</v>
      </c>
      <c r="E20" s="55">
        <v>1000</v>
      </c>
      <c r="F20" s="150">
        <v>2.7</v>
      </c>
      <c r="G20" s="150">
        <f>E20*F20</f>
        <v>2700</v>
      </c>
      <c r="H20" s="118">
        <f>J20/1.07</f>
        <v>2.7196261682242993</v>
      </c>
      <c r="I20" s="118">
        <f>H20*E20</f>
        <v>2719.6261682242994</v>
      </c>
      <c r="J20" s="11">
        <v>2.91</v>
      </c>
      <c r="K20" s="4"/>
      <c r="L20" s="137">
        <f>H20-F20</f>
        <v>0.01962616822429908</v>
      </c>
      <c r="M20" s="141">
        <f>I20-G20</f>
        <v>19.626168224299363</v>
      </c>
    </row>
    <row r="21" spans="1:13" ht="14.25">
      <c r="A21" s="26"/>
      <c r="B21" s="25"/>
      <c r="C21" s="25"/>
      <c r="D21" s="26"/>
      <c r="E21" s="142"/>
      <c r="F21" s="153"/>
      <c r="G21" s="153">
        <f>SUM(G19:G20)</f>
        <v>35640</v>
      </c>
      <c r="H21" s="143"/>
      <c r="I21" s="143">
        <f>SUM(I19:I20)</f>
        <v>35691.588785046726</v>
      </c>
      <c r="J21" s="23"/>
      <c r="K21" s="23"/>
      <c r="L21" s="144"/>
      <c r="M21" s="168">
        <f>I21-G21</f>
        <v>51.588785046726116</v>
      </c>
    </row>
    <row r="22" spans="1:13" ht="14.25">
      <c r="A22" s="14" t="s">
        <v>769</v>
      </c>
      <c r="B22" s="25"/>
      <c r="C22" s="25"/>
      <c r="D22" s="9"/>
      <c r="E22" s="55"/>
      <c r="F22" s="150"/>
      <c r="G22" s="150"/>
      <c r="H22" s="118"/>
      <c r="I22" s="118"/>
      <c r="J22" s="11"/>
      <c r="K22" s="11"/>
      <c r="L22" s="136"/>
      <c r="M22" s="141"/>
    </row>
    <row r="23" spans="1:13" ht="14.25">
      <c r="A23" s="6" t="s">
        <v>111</v>
      </c>
      <c r="B23" s="6" t="s">
        <v>112</v>
      </c>
      <c r="C23" s="12" t="s">
        <v>1164</v>
      </c>
      <c r="D23" s="6" t="s">
        <v>113</v>
      </c>
      <c r="E23" s="53" t="s">
        <v>114</v>
      </c>
      <c r="F23" s="151" t="s">
        <v>1662</v>
      </c>
      <c r="G23" s="150"/>
      <c r="H23" s="119" t="s">
        <v>1663</v>
      </c>
      <c r="I23" s="118"/>
      <c r="J23" s="8" t="s">
        <v>115</v>
      </c>
      <c r="K23" s="8" t="s">
        <v>116</v>
      </c>
      <c r="L23" s="136"/>
      <c r="M23" s="141"/>
    </row>
    <row r="24" spans="1:13" ht="14.25">
      <c r="A24" s="9">
        <v>1</v>
      </c>
      <c r="B24" s="2" t="s">
        <v>132</v>
      </c>
      <c r="C24" s="96" t="s">
        <v>659</v>
      </c>
      <c r="D24" s="9" t="s">
        <v>133</v>
      </c>
      <c r="E24" s="55">
        <v>3</v>
      </c>
      <c r="F24" s="150">
        <v>650</v>
      </c>
      <c r="G24" s="150">
        <f>E24*F24</f>
        <v>1950</v>
      </c>
      <c r="H24" s="126">
        <f>J24/1.07</f>
        <v>650</v>
      </c>
      <c r="I24" s="126">
        <f>H24*E24</f>
        <v>1950</v>
      </c>
      <c r="J24" s="127">
        <v>695.5</v>
      </c>
      <c r="K24" s="4"/>
      <c r="L24" s="136">
        <f>H24-F24</f>
        <v>0</v>
      </c>
      <c r="M24" s="141">
        <f>I24-G24</f>
        <v>0</v>
      </c>
    </row>
    <row r="25" spans="1:13" ht="14.25">
      <c r="A25" s="26"/>
      <c r="B25" s="25"/>
      <c r="C25" s="25"/>
      <c r="D25" s="26"/>
      <c r="E25" s="142"/>
      <c r="F25" s="153"/>
      <c r="G25" s="153">
        <f>SUM(G24)</f>
        <v>1950</v>
      </c>
      <c r="H25" s="143"/>
      <c r="I25" s="143">
        <f>SUM(I24)</f>
        <v>1950</v>
      </c>
      <c r="J25" s="17"/>
      <c r="K25" s="18"/>
      <c r="L25" s="144"/>
      <c r="M25" s="168">
        <f>I25-G25</f>
        <v>0</v>
      </c>
    </row>
    <row r="26" spans="1:13" ht="14.25">
      <c r="A26" s="26" t="s">
        <v>134</v>
      </c>
      <c r="B26" s="2"/>
      <c r="C26" s="2"/>
      <c r="D26" s="9"/>
      <c r="E26" s="55"/>
      <c r="F26" s="150"/>
      <c r="G26" s="150"/>
      <c r="H26" s="118"/>
      <c r="I26" s="118"/>
      <c r="J26" s="11"/>
      <c r="K26" s="11"/>
      <c r="L26" s="136"/>
      <c r="M26" s="141"/>
    </row>
    <row r="27" spans="1:13" ht="14.25">
      <c r="A27" s="6" t="s">
        <v>111</v>
      </c>
      <c r="B27" s="6" t="s">
        <v>112</v>
      </c>
      <c r="C27" s="12" t="s">
        <v>1164</v>
      </c>
      <c r="D27" s="6" t="s">
        <v>113</v>
      </c>
      <c r="E27" s="53" t="s">
        <v>114</v>
      </c>
      <c r="F27" s="151" t="s">
        <v>1662</v>
      </c>
      <c r="G27" s="150"/>
      <c r="H27" s="119" t="s">
        <v>1663</v>
      </c>
      <c r="I27" s="118"/>
      <c r="J27" s="8" t="s">
        <v>115</v>
      </c>
      <c r="K27" s="8" t="s">
        <v>116</v>
      </c>
      <c r="L27" s="136"/>
      <c r="M27" s="141"/>
    </row>
    <row r="28" spans="1:13" ht="14.25">
      <c r="A28" s="9">
        <v>1</v>
      </c>
      <c r="B28" s="2" t="s">
        <v>135</v>
      </c>
      <c r="C28" s="96" t="s">
        <v>660</v>
      </c>
      <c r="D28" s="9" t="s">
        <v>118</v>
      </c>
      <c r="E28" s="55">
        <v>10</v>
      </c>
      <c r="F28" s="150">
        <v>20</v>
      </c>
      <c r="G28" s="150">
        <f>E28*F28</f>
        <v>200</v>
      </c>
      <c r="H28" s="126">
        <f>J28/1.07</f>
        <v>19.999999999999996</v>
      </c>
      <c r="I28" s="126">
        <f>H28*E28</f>
        <v>199.99999999999997</v>
      </c>
      <c r="J28" s="127">
        <v>21.4</v>
      </c>
      <c r="K28" s="4"/>
      <c r="L28" s="136">
        <f>H28-F28</f>
        <v>0</v>
      </c>
      <c r="M28" s="141">
        <f>I28-G28</f>
        <v>0</v>
      </c>
    </row>
    <row r="29" spans="1:13" ht="14.25">
      <c r="A29" s="26"/>
      <c r="B29" s="25"/>
      <c r="C29" s="25"/>
      <c r="D29" s="26"/>
      <c r="E29" s="142"/>
      <c r="F29" s="153"/>
      <c r="G29" s="153">
        <f>SUM(G28)</f>
        <v>200</v>
      </c>
      <c r="H29" s="143"/>
      <c r="I29" s="143">
        <f>SUM(I28)</f>
        <v>199.99999999999997</v>
      </c>
      <c r="J29" s="17"/>
      <c r="K29" s="18"/>
      <c r="L29" s="144"/>
      <c r="M29" s="168">
        <f>I29-G29</f>
        <v>0</v>
      </c>
    </row>
    <row r="30" spans="1:13" ht="14.25">
      <c r="A30" s="26" t="s">
        <v>136</v>
      </c>
      <c r="B30" s="2"/>
      <c r="C30" s="2"/>
      <c r="D30" s="9"/>
      <c r="E30" s="55"/>
      <c r="F30" s="150"/>
      <c r="G30" s="150"/>
      <c r="H30" s="118"/>
      <c r="I30" s="118"/>
      <c r="J30" s="11"/>
      <c r="K30" s="11"/>
      <c r="L30" s="136"/>
      <c r="M30" s="141"/>
    </row>
    <row r="31" spans="1:13" ht="14.25">
      <c r="A31" s="6" t="s">
        <v>111</v>
      </c>
      <c r="B31" s="6" t="s">
        <v>112</v>
      </c>
      <c r="C31" s="12" t="s">
        <v>1164</v>
      </c>
      <c r="D31" s="6" t="s">
        <v>113</v>
      </c>
      <c r="E31" s="53" t="s">
        <v>114</v>
      </c>
      <c r="F31" s="151" t="s">
        <v>1662</v>
      </c>
      <c r="G31" s="150"/>
      <c r="H31" s="119" t="s">
        <v>1663</v>
      </c>
      <c r="I31" s="118"/>
      <c r="J31" s="8" t="s">
        <v>115</v>
      </c>
      <c r="K31" s="8" t="s">
        <v>116</v>
      </c>
      <c r="L31" s="136"/>
      <c r="M31" s="141"/>
    </row>
    <row r="32" spans="1:13" ht="14.25">
      <c r="A32" s="9">
        <v>1</v>
      </c>
      <c r="B32" s="2" t="s">
        <v>137</v>
      </c>
      <c r="C32" s="96" t="s">
        <v>661</v>
      </c>
      <c r="D32" s="9" t="s">
        <v>118</v>
      </c>
      <c r="E32" s="55">
        <v>400</v>
      </c>
      <c r="F32" s="150">
        <v>2.99</v>
      </c>
      <c r="G32" s="150">
        <f>E32*F32</f>
        <v>1196</v>
      </c>
      <c r="H32" s="118">
        <f>J32/1.07</f>
        <v>3.02803738317757</v>
      </c>
      <c r="I32" s="118">
        <f>H32*E32</f>
        <v>1211.214953271028</v>
      </c>
      <c r="J32" s="11">
        <v>3.24</v>
      </c>
      <c r="K32" s="4"/>
      <c r="L32" s="137">
        <f aca="true" t="shared" si="1" ref="L32:M35">H32-F32</f>
        <v>0.03803738317756977</v>
      </c>
      <c r="M32" s="141">
        <f t="shared" si="1"/>
        <v>15.21495327102798</v>
      </c>
    </row>
    <row r="33" spans="1:13" ht="14.25">
      <c r="A33" s="9">
        <v>2</v>
      </c>
      <c r="B33" s="27" t="s">
        <v>138</v>
      </c>
      <c r="C33" s="96" t="s">
        <v>664</v>
      </c>
      <c r="D33" s="9" t="s">
        <v>118</v>
      </c>
      <c r="E33" s="55">
        <v>10</v>
      </c>
      <c r="F33" s="150">
        <v>5.6</v>
      </c>
      <c r="G33" s="150">
        <f>E33*F33</f>
        <v>56</v>
      </c>
      <c r="H33" s="118">
        <f>J33/1.07</f>
        <v>4.383177570093458</v>
      </c>
      <c r="I33" s="118">
        <f>H33*E33</f>
        <v>43.83177570093458</v>
      </c>
      <c r="J33" s="28">
        <v>4.69</v>
      </c>
      <c r="K33" s="4"/>
      <c r="L33" s="136">
        <f t="shared" si="1"/>
        <v>-1.216822429906542</v>
      </c>
      <c r="M33" s="141">
        <f t="shared" si="1"/>
        <v>-12.168224299065422</v>
      </c>
    </row>
    <row r="34" spans="1:13" ht="14.25">
      <c r="A34" s="9">
        <v>3</v>
      </c>
      <c r="B34" s="2" t="s">
        <v>139</v>
      </c>
      <c r="C34" s="96" t="s">
        <v>663</v>
      </c>
      <c r="D34" s="9" t="s">
        <v>118</v>
      </c>
      <c r="E34" s="55">
        <v>150</v>
      </c>
      <c r="F34" s="150">
        <v>3.3</v>
      </c>
      <c r="G34" s="150">
        <f>E34*F34</f>
        <v>495</v>
      </c>
      <c r="H34" s="126">
        <v>3.3</v>
      </c>
      <c r="I34" s="126">
        <f>H34*E34</f>
        <v>495</v>
      </c>
      <c r="J34" s="127">
        <v>3.53</v>
      </c>
      <c r="K34" s="4"/>
      <c r="L34" s="136">
        <f t="shared" si="1"/>
        <v>0</v>
      </c>
      <c r="M34" s="141">
        <f t="shared" si="1"/>
        <v>0</v>
      </c>
    </row>
    <row r="35" spans="1:13" ht="14.25">
      <c r="A35" s="9">
        <v>4</v>
      </c>
      <c r="B35" s="2" t="s">
        <v>140</v>
      </c>
      <c r="C35" s="96" t="s">
        <v>662</v>
      </c>
      <c r="D35" s="9" t="s">
        <v>118</v>
      </c>
      <c r="E35" s="55">
        <v>120</v>
      </c>
      <c r="F35" s="150">
        <v>2.12</v>
      </c>
      <c r="G35" s="150">
        <f>E35*F35</f>
        <v>254.4</v>
      </c>
      <c r="H35" s="118">
        <f>J35/1.07</f>
        <v>1.1214953271028036</v>
      </c>
      <c r="I35" s="118">
        <f>H35*E35</f>
        <v>134.57943925233644</v>
      </c>
      <c r="J35" s="11">
        <v>1.2</v>
      </c>
      <c r="K35" s="4"/>
      <c r="L35" s="136">
        <f t="shared" si="1"/>
        <v>-0.9985046728971965</v>
      </c>
      <c r="M35" s="141">
        <f t="shared" si="1"/>
        <v>-119.82056074766356</v>
      </c>
    </row>
    <row r="36" spans="1:13" ht="14.25">
      <c r="A36" s="26"/>
      <c r="B36" s="25"/>
      <c r="C36" s="25"/>
      <c r="D36" s="26"/>
      <c r="E36" s="142"/>
      <c r="F36" s="153"/>
      <c r="G36" s="153">
        <f>SUM(G32:G35)</f>
        <v>2001.4</v>
      </c>
      <c r="H36" s="143"/>
      <c r="I36" s="143">
        <f>SUM(I32:I35)</f>
        <v>1884.626168224299</v>
      </c>
      <c r="J36" s="17"/>
      <c r="K36" s="18"/>
      <c r="L36" s="144"/>
      <c r="M36" s="168">
        <f>I36-G36</f>
        <v>-116.77383177570118</v>
      </c>
    </row>
    <row r="37" spans="1:13" ht="14.25">
      <c r="A37" s="9"/>
      <c r="B37" s="83"/>
      <c r="C37" s="83"/>
      <c r="D37" s="82"/>
      <c r="E37" s="108"/>
      <c r="F37" s="150"/>
      <c r="G37" s="150"/>
      <c r="H37" s="118"/>
      <c r="I37" s="118"/>
      <c r="J37" s="17"/>
      <c r="K37" s="4"/>
      <c r="L37" s="136"/>
      <c r="M37" s="141"/>
    </row>
    <row r="38" spans="1:13" ht="14.25">
      <c r="A38" s="9"/>
      <c r="B38" s="2"/>
      <c r="C38" s="2"/>
      <c r="D38" s="9"/>
      <c r="E38" s="55"/>
      <c r="F38" s="150"/>
      <c r="G38" s="150"/>
      <c r="H38" s="118"/>
      <c r="I38" s="118"/>
      <c r="J38" s="17"/>
      <c r="K38" s="4"/>
      <c r="L38" s="136"/>
      <c r="M38" s="141"/>
    </row>
    <row r="39" spans="1:13" ht="14.25">
      <c r="A39" s="14" t="s">
        <v>997</v>
      </c>
      <c r="B39" s="2"/>
      <c r="C39" s="2"/>
      <c r="D39" s="9"/>
      <c r="E39" s="55"/>
      <c r="F39" s="150"/>
      <c r="G39" s="150"/>
      <c r="H39" s="118"/>
      <c r="I39" s="118"/>
      <c r="J39" s="11"/>
      <c r="K39" s="11"/>
      <c r="L39" s="136"/>
      <c r="M39" s="141"/>
    </row>
    <row r="40" spans="1:13" ht="14.25">
      <c r="A40" s="6" t="s">
        <v>111</v>
      </c>
      <c r="B40" s="6" t="s">
        <v>112</v>
      </c>
      <c r="C40" s="12" t="s">
        <v>1164</v>
      </c>
      <c r="D40" s="6" t="s">
        <v>113</v>
      </c>
      <c r="E40" s="53" t="s">
        <v>114</v>
      </c>
      <c r="F40" s="151" t="s">
        <v>1662</v>
      </c>
      <c r="G40" s="150"/>
      <c r="H40" s="119" t="s">
        <v>1663</v>
      </c>
      <c r="I40" s="118"/>
      <c r="J40" s="8" t="s">
        <v>115</v>
      </c>
      <c r="K40" s="8" t="s">
        <v>116</v>
      </c>
      <c r="L40" s="136"/>
      <c r="M40" s="141"/>
    </row>
    <row r="41" spans="1:13" ht="24">
      <c r="A41" s="9">
        <v>1</v>
      </c>
      <c r="B41" s="2" t="s">
        <v>141</v>
      </c>
      <c r="C41" s="96" t="s">
        <v>665</v>
      </c>
      <c r="D41" s="9" t="s">
        <v>118</v>
      </c>
      <c r="E41" s="55">
        <v>1</v>
      </c>
      <c r="F41" s="150">
        <v>1525.2</v>
      </c>
      <c r="G41" s="150">
        <f>E41*F41</f>
        <v>1525.2</v>
      </c>
      <c r="H41" s="126">
        <v>1525.2</v>
      </c>
      <c r="I41" s="126">
        <f>H41*E41</f>
        <v>1525.2</v>
      </c>
      <c r="J41" s="127">
        <v>1631.96</v>
      </c>
      <c r="K41" s="4"/>
      <c r="L41" s="136">
        <f>H41-F41</f>
        <v>0</v>
      </c>
      <c r="M41" s="141">
        <f>I41-G41</f>
        <v>0</v>
      </c>
    </row>
    <row r="42" spans="1:13" ht="14.25">
      <c r="A42" s="26"/>
      <c r="B42" s="25"/>
      <c r="C42" s="25"/>
      <c r="D42" s="26"/>
      <c r="E42" s="142"/>
      <c r="F42" s="153"/>
      <c r="G42" s="153">
        <f>SUM(G41)</f>
        <v>1525.2</v>
      </c>
      <c r="H42" s="143"/>
      <c r="I42" s="143">
        <f>SUM(I41)</f>
        <v>1525.2</v>
      </c>
      <c r="J42" s="17"/>
      <c r="K42" s="18"/>
      <c r="L42" s="144"/>
      <c r="M42" s="168">
        <f>I42-G42</f>
        <v>0</v>
      </c>
    </row>
    <row r="43" spans="1:13" ht="14.25">
      <c r="A43" s="9"/>
      <c r="B43" s="83"/>
      <c r="C43" s="83"/>
      <c r="D43" s="82"/>
      <c r="E43" s="108"/>
      <c r="F43" s="150"/>
      <c r="G43" s="150"/>
      <c r="H43" s="118"/>
      <c r="I43" s="118"/>
      <c r="J43" s="17"/>
      <c r="K43" s="4"/>
      <c r="L43" s="136"/>
      <c r="M43" s="141"/>
    </row>
    <row r="44" spans="1:13" ht="14.25">
      <c r="A44" s="9"/>
      <c r="B44" s="2"/>
      <c r="C44" s="2"/>
      <c r="D44" s="9"/>
      <c r="E44" s="55"/>
      <c r="F44" s="150"/>
      <c r="G44" s="150"/>
      <c r="H44" s="118"/>
      <c r="I44" s="118"/>
      <c r="J44" s="17"/>
      <c r="K44" s="4"/>
      <c r="L44" s="136"/>
      <c r="M44" s="141"/>
    </row>
    <row r="45" spans="1:13" ht="14.25">
      <c r="A45" s="14" t="s">
        <v>998</v>
      </c>
      <c r="B45" s="2"/>
      <c r="C45" s="2"/>
      <c r="D45" s="9"/>
      <c r="E45" s="55"/>
      <c r="F45" s="150"/>
      <c r="G45" s="150"/>
      <c r="H45" s="118"/>
      <c r="I45" s="118"/>
      <c r="J45" s="11"/>
      <c r="K45" s="11"/>
      <c r="L45" s="136"/>
      <c r="M45" s="141"/>
    </row>
    <row r="46" spans="1:13" ht="14.25">
      <c r="A46" s="6" t="s">
        <v>111</v>
      </c>
      <c r="B46" s="6" t="s">
        <v>112</v>
      </c>
      <c r="C46" s="12" t="s">
        <v>1164</v>
      </c>
      <c r="D46" s="6" t="s">
        <v>113</v>
      </c>
      <c r="E46" s="53" t="s">
        <v>114</v>
      </c>
      <c r="F46" s="151" t="s">
        <v>1662</v>
      </c>
      <c r="G46" s="150"/>
      <c r="H46" s="119" t="s">
        <v>1663</v>
      </c>
      <c r="I46" s="118"/>
      <c r="J46" s="8" t="s">
        <v>115</v>
      </c>
      <c r="K46" s="8" t="s">
        <v>116</v>
      </c>
      <c r="L46" s="136"/>
      <c r="M46" s="141"/>
    </row>
    <row r="47" spans="1:13" ht="24">
      <c r="A47" s="9">
        <v>1</v>
      </c>
      <c r="B47" s="2" t="s">
        <v>142</v>
      </c>
      <c r="C47" s="96" t="s">
        <v>666</v>
      </c>
      <c r="D47" s="9" t="s">
        <v>118</v>
      </c>
      <c r="E47" s="55">
        <v>2</v>
      </c>
      <c r="F47" s="150">
        <v>2470</v>
      </c>
      <c r="G47" s="150">
        <f>E47*F47</f>
        <v>4940</v>
      </c>
      <c r="H47" s="126">
        <f>J47/1.07</f>
        <v>2470</v>
      </c>
      <c r="I47" s="126">
        <f>H47*E47</f>
        <v>4940</v>
      </c>
      <c r="J47" s="127">
        <v>2642.9</v>
      </c>
      <c r="K47" s="4"/>
      <c r="L47" s="136">
        <f>H47-F47</f>
        <v>0</v>
      </c>
      <c r="M47" s="141">
        <f>I47-G47</f>
        <v>0</v>
      </c>
    </row>
    <row r="48" spans="1:13" ht="14.25">
      <c r="A48" s="26"/>
      <c r="B48" s="25"/>
      <c r="C48" s="25"/>
      <c r="D48" s="26"/>
      <c r="E48" s="142"/>
      <c r="F48" s="153"/>
      <c r="G48" s="153">
        <f>SUM(G47)</f>
        <v>4940</v>
      </c>
      <c r="H48" s="143"/>
      <c r="I48" s="143">
        <f>SUM(I47)</f>
        <v>4940</v>
      </c>
      <c r="J48" s="17"/>
      <c r="K48" s="18"/>
      <c r="L48" s="144"/>
      <c r="M48" s="168">
        <f>I48-G48</f>
        <v>0</v>
      </c>
    </row>
    <row r="49" spans="1:13" ht="14.25">
      <c r="A49" s="9"/>
      <c r="B49" s="83"/>
      <c r="C49" s="83"/>
      <c r="D49" s="82"/>
      <c r="E49" s="108"/>
      <c r="F49" s="150"/>
      <c r="G49" s="150"/>
      <c r="H49" s="118"/>
      <c r="I49" s="118"/>
      <c r="J49" s="17"/>
      <c r="K49" s="4"/>
      <c r="L49" s="136"/>
      <c r="M49" s="141"/>
    </row>
    <row r="50" spans="1:13" ht="14.25">
      <c r="A50" s="9"/>
      <c r="B50" s="2"/>
      <c r="C50" s="2"/>
      <c r="D50" s="9"/>
      <c r="E50" s="55"/>
      <c r="F50" s="150"/>
      <c r="G50" s="150"/>
      <c r="H50" s="118"/>
      <c r="I50" s="118"/>
      <c r="J50" s="17"/>
      <c r="K50" s="4"/>
      <c r="L50" s="136"/>
      <c r="M50" s="141"/>
    </row>
    <row r="51" spans="1:13" ht="14.25">
      <c r="A51" s="26" t="s">
        <v>143</v>
      </c>
      <c r="B51" s="2"/>
      <c r="C51" s="2"/>
      <c r="D51" s="9"/>
      <c r="E51" s="55"/>
      <c r="F51" s="150"/>
      <c r="G51" s="150"/>
      <c r="H51" s="118"/>
      <c r="I51" s="118"/>
      <c r="J51" s="11"/>
      <c r="K51" s="11"/>
      <c r="L51" s="136"/>
      <c r="M51" s="141"/>
    </row>
    <row r="52" spans="1:13" ht="14.25">
      <c r="A52" s="6" t="s">
        <v>111</v>
      </c>
      <c r="B52" s="6" t="s">
        <v>112</v>
      </c>
      <c r="C52" s="12" t="s">
        <v>1164</v>
      </c>
      <c r="D52" s="6" t="s">
        <v>113</v>
      </c>
      <c r="E52" s="53" t="s">
        <v>114</v>
      </c>
      <c r="F52" s="151" t="s">
        <v>1662</v>
      </c>
      <c r="G52" s="150"/>
      <c r="H52" s="119" t="s">
        <v>1663</v>
      </c>
      <c r="I52" s="118"/>
      <c r="J52" s="8" t="s">
        <v>115</v>
      </c>
      <c r="K52" s="8" t="s">
        <v>116</v>
      </c>
      <c r="L52" s="136"/>
      <c r="M52" s="141"/>
    </row>
    <row r="53" spans="1:13" ht="14.25">
      <c r="A53" s="9">
        <v>1</v>
      </c>
      <c r="B53" s="2" t="s">
        <v>144</v>
      </c>
      <c r="C53" s="96" t="s">
        <v>667</v>
      </c>
      <c r="D53" s="9" t="s">
        <v>118</v>
      </c>
      <c r="E53" s="55">
        <v>1</v>
      </c>
      <c r="F53" s="150">
        <v>5.76</v>
      </c>
      <c r="G53" s="150">
        <f>E53*F53</f>
        <v>5.76</v>
      </c>
      <c r="H53" s="126">
        <v>5.76</v>
      </c>
      <c r="I53" s="126">
        <f>H53*E53</f>
        <v>5.76</v>
      </c>
      <c r="J53" s="127">
        <v>6.16</v>
      </c>
      <c r="K53" s="4"/>
      <c r="L53" s="136">
        <f>H53-F53</f>
        <v>0</v>
      </c>
      <c r="M53" s="141">
        <f>I53-G53</f>
        <v>0</v>
      </c>
    </row>
    <row r="54" spans="1:13" ht="14.25">
      <c r="A54" s="9">
        <v>2</v>
      </c>
      <c r="B54" s="2" t="s">
        <v>145</v>
      </c>
      <c r="C54" s="96" t="s">
        <v>668</v>
      </c>
      <c r="D54" s="9" t="s">
        <v>118</v>
      </c>
      <c r="E54" s="55">
        <v>20</v>
      </c>
      <c r="F54" s="150">
        <v>2.55</v>
      </c>
      <c r="G54" s="150">
        <f>E54*F54</f>
        <v>51</v>
      </c>
      <c r="H54" s="126">
        <v>2.55</v>
      </c>
      <c r="I54" s="126">
        <f>H54*E54</f>
        <v>51</v>
      </c>
      <c r="J54" s="127">
        <v>2.73</v>
      </c>
      <c r="K54" s="4"/>
      <c r="L54" s="136">
        <f>H54-F54</f>
        <v>0</v>
      </c>
      <c r="M54" s="141">
        <f>I54-G54</f>
        <v>0</v>
      </c>
    </row>
    <row r="55" spans="1:13" ht="14.25">
      <c r="A55" s="26"/>
      <c r="B55" s="25"/>
      <c r="C55" s="25"/>
      <c r="D55" s="26"/>
      <c r="E55" s="142"/>
      <c r="F55" s="153"/>
      <c r="G55" s="153">
        <f>SUM(G53:G54)</f>
        <v>56.76</v>
      </c>
      <c r="H55" s="143"/>
      <c r="I55" s="143">
        <f>SUM(I53:I54)</f>
        <v>56.76</v>
      </c>
      <c r="J55" s="17"/>
      <c r="K55" s="18"/>
      <c r="L55" s="144"/>
      <c r="M55" s="168">
        <f>I55-G55</f>
        <v>0</v>
      </c>
    </row>
    <row r="56" spans="1:13" ht="14.25">
      <c r="A56" s="9"/>
      <c r="B56" s="83"/>
      <c r="C56" s="83"/>
      <c r="D56" s="82"/>
      <c r="E56" s="108"/>
      <c r="F56" s="150"/>
      <c r="G56" s="150"/>
      <c r="H56" s="118"/>
      <c r="I56" s="118"/>
      <c r="J56" s="17"/>
      <c r="K56" s="4"/>
      <c r="L56" s="136"/>
      <c r="M56" s="141"/>
    </row>
    <row r="57" spans="1:13" ht="14.25">
      <c r="A57" s="9"/>
      <c r="B57" s="2"/>
      <c r="C57" s="2"/>
      <c r="D57" s="9"/>
      <c r="E57" s="55"/>
      <c r="F57" s="150"/>
      <c r="G57" s="150"/>
      <c r="H57" s="118"/>
      <c r="I57" s="118"/>
      <c r="J57" s="17"/>
      <c r="K57" s="4"/>
      <c r="L57" s="136"/>
      <c r="M57" s="141"/>
    </row>
    <row r="58" spans="1:13" ht="14.25">
      <c r="A58" s="26" t="s">
        <v>146</v>
      </c>
      <c r="B58" s="2"/>
      <c r="C58" s="2"/>
      <c r="D58" s="9"/>
      <c r="E58" s="55"/>
      <c r="F58" s="150"/>
      <c r="G58" s="150"/>
      <c r="H58" s="118"/>
      <c r="I58" s="118"/>
      <c r="J58" s="11"/>
      <c r="K58" s="11"/>
      <c r="L58" s="136"/>
      <c r="M58" s="141"/>
    </row>
    <row r="59" spans="1:13" ht="14.25" hidden="1">
      <c r="A59" s="6" t="s">
        <v>111</v>
      </c>
      <c r="B59" s="6" t="s">
        <v>112</v>
      </c>
      <c r="C59" s="12" t="s">
        <v>1164</v>
      </c>
      <c r="D59" s="6" t="s">
        <v>113</v>
      </c>
      <c r="E59" s="53" t="s">
        <v>114</v>
      </c>
      <c r="F59" s="151" t="s">
        <v>1662</v>
      </c>
      <c r="G59" s="150"/>
      <c r="H59" s="119" t="s">
        <v>1663</v>
      </c>
      <c r="I59" s="118"/>
      <c r="J59" s="8" t="s">
        <v>115</v>
      </c>
      <c r="K59" s="8" t="s">
        <v>116</v>
      </c>
      <c r="L59" s="136"/>
      <c r="M59" s="141"/>
    </row>
    <row r="60" spans="1:13" ht="24" hidden="1">
      <c r="A60" s="9">
        <v>1</v>
      </c>
      <c r="B60" s="2" t="s">
        <v>147</v>
      </c>
      <c r="C60" s="96" t="s">
        <v>669</v>
      </c>
      <c r="D60" s="9" t="s">
        <v>118</v>
      </c>
      <c r="E60" s="55">
        <v>40</v>
      </c>
      <c r="F60" s="150">
        <v>12.03</v>
      </c>
      <c r="G60" s="150">
        <f>E60*F60</f>
        <v>481.2</v>
      </c>
      <c r="H60" s="118">
        <f>J60/1.07</f>
        <v>12.36448598130841</v>
      </c>
      <c r="I60" s="118">
        <f>H60*E60</f>
        <v>494.57943925233644</v>
      </c>
      <c r="J60" s="11">
        <v>13.23</v>
      </c>
      <c r="K60" s="4"/>
      <c r="L60" s="137">
        <f aca="true" t="shared" si="2" ref="L60:M64">H60-F60</f>
        <v>0.33448598130841134</v>
      </c>
      <c r="M60" s="141">
        <f t="shared" si="2"/>
        <v>13.379439252336454</v>
      </c>
    </row>
    <row r="61" spans="1:13" ht="24" hidden="1">
      <c r="A61" s="9">
        <v>2</v>
      </c>
      <c r="B61" s="2" t="s">
        <v>148</v>
      </c>
      <c r="C61" s="96" t="s">
        <v>670</v>
      </c>
      <c r="D61" s="9" t="s">
        <v>118</v>
      </c>
      <c r="E61" s="55">
        <v>15</v>
      </c>
      <c r="F61" s="150">
        <v>110.92</v>
      </c>
      <c r="G61" s="150">
        <f>E61*F61</f>
        <v>1663.8</v>
      </c>
      <c r="H61" s="126">
        <v>110.92</v>
      </c>
      <c r="I61" s="126">
        <f>H61*E61</f>
        <v>1663.8</v>
      </c>
      <c r="J61" s="127">
        <v>118.68</v>
      </c>
      <c r="K61" s="4"/>
      <c r="L61" s="136">
        <f t="shared" si="2"/>
        <v>0</v>
      </c>
      <c r="M61" s="141">
        <f t="shared" si="2"/>
        <v>0</v>
      </c>
    </row>
    <row r="62" spans="1:13" ht="24" hidden="1">
      <c r="A62" s="9">
        <v>3</v>
      </c>
      <c r="B62" s="2" t="s">
        <v>149</v>
      </c>
      <c r="C62" s="96" t="s">
        <v>671</v>
      </c>
      <c r="D62" s="9" t="s">
        <v>118</v>
      </c>
      <c r="E62" s="55">
        <v>5</v>
      </c>
      <c r="F62" s="150">
        <v>86.23</v>
      </c>
      <c r="G62" s="150">
        <f>E62*F62</f>
        <v>431.15000000000003</v>
      </c>
      <c r="H62" s="126">
        <v>86.23</v>
      </c>
      <c r="I62" s="126">
        <f>H62*E62</f>
        <v>431.15000000000003</v>
      </c>
      <c r="J62" s="127">
        <v>92.27</v>
      </c>
      <c r="K62" s="4"/>
      <c r="L62" s="136">
        <f t="shared" si="2"/>
        <v>0</v>
      </c>
      <c r="M62" s="141">
        <f t="shared" si="2"/>
        <v>0</v>
      </c>
    </row>
    <row r="63" spans="1:13" ht="24" hidden="1">
      <c r="A63" s="9">
        <v>4</v>
      </c>
      <c r="B63" s="2" t="s">
        <v>150</v>
      </c>
      <c r="C63" s="96" t="s">
        <v>672</v>
      </c>
      <c r="D63" s="9" t="s">
        <v>118</v>
      </c>
      <c r="E63" s="55">
        <v>5</v>
      </c>
      <c r="F63" s="150">
        <v>77.85</v>
      </c>
      <c r="G63" s="150">
        <f>E63*F63</f>
        <v>389.25</v>
      </c>
      <c r="H63" s="126">
        <v>77.85</v>
      </c>
      <c r="I63" s="126">
        <f>H63*E63</f>
        <v>389.25</v>
      </c>
      <c r="J63" s="127">
        <v>83.3</v>
      </c>
      <c r="K63" s="4"/>
      <c r="L63" s="136">
        <f t="shared" si="2"/>
        <v>0</v>
      </c>
      <c r="M63" s="141">
        <f t="shared" si="2"/>
        <v>0</v>
      </c>
    </row>
    <row r="64" spans="1:13" ht="24" hidden="1">
      <c r="A64" s="9">
        <v>5</v>
      </c>
      <c r="B64" s="2" t="s">
        <v>151</v>
      </c>
      <c r="C64" s="96" t="s">
        <v>673</v>
      </c>
      <c r="D64" s="9" t="s">
        <v>118</v>
      </c>
      <c r="E64" s="55">
        <v>5</v>
      </c>
      <c r="F64" s="150">
        <v>116.99</v>
      </c>
      <c r="G64" s="150">
        <f>E64*F64</f>
        <v>584.9499999999999</v>
      </c>
      <c r="H64" s="126">
        <v>116.99</v>
      </c>
      <c r="I64" s="126">
        <f>H64*E64</f>
        <v>584.9499999999999</v>
      </c>
      <c r="J64" s="127">
        <v>125.18</v>
      </c>
      <c r="K64" s="4"/>
      <c r="L64" s="136">
        <f t="shared" si="2"/>
        <v>0</v>
      </c>
      <c r="M64" s="141">
        <f t="shared" si="2"/>
        <v>0</v>
      </c>
    </row>
    <row r="65" spans="1:13" ht="14.25" hidden="1">
      <c r="A65" s="26"/>
      <c r="B65" s="145"/>
      <c r="C65" s="145"/>
      <c r="D65" s="16"/>
      <c r="E65" s="54"/>
      <c r="F65" s="154"/>
      <c r="G65" s="153">
        <f>SUM(G60:G64)</f>
        <v>3550.35</v>
      </c>
      <c r="H65" s="146"/>
      <c r="I65" s="143">
        <f>SUM(I60:I64)</f>
        <v>3563.7294392523363</v>
      </c>
      <c r="J65" s="16"/>
      <c r="K65" s="18"/>
      <c r="L65" s="144"/>
      <c r="M65" s="168">
        <f>I65-G65</f>
        <v>13.379439252336397</v>
      </c>
    </row>
    <row r="66" spans="1:13" ht="14.25" hidden="1">
      <c r="A66" s="9"/>
      <c r="B66" s="83"/>
      <c r="C66" s="83"/>
      <c r="D66" s="80"/>
      <c r="E66" s="109"/>
      <c r="F66" s="152"/>
      <c r="G66" s="150"/>
      <c r="H66" s="120"/>
      <c r="I66" s="118"/>
      <c r="J66" s="16"/>
      <c r="K66" s="4"/>
      <c r="L66" s="136"/>
      <c r="M66" s="141"/>
    </row>
    <row r="67" spans="1:13" ht="14.25" hidden="1">
      <c r="A67" s="9"/>
      <c r="B67" s="20"/>
      <c r="C67" s="20"/>
      <c r="D67" s="1"/>
      <c r="E67" s="57"/>
      <c r="F67" s="152"/>
      <c r="G67" s="150"/>
      <c r="H67" s="120"/>
      <c r="I67" s="118"/>
      <c r="J67" s="16"/>
      <c r="K67" s="4"/>
      <c r="L67" s="136"/>
      <c r="M67" s="141"/>
    </row>
    <row r="68" spans="1:13" ht="14.25" hidden="1">
      <c r="A68" s="26" t="s">
        <v>152</v>
      </c>
      <c r="B68" s="20"/>
      <c r="C68" s="20"/>
      <c r="D68" s="1"/>
      <c r="E68" s="57"/>
      <c r="F68" s="152"/>
      <c r="G68" s="150"/>
      <c r="H68" s="120"/>
      <c r="I68" s="118"/>
      <c r="J68" s="1"/>
      <c r="K68" s="11"/>
      <c r="L68" s="136"/>
      <c r="M68" s="141"/>
    </row>
    <row r="69" spans="1:13" ht="14.25">
      <c r="A69" s="6" t="s">
        <v>111</v>
      </c>
      <c r="B69" s="6" t="s">
        <v>112</v>
      </c>
      <c r="C69" s="12" t="s">
        <v>1164</v>
      </c>
      <c r="D69" s="6" t="s">
        <v>113</v>
      </c>
      <c r="E69" s="53" t="s">
        <v>114</v>
      </c>
      <c r="F69" s="151" t="s">
        <v>1662</v>
      </c>
      <c r="G69" s="150"/>
      <c r="H69" s="119" t="s">
        <v>1663</v>
      </c>
      <c r="I69" s="118"/>
      <c r="J69" s="8" t="s">
        <v>115</v>
      </c>
      <c r="K69" s="8" t="s">
        <v>116</v>
      </c>
      <c r="L69" s="136"/>
      <c r="M69" s="141"/>
    </row>
    <row r="70" spans="1:13" ht="24">
      <c r="A70" s="9">
        <v>1</v>
      </c>
      <c r="B70" s="2" t="s">
        <v>153</v>
      </c>
      <c r="C70" s="96" t="s">
        <v>674</v>
      </c>
      <c r="D70" s="9" t="s">
        <v>118</v>
      </c>
      <c r="E70" s="55">
        <v>400</v>
      </c>
      <c r="F70" s="150">
        <v>14.25</v>
      </c>
      <c r="G70" s="150">
        <f>E70*F70</f>
        <v>5700</v>
      </c>
      <c r="H70" s="118">
        <f>J70/1.07</f>
        <v>13.065420560747663</v>
      </c>
      <c r="I70" s="118">
        <f>H70*E70</f>
        <v>5226.1682242990655</v>
      </c>
      <c r="J70" s="11">
        <v>13.98</v>
      </c>
      <c r="K70" s="4"/>
      <c r="L70" s="136">
        <f>H70-F70</f>
        <v>-1.184579439252337</v>
      </c>
      <c r="M70" s="141">
        <f>I70-G70</f>
        <v>-473.8317757009345</v>
      </c>
    </row>
    <row r="71" spans="1:13" ht="14.25">
      <c r="A71" s="26"/>
      <c r="B71" s="145"/>
      <c r="C71" s="145"/>
      <c r="D71" s="16"/>
      <c r="E71" s="54"/>
      <c r="F71" s="154"/>
      <c r="G71" s="153">
        <f>SUM(G70)</f>
        <v>5700</v>
      </c>
      <c r="H71" s="146"/>
      <c r="I71" s="143">
        <f>SUM(I70)</f>
        <v>5226.1682242990655</v>
      </c>
      <c r="J71" s="18"/>
      <c r="K71" s="18"/>
      <c r="L71" s="144"/>
      <c r="M71" s="168">
        <f>I71-G71</f>
        <v>-473.8317757009345</v>
      </c>
    </row>
    <row r="72" spans="1:13" ht="14.25">
      <c r="A72" s="9"/>
      <c r="B72" s="83"/>
      <c r="C72" s="83"/>
      <c r="D72" s="80"/>
      <c r="E72" s="109"/>
      <c r="F72" s="152"/>
      <c r="G72" s="150"/>
      <c r="H72" s="120"/>
      <c r="I72" s="118"/>
      <c r="J72" s="18"/>
      <c r="K72" s="4"/>
      <c r="L72" s="136"/>
      <c r="M72" s="141"/>
    </row>
    <row r="73" spans="1:13" ht="14.25">
      <c r="A73" s="9"/>
      <c r="B73" s="20"/>
      <c r="C73" s="20"/>
      <c r="D73" s="1"/>
      <c r="E73" s="57"/>
      <c r="F73" s="152"/>
      <c r="G73" s="150"/>
      <c r="H73" s="120"/>
      <c r="I73" s="118"/>
      <c r="J73" s="18"/>
      <c r="K73" s="4"/>
      <c r="L73" s="136"/>
      <c r="M73" s="141"/>
    </row>
    <row r="74" spans="1:13" ht="14.25">
      <c r="A74" s="26" t="s">
        <v>154</v>
      </c>
      <c r="B74" s="20"/>
      <c r="C74" s="20"/>
      <c r="D74" s="1"/>
      <c r="E74" s="57"/>
      <c r="F74" s="152"/>
      <c r="G74" s="150"/>
      <c r="H74" s="120"/>
      <c r="I74" s="118"/>
      <c r="J74" s="1"/>
      <c r="K74" s="11"/>
      <c r="L74" s="136"/>
      <c r="M74" s="141"/>
    </row>
    <row r="75" spans="1:13" ht="14.25">
      <c r="A75" s="6" t="s">
        <v>111</v>
      </c>
      <c r="B75" s="6" t="s">
        <v>112</v>
      </c>
      <c r="C75" s="12" t="s">
        <v>1164</v>
      </c>
      <c r="D75" s="6" t="s">
        <v>113</v>
      </c>
      <c r="E75" s="53" t="s">
        <v>114</v>
      </c>
      <c r="F75" s="151" t="s">
        <v>1662</v>
      </c>
      <c r="G75" s="150"/>
      <c r="H75" s="119" t="s">
        <v>1663</v>
      </c>
      <c r="I75" s="118"/>
      <c r="J75" s="8" t="s">
        <v>115</v>
      </c>
      <c r="K75" s="8" t="s">
        <v>116</v>
      </c>
      <c r="L75" s="136"/>
      <c r="M75" s="141"/>
    </row>
    <row r="76" spans="1:13" ht="24">
      <c r="A76" s="9">
        <v>1</v>
      </c>
      <c r="B76" s="2" t="s">
        <v>155</v>
      </c>
      <c r="C76" s="96" t="s">
        <v>675</v>
      </c>
      <c r="D76" s="9" t="s">
        <v>118</v>
      </c>
      <c r="E76" s="55">
        <v>1000</v>
      </c>
      <c r="F76" s="150">
        <v>45.73</v>
      </c>
      <c r="G76" s="150">
        <f>E76*F76</f>
        <v>45730</v>
      </c>
      <c r="H76" s="118">
        <f>J76/1.07</f>
        <v>45.48598130841121</v>
      </c>
      <c r="I76" s="118">
        <f>H76*E76</f>
        <v>45485.98130841121</v>
      </c>
      <c r="J76" s="11">
        <v>48.67</v>
      </c>
      <c r="K76" s="4"/>
      <c r="L76" s="136">
        <f aca="true" t="shared" si="3" ref="L76:M78">H76-F76</f>
        <v>-0.24401869158878498</v>
      </c>
      <c r="M76" s="141">
        <f t="shared" si="3"/>
        <v>-244.0186915887898</v>
      </c>
    </row>
    <row r="77" spans="1:13" ht="24">
      <c r="A77" s="9">
        <v>2</v>
      </c>
      <c r="B77" s="2" t="s">
        <v>156</v>
      </c>
      <c r="C77" s="96" t="s">
        <v>676</v>
      </c>
      <c r="D77" s="9" t="s">
        <v>118</v>
      </c>
      <c r="E77" s="55">
        <v>320</v>
      </c>
      <c r="F77" s="150">
        <v>98.64</v>
      </c>
      <c r="G77" s="150">
        <f>E77*F77</f>
        <v>31564.8</v>
      </c>
      <c r="H77" s="118">
        <f>J77/1.07</f>
        <v>98.69158878504672</v>
      </c>
      <c r="I77" s="118">
        <f>H77*E77</f>
        <v>31581.30841121495</v>
      </c>
      <c r="J77" s="11">
        <v>105.6</v>
      </c>
      <c r="K77" s="4"/>
      <c r="L77" s="137">
        <f t="shared" si="3"/>
        <v>0.051588785046718044</v>
      </c>
      <c r="M77" s="141">
        <f t="shared" si="3"/>
        <v>16.508411214952503</v>
      </c>
    </row>
    <row r="78" spans="1:13" ht="24">
      <c r="A78" s="9">
        <v>3</v>
      </c>
      <c r="B78" s="2" t="s">
        <v>157</v>
      </c>
      <c r="C78" s="96" t="s">
        <v>677</v>
      </c>
      <c r="D78" s="9" t="s">
        <v>118</v>
      </c>
      <c r="E78" s="55">
        <v>250</v>
      </c>
      <c r="F78" s="150">
        <v>61.38</v>
      </c>
      <c r="G78" s="150">
        <f>E78*F78</f>
        <v>15345</v>
      </c>
      <c r="H78" s="118">
        <f>J78/1.07</f>
        <v>62</v>
      </c>
      <c r="I78" s="118">
        <f>H78*E78</f>
        <v>15500</v>
      </c>
      <c r="J78" s="11">
        <v>66.34</v>
      </c>
      <c r="K78" s="4"/>
      <c r="L78" s="136">
        <f t="shared" si="3"/>
        <v>0.6199999999999974</v>
      </c>
      <c r="M78" s="141">
        <f t="shared" si="3"/>
        <v>155</v>
      </c>
    </row>
    <row r="79" spans="1:13" ht="14.25">
      <c r="A79" s="26"/>
      <c r="B79" s="25"/>
      <c r="C79" s="147"/>
      <c r="D79" s="26"/>
      <c r="E79" s="142"/>
      <c r="F79" s="153"/>
      <c r="G79" s="153">
        <f>SUM(G76:G78)</f>
        <v>92639.8</v>
      </c>
      <c r="H79" s="143"/>
      <c r="I79" s="143">
        <f>SUM(I76:I78)</f>
        <v>92567.28971962616</v>
      </c>
      <c r="J79" s="17"/>
      <c r="K79" s="18"/>
      <c r="L79" s="144"/>
      <c r="M79" s="168">
        <f>I79-G79</f>
        <v>-72.51028037384094</v>
      </c>
    </row>
    <row r="80" spans="1:13" ht="14.25">
      <c r="A80" s="9"/>
      <c r="B80" s="83"/>
      <c r="C80" s="83"/>
      <c r="D80" s="82"/>
      <c r="E80" s="108"/>
      <c r="F80" s="150"/>
      <c r="G80" s="150"/>
      <c r="H80" s="118"/>
      <c r="I80" s="118"/>
      <c r="J80" s="17"/>
      <c r="K80" s="4"/>
      <c r="L80" s="136"/>
      <c r="M80" s="141"/>
    </row>
    <row r="81" spans="1:13" ht="14.25">
      <c r="A81" s="9"/>
      <c r="B81" s="2"/>
      <c r="C81" s="2"/>
      <c r="D81" s="9"/>
      <c r="E81" s="55"/>
      <c r="F81" s="150"/>
      <c r="G81" s="150"/>
      <c r="H81" s="118"/>
      <c r="I81" s="118"/>
      <c r="J81" s="17"/>
      <c r="K81" s="4"/>
      <c r="L81" s="136"/>
      <c r="M81" s="141"/>
    </row>
    <row r="82" spans="1:13" ht="14.25">
      <c r="A82" s="26" t="s">
        <v>158</v>
      </c>
      <c r="B82" s="2"/>
      <c r="C82" s="2"/>
      <c r="D82" s="9"/>
      <c r="E82" s="55"/>
      <c r="F82" s="150"/>
      <c r="G82" s="150"/>
      <c r="H82" s="118"/>
      <c r="I82" s="118"/>
      <c r="J82" s="11"/>
      <c r="K82" s="11"/>
      <c r="L82" s="136"/>
      <c r="M82" s="141"/>
    </row>
    <row r="83" spans="1:13" ht="14.25">
      <c r="A83" s="6" t="s">
        <v>111</v>
      </c>
      <c r="B83" s="6" t="s">
        <v>112</v>
      </c>
      <c r="C83" s="12" t="s">
        <v>1164</v>
      </c>
      <c r="D83" s="6" t="s">
        <v>113</v>
      </c>
      <c r="E83" s="53" t="s">
        <v>114</v>
      </c>
      <c r="F83" s="151" t="s">
        <v>1662</v>
      </c>
      <c r="G83" s="150"/>
      <c r="H83" s="119" t="s">
        <v>1663</v>
      </c>
      <c r="I83" s="118"/>
      <c r="J83" s="8" t="s">
        <v>115</v>
      </c>
      <c r="K83" s="8" t="s">
        <v>116</v>
      </c>
      <c r="L83" s="136"/>
      <c r="M83" s="141"/>
    </row>
    <row r="84" spans="1:13" ht="36">
      <c r="A84" s="9">
        <v>1</v>
      </c>
      <c r="B84" s="2" t="s">
        <v>159</v>
      </c>
      <c r="C84" s="96" t="s">
        <v>678</v>
      </c>
      <c r="D84" s="9" t="s">
        <v>118</v>
      </c>
      <c r="E84" s="55">
        <v>200</v>
      </c>
      <c r="F84" s="150">
        <v>660</v>
      </c>
      <c r="G84" s="150">
        <f>E84*F84</f>
        <v>132000</v>
      </c>
      <c r="H84" s="126">
        <f>J84/1.07</f>
        <v>660</v>
      </c>
      <c r="I84" s="126">
        <f>H84*E84</f>
        <v>132000</v>
      </c>
      <c r="J84" s="127">
        <v>706.2</v>
      </c>
      <c r="K84" s="4"/>
      <c r="L84" s="136">
        <f>H84-F84</f>
        <v>0</v>
      </c>
      <c r="M84" s="141">
        <f>I84-G84</f>
        <v>0</v>
      </c>
    </row>
    <row r="85" spans="1:13" ht="14.25">
      <c r="A85" s="26"/>
      <c r="B85" s="25"/>
      <c r="C85" s="25"/>
      <c r="D85" s="26"/>
      <c r="E85" s="142"/>
      <c r="F85" s="153"/>
      <c r="G85" s="153">
        <f>SUM(G84)</f>
        <v>132000</v>
      </c>
      <c r="H85" s="143"/>
      <c r="I85" s="143">
        <f>SUM(I84)</f>
        <v>132000</v>
      </c>
      <c r="J85" s="17"/>
      <c r="K85" s="18"/>
      <c r="L85" s="144"/>
      <c r="M85" s="168">
        <f>I85-G85</f>
        <v>0</v>
      </c>
    </row>
    <row r="86" spans="1:13" ht="14.25">
      <c r="A86" s="9"/>
      <c r="B86" s="83"/>
      <c r="C86" s="83"/>
      <c r="D86" s="82"/>
      <c r="E86" s="108"/>
      <c r="F86" s="150"/>
      <c r="G86" s="150"/>
      <c r="H86" s="118"/>
      <c r="I86" s="118"/>
      <c r="J86" s="17"/>
      <c r="K86" s="4"/>
      <c r="L86" s="136"/>
      <c r="M86" s="141"/>
    </row>
    <row r="87" spans="1:13" ht="14.25">
      <c r="A87" s="9"/>
      <c r="B87" s="2"/>
      <c r="C87" s="2"/>
      <c r="D87" s="9"/>
      <c r="E87" s="55"/>
      <c r="F87" s="150"/>
      <c r="G87" s="150"/>
      <c r="H87" s="118"/>
      <c r="I87" s="118"/>
      <c r="J87" s="17"/>
      <c r="K87" s="4"/>
      <c r="L87" s="136"/>
      <c r="M87" s="141"/>
    </row>
    <row r="88" spans="1:13" ht="14.25">
      <c r="A88" s="26" t="s">
        <v>160</v>
      </c>
      <c r="B88" s="2"/>
      <c r="C88" s="2"/>
      <c r="D88" s="9"/>
      <c r="E88" s="55"/>
      <c r="F88" s="150"/>
      <c r="G88" s="150"/>
      <c r="H88" s="118"/>
      <c r="I88" s="118"/>
      <c r="J88" s="11"/>
      <c r="K88" s="11"/>
      <c r="L88" s="136"/>
      <c r="M88" s="141"/>
    </row>
    <row r="89" spans="1:13" ht="14.25">
      <c r="A89" s="6" t="s">
        <v>111</v>
      </c>
      <c r="B89" s="6" t="s">
        <v>112</v>
      </c>
      <c r="C89" s="12" t="s">
        <v>1164</v>
      </c>
      <c r="D89" s="6" t="s">
        <v>113</v>
      </c>
      <c r="E89" s="53" t="s">
        <v>114</v>
      </c>
      <c r="F89" s="151" t="s">
        <v>1662</v>
      </c>
      <c r="G89" s="150"/>
      <c r="H89" s="119" t="s">
        <v>1663</v>
      </c>
      <c r="I89" s="118"/>
      <c r="J89" s="8" t="s">
        <v>115</v>
      </c>
      <c r="K89" s="8" t="s">
        <v>116</v>
      </c>
      <c r="L89" s="136"/>
      <c r="M89" s="141">
        <f>I89-G89</f>
        <v>0</v>
      </c>
    </row>
    <row r="90" spans="1:13" ht="24">
      <c r="A90" s="9">
        <v>1</v>
      </c>
      <c r="B90" s="2" t="s">
        <v>161</v>
      </c>
      <c r="C90" s="96" t="s">
        <v>679</v>
      </c>
      <c r="D90" s="9" t="s">
        <v>118</v>
      </c>
      <c r="E90" s="55">
        <v>1500</v>
      </c>
      <c r="F90" s="150">
        <v>3.24</v>
      </c>
      <c r="G90" s="150">
        <f>E90*F90</f>
        <v>4860</v>
      </c>
      <c r="H90" s="118">
        <f>J90/1.07</f>
        <v>3.1682242990654204</v>
      </c>
      <c r="I90" s="118">
        <f>H90*E90</f>
        <v>4752.33644859813</v>
      </c>
      <c r="J90" s="11">
        <v>3.39</v>
      </c>
      <c r="K90" s="4"/>
      <c r="L90" s="136">
        <f>H90-F90</f>
        <v>-0.07177570093457986</v>
      </c>
      <c r="M90" s="141">
        <f>I90-G90</f>
        <v>-107.66355140186988</v>
      </c>
    </row>
    <row r="91" spans="1:13" ht="14.25">
      <c r="A91" s="26"/>
      <c r="B91" s="25"/>
      <c r="C91" s="25"/>
      <c r="D91" s="26"/>
      <c r="E91" s="142"/>
      <c r="F91" s="153"/>
      <c r="G91" s="153">
        <f>SUM(G90)</f>
        <v>4860</v>
      </c>
      <c r="H91" s="143"/>
      <c r="I91" s="143">
        <f>SUM(I90)</f>
        <v>4752.33644859813</v>
      </c>
      <c r="J91" s="17"/>
      <c r="K91" s="18"/>
      <c r="L91" s="144"/>
      <c r="M91" s="168">
        <f>I91-G91</f>
        <v>-107.66355140186988</v>
      </c>
    </row>
    <row r="92" spans="1:13" ht="14.25">
      <c r="A92" s="9"/>
      <c r="B92" s="83"/>
      <c r="C92" s="83"/>
      <c r="D92" s="82"/>
      <c r="E92" s="108"/>
      <c r="F92" s="150"/>
      <c r="G92" s="150"/>
      <c r="H92" s="118"/>
      <c r="I92" s="118"/>
      <c r="J92" s="17"/>
      <c r="K92" s="4"/>
      <c r="L92" s="136"/>
      <c r="M92" s="141"/>
    </row>
    <row r="93" spans="1:13" ht="14.25">
      <c r="A93" s="9"/>
      <c r="B93" s="2"/>
      <c r="C93" s="2"/>
      <c r="D93" s="9"/>
      <c r="E93" s="55"/>
      <c r="F93" s="150"/>
      <c r="G93" s="150"/>
      <c r="H93" s="118"/>
      <c r="I93" s="118"/>
      <c r="J93" s="17"/>
      <c r="K93" s="4"/>
      <c r="L93" s="136"/>
      <c r="M93" s="141"/>
    </row>
    <row r="94" spans="1:13" ht="14.25">
      <c r="A94" s="26" t="s">
        <v>162</v>
      </c>
      <c r="B94" s="2"/>
      <c r="C94" s="2"/>
      <c r="D94" s="9"/>
      <c r="E94" s="55"/>
      <c r="F94" s="150"/>
      <c r="G94" s="150"/>
      <c r="H94" s="118"/>
      <c r="I94" s="118"/>
      <c r="J94" s="11"/>
      <c r="K94" s="11"/>
      <c r="L94" s="136"/>
      <c r="M94" s="141"/>
    </row>
    <row r="95" spans="1:13" ht="14.25">
      <c r="A95" s="6" t="s">
        <v>111</v>
      </c>
      <c r="B95" s="6" t="s">
        <v>112</v>
      </c>
      <c r="C95" s="12" t="s">
        <v>1164</v>
      </c>
      <c r="D95" s="6" t="s">
        <v>113</v>
      </c>
      <c r="E95" s="53" t="s">
        <v>114</v>
      </c>
      <c r="F95" s="151" t="s">
        <v>1662</v>
      </c>
      <c r="G95" s="150"/>
      <c r="H95" s="119" t="s">
        <v>1663</v>
      </c>
      <c r="I95" s="118"/>
      <c r="J95" s="8" t="s">
        <v>115</v>
      </c>
      <c r="K95" s="8" t="s">
        <v>116</v>
      </c>
      <c r="L95" s="136"/>
      <c r="M95" s="141"/>
    </row>
    <row r="96" spans="1:13" ht="14.25">
      <c r="A96" s="9">
        <v>1</v>
      </c>
      <c r="B96" s="2" t="s">
        <v>163</v>
      </c>
      <c r="C96" s="96" t="s">
        <v>680</v>
      </c>
      <c r="D96" s="9" t="s">
        <v>118</v>
      </c>
      <c r="E96" s="55">
        <v>30</v>
      </c>
      <c r="F96" s="150">
        <v>2.01</v>
      </c>
      <c r="G96" s="150">
        <f>E96*F96</f>
        <v>60.3</v>
      </c>
      <c r="H96" s="118">
        <f>J96/1.07</f>
        <v>2.0560747663551404</v>
      </c>
      <c r="I96" s="118">
        <f>H96*E96</f>
        <v>61.68224299065421</v>
      </c>
      <c r="J96" s="11">
        <v>2.2</v>
      </c>
      <c r="K96" s="4"/>
      <c r="L96" s="137">
        <f>H96-F96</f>
        <v>0.04607476635514063</v>
      </c>
      <c r="M96" s="141">
        <f>I96-G96</f>
        <v>1.3822429906542126</v>
      </c>
    </row>
    <row r="97" spans="1:13" ht="14.25">
      <c r="A97" s="26"/>
      <c r="B97" s="25"/>
      <c r="C97" s="25"/>
      <c r="D97" s="26"/>
      <c r="E97" s="142"/>
      <c r="F97" s="153"/>
      <c r="G97" s="153">
        <f>SUM(G96)</f>
        <v>60.3</v>
      </c>
      <c r="H97" s="143"/>
      <c r="I97" s="143">
        <f>SUM(I96)</f>
        <v>61.68224299065421</v>
      </c>
      <c r="J97" s="17"/>
      <c r="K97" s="18"/>
      <c r="L97" s="144"/>
      <c r="M97" s="168">
        <f>I97-G97</f>
        <v>1.3822429906542126</v>
      </c>
    </row>
    <row r="98" spans="1:13" ht="14.25">
      <c r="A98" s="9"/>
      <c r="B98" s="83"/>
      <c r="C98" s="83"/>
      <c r="D98" s="82"/>
      <c r="E98" s="108"/>
      <c r="F98" s="150"/>
      <c r="G98" s="150"/>
      <c r="H98" s="118"/>
      <c r="I98" s="118"/>
      <c r="J98" s="17"/>
      <c r="K98" s="4"/>
      <c r="L98" s="136"/>
      <c r="M98" s="141"/>
    </row>
    <row r="99" spans="1:13" ht="14.25">
      <c r="A99" s="9"/>
      <c r="B99" s="2"/>
      <c r="C99" s="2"/>
      <c r="D99" s="9"/>
      <c r="E99" s="55"/>
      <c r="F99" s="150"/>
      <c r="G99" s="150"/>
      <c r="H99" s="118"/>
      <c r="I99" s="118"/>
      <c r="J99" s="17"/>
      <c r="K99" s="4"/>
      <c r="L99" s="136"/>
      <c r="M99" s="141"/>
    </row>
    <row r="100" spans="1:13" ht="14.25">
      <c r="A100" s="26" t="s">
        <v>164</v>
      </c>
      <c r="B100" s="2"/>
      <c r="C100" s="2"/>
      <c r="D100" s="9"/>
      <c r="E100" s="55"/>
      <c r="F100" s="150"/>
      <c r="G100" s="150"/>
      <c r="H100" s="118"/>
      <c r="I100" s="118"/>
      <c r="J100" s="11"/>
      <c r="K100" s="11"/>
      <c r="L100" s="136"/>
      <c r="M100" s="141"/>
    </row>
    <row r="101" spans="1:13" ht="14.25">
      <c r="A101" s="6" t="s">
        <v>111</v>
      </c>
      <c r="B101" s="6" t="s">
        <v>112</v>
      </c>
      <c r="C101" s="12" t="s">
        <v>1164</v>
      </c>
      <c r="D101" s="6" t="s">
        <v>113</v>
      </c>
      <c r="E101" s="53" t="s">
        <v>114</v>
      </c>
      <c r="F101" s="151" t="s">
        <v>1662</v>
      </c>
      <c r="G101" s="150"/>
      <c r="H101" s="119" t="s">
        <v>1663</v>
      </c>
      <c r="I101" s="118"/>
      <c r="J101" s="8" t="s">
        <v>115</v>
      </c>
      <c r="K101" s="8" t="s">
        <v>116</v>
      </c>
      <c r="L101" s="136"/>
      <c r="M101" s="141"/>
    </row>
    <row r="102" spans="1:13" ht="14.25">
      <c r="A102" s="9">
        <v>1</v>
      </c>
      <c r="B102" s="2" t="s">
        <v>165</v>
      </c>
      <c r="C102" s="96" t="s">
        <v>229</v>
      </c>
      <c r="D102" s="9" t="s">
        <v>118</v>
      </c>
      <c r="E102" s="55">
        <v>50</v>
      </c>
      <c r="F102" s="150">
        <v>3.25</v>
      </c>
      <c r="G102" s="150">
        <f>E102*F102</f>
        <v>162.5</v>
      </c>
      <c r="H102" s="118">
        <f>J102/1.07</f>
        <v>3.3364485981308407</v>
      </c>
      <c r="I102" s="118">
        <f>H102*E102</f>
        <v>166.82242990654203</v>
      </c>
      <c r="J102" s="11">
        <v>3.57</v>
      </c>
      <c r="K102" s="4"/>
      <c r="L102" s="137">
        <f>H102-F102</f>
        <v>0.08644859813084071</v>
      </c>
      <c r="M102" s="141">
        <f>I102-G102</f>
        <v>4.322429906542027</v>
      </c>
    </row>
    <row r="103" spans="1:13" ht="14.25">
      <c r="A103" s="9">
        <v>2</v>
      </c>
      <c r="B103" s="2" t="s">
        <v>166</v>
      </c>
      <c r="C103" s="96" t="s">
        <v>230</v>
      </c>
      <c r="D103" s="9" t="s">
        <v>118</v>
      </c>
      <c r="E103" s="55">
        <v>10</v>
      </c>
      <c r="F103" s="150">
        <v>2.29</v>
      </c>
      <c r="G103" s="150">
        <f>E103*F103</f>
        <v>22.9</v>
      </c>
      <c r="H103" s="118">
        <f>J103/1.07</f>
        <v>2.3644859813084107</v>
      </c>
      <c r="I103" s="118">
        <f>H103*E103</f>
        <v>23.644859813084107</v>
      </c>
      <c r="J103" s="11">
        <v>2.53</v>
      </c>
      <c r="K103" s="4"/>
      <c r="L103" s="137">
        <f>H103-F103</f>
        <v>0.07448598130841066</v>
      </c>
      <c r="M103" s="141">
        <f>I103-G103</f>
        <v>0.7448598130841084</v>
      </c>
    </row>
    <row r="104" spans="1:13" ht="14.25">
      <c r="A104" s="26"/>
      <c r="B104" s="25"/>
      <c r="C104" s="25"/>
      <c r="D104" s="26"/>
      <c r="E104" s="142"/>
      <c r="F104" s="153"/>
      <c r="G104" s="153">
        <f>SUM(G102:G103)</f>
        <v>185.4</v>
      </c>
      <c r="H104" s="143"/>
      <c r="I104" s="143">
        <f>SUM(I102:I103)</f>
        <v>190.46728971962614</v>
      </c>
      <c r="J104" s="17"/>
      <c r="K104" s="18"/>
      <c r="L104" s="144"/>
      <c r="M104" s="168">
        <f>I104-G104</f>
        <v>5.067289719626132</v>
      </c>
    </row>
    <row r="105" spans="1:13" ht="14.25">
      <c r="A105" s="9"/>
      <c r="B105" s="83"/>
      <c r="C105" s="83"/>
      <c r="D105" s="82"/>
      <c r="E105" s="108"/>
      <c r="F105" s="150"/>
      <c r="G105" s="150"/>
      <c r="H105" s="118"/>
      <c r="I105" s="118"/>
      <c r="J105" s="17"/>
      <c r="K105" s="4"/>
      <c r="L105" s="136"/>
      <c r="M105" s="141"/>
    </row>
    <row r="106" spans="1:13" ht="14.25">
      <c r="A106" s="9"/>
      <c r="B106" s="2"/>
      <c r="C106" s="2"/>
      <c r="D106" s="9"/>
      <c r="E106" s="55"/>
      <c r="F106" s="150"/>
      <c r="G106" s="150"/>
      <c r="H106" s="118"/>
      <c r="I106" s="118"/>
      <c r="J106" s="17"/>
      <c r="K106" s="4"/>
      <c r="L106" s="136"/>
      <c r="M106" s="141"/>
    </row>
    <row r="107" spans="1:13" ht="14.25">
      <c r="A107" s="26" t="s">
        <v>167</v>
      </c>
      <c r="B107" s="2"/>
      <c r="C107" s="2"/>
      <c r="D107" s="9"/>
      <c r="E107" s="55"/>
      <c r="F107" s="150"/>
      <c r="G107" s="150"/>
      <c r="H107" s="118"/>
      <c r="I107" s="118"/>
      <c r="J107" s="11"/>
      <c r="K107" s="11"/>
      <c r="L107" s="136"/>
      <c r="M107" s="141"/>
    </row>
    <row r="108" spans="1:13" ht="14.25">
      <c r="A108" s="6" t="s">
        <v>111</v>
      </c>
      <c r="B108" s="6" t="s">
        <v>112</v>
      </c>
      <c r="C108" s="12" t="s">
        <v>1164</v>
      </c>
      <c r="D108" s="6" t="s">
        <v>113</v>
      </c>
      <c r="E108" s="53" t="s">
        <v>114</v>
      </c>
      <c r="F108" s="151" t="s">
        <v>1662</v>
      </c>
      <c r="G108" s="150"/>
      <c r="H108" s="119" t="s">
        <v>1663</v>
      </c>
      <c r="I108" s="118"/>
      <c r="J108" s="8" t="s">
        <v>115</v>
      </c>
      <c r="K108" s="8" t="s">
        <v>116</v>
      </c>
      <c r="L108" s="136"/>
      <c r="M108" s="141"/>
    </row>
    <row r="109" spans="1:13" ht="14.25">
      <c r="A109" s="9">
        <v>1</v>
      </c>
      <c r="B109" s="2" t="s">
        <v>168</v>
      </c>
      <c r="C109" s="96" t="s">
        <v>231</v>
      </c>
      <c r="D109" s="9" t="s">
        <v>118</v>
      </c>
      <c r="E109" s="55">
        <v>170</v>
      </c>
      <c r="F109" s="150">
        <v>4.08</v>
      </c>
      <c r="G109" s="150">
        <f>E109*F109</f>
        <v>693.6</v>
      </c>
      <c r="H109" s="118">
        <f>J109/1.07</f>
        <v>4.074766355140187</v>
      </c>
      <c r="I109" s="118">
        <f>H109*E109</f>
        <v>692.7102803738318</v>
      </c>
      <c r="J109" s="11">
        <v>4.36</v>
      </c>
      <c r="K109" s="4"/>
      <c r="L109" s="136">
        <f>H109-F109</f>
        <v>-0.005233644859813147</v>
      </c>
      <c r="M109" s="141">
        <f>I109-G109</f>
        <v>-0.8897196261682438</v>
      </c>
    </row>
    <row r="110" spans="1:13" ht="14.25">
      <c r="A110" s="9">
        <v>2</v>
      </c>
      <c r="B110" s="2" t="s">
        <v>169</v>
      </c>
      <c r="C110" s="96" t="s">
        <v>232</v>
      </c>
      <c r="D110" s="9" t="s">
        <v>118</v>
      </c>
      <c r="E110" s="55">
        <v>30</v>
      </c>
      <c r="F110" s="150">
        <v>3.78</v>
      </c>
      <c r="G110" s="150">
        <f>E110*F110</f>
        <v>113.39999999999999</v>
      </c>
      <c r="H110" s="118">
        <f>J110/1.07</f>
        <v>3.7383177570093458</v>
      </c>
      <c r="I110" s="118">
        <f>H110*E110</f>
        <v>112.14953271028037</v>
      </c>
      <c r="J110" s="11">
        <v>4</v>
      </c>
      <c r="K110" s="4"/>
      <c r="L110" s="136">
        <f>H110-F110</f>
        <v>-0.04168224299065404</v>
      </c>
      <c r="M110" s="141">
        <f>I110-G110</f>
        <v>-1.250467289719623</v>
      </c>
    </row>
    <row r="111" spans="1:13" ht="14.25">
      <c r="A111" s="26"/>
      <c r="B111" s="25"/>
      <c r="C111" s="25"/>
      <c r="D111" s="26"/>
      <c r="E111" s="142"/>
      <c r="F111" s="153"/>
      <c r="G111" s="153">
        <f>SUM(G109:G110)</f>
        <v>807</v>
      </c>
      <c r="H111" s="143"/>
      <c r="I111" s="143">
        <f>SUM(I109:I110)</f>
        <v>804.8598130841121</v>
      </c>
      <c r="J111" s="17"/>
      <c r="K111" s="18"/>
      <c r="L111" s="144"/>
      <c r="M111" s="168">
        <f>I111-G111</f>
        <v>-2.1401869158878526</v>
      </c>
    </row>
    <row r="112" spans="1:13" ht="14.25">
      <c r="A112" s="9"/>
      <c r="B112" s="83"/>
      <c r="C112" s="83"/>
      <c r="D112" s="82"/>
      <c r="E112" s="108"/>
      <c r="F112" s="150"/>
      <c r="G112" s="150"/>
      <c r="H112" s="118"/>
      <c r="I112" s="118"/>
      <c r="J112" s="17"/>
      <c r="K112" s="4"/>
      <c r="L112" s="136"/>
      <c r="M112" s="141"/>
    </row>
    <row r="113" spans="1:13" ht="14.25">
      <c r="A113" s="9"/>
      <c r="B113" s="2"/>
      <c r="C113" s="2"/>
      <c r="D113" s="9"/>
      <c r="E113" s="55"/>
      <c r="F113" s="150"/>
      <c r="G113" s="150"/>
      <c r="H113" s="118"/>
      <c r="I113" s="118"/>
      <c r="J113" s="17"/>
      <c r="K113" s="4"/>
      <c r="L113" s="136"/>
      <c r="M113" s="141"/>
    </row>
    <row r="114" spans="1:13" ht="14.25">
      <c r="A114" s="14" t="s">
        <v>999</v>
      </c>
      <c r="B114" s="2"/>
      <c r="C114" s="2"/>
      <c r="D114" s="9"/>
      <c r="E114" s="55"/>
      <c r="F114" s="150"/>
      <c r="G114" s="150"/>
      <c r="H114" s="118"/>
      <c r="I114" s="118"/>
      <c r="J114" s="11"/>
      <c r="K114" s="11"/>
      <c r="L114" s="136"/>
      <c r="M114" s="141"/>
    </row>
    <row r="115" spans="1:13" ht="14.25">
      <c r="A115" s="6" t="s">
        <v>111</v>
      </c>
      <c r="B115" s="6" t="s">
        <v>112</v>
      </c>
      <c r="C115" s="12" t="s">
        <v>1164</v>
      </c>
      <c r="D115" s="6" t="s">
        <v>113</v>
      </c>
      <c r="E115" s="53" t="s">
        <v>114</v>
      </c>
      <c r="F115" s="151" t="s">
        <v>1662</v>
      </c>
      <c r="G115" s="150"/>
      <c r="H115" s="119" t="s">
        <v>1663</v>
      </c>
      <c r="I115" s="118"/>
      <c r="J115" s="8"/>
      <c r="K115" s="8"/>
      <c r="L115" s="136"/>
      <c r="M115" s="141"/>
    </row>
    <row r="116" spans="1:13" ht="14.25">
      <c r="A116" s="9">
        <v>1</v>
      </c>
      <c r="B116" s="2" t="s">
        <v>170</v>
      </c>
      <c r="C116" s="96" t="s">
        <v>233</v>
      </c>
      <c r="D116" s="9" t="s">
        <v>118</v>
      </c>
      <c r="E116" s="55">
        <v>2</v>
      </c>
      <c r="F116" s="150">
        <v>548.89</v>
      </c>
      <c r="G116" s="150">
        <f>E116*F116</f>
        <v>1097.78</v>
      </c>
      <c r="H116" s="126">
        <v>548.89</v>
      </c>
      <c r="I116" s="126">
        <f>H116*E116</f>
        <v>1097.78</v>
      </c>
      <c r="J116" s="127">
        <v>587.31</v>
      </c>
      <c r="K116" s="4"/>
      <c r="L116" s="136">
        <f>H116-F116</f>
        <v>0</v>
      </c>
      <c r="M116" s="141">
        <f>I116-G116</f>
        <v>0</v>
      </c>
    </row>
    <row r="117" spans="1:13" ht="14.25">
      <c r="A117" s="26"/>
      <c r="B117" s="25"/>
      <c r="C117" s="25"/>
      <c r="D117" s="26"/>
      <c r="E117" s="142"/>
      <c r="F117" s="153"/>
      <c r="G117" s="153">
        <f>SUM(G116)</f>
        <v>1097.78</v>
      </c>
      <c r="H117" s="143"/>
      <c r="I117" s="143">
        <f>SUM(I116)</f>
        <v>1097.78</v>
      </c>
      <c r="J117" s="17"/>
      <c r="K117" s="18"/>
      <c r="L117" s="144"/>
      <c r="M117" s="168">
        <f>I117-G117</f>
        <v>0</v>
      </c>
    </row>
    <row r="118" spans="1:13" ht="14.25">
      <c r="A118" s="9"/>
      <c r="B118" s="83"/>
      <c r="C118" s="83"/>
      <c r="D118" s="82"/>
      <c r="E118" s="108"/>
      <c r="F118" s="150"/>
      <c r="G118" s="150"/>
      <c r="H118" s="118"/>
      <c r="I118" s="118"/>
      <c r="J118" s="17"/>
      <c r="K118" s="4"/>
      <c r="L118" s="136"/>
      <c r="M118" s="141"/>
    </row>
    <row r="119" spans="1:13" ht="14.25">
      <c r="A119" s="9"/>
      <c r="B119" s="2"/>
      <c r="C119" s="2"/>
      <c r="D119" s="9"/>
      <c r="E119" s="55"/>
      <c r="F119" s="150"/>
      <c r="G119" s="150"/>
      <c r="H119" s="118"/>
      <c r="I119" s="118"/>
      <c r="J119" s="17"/>
      <c r="K119" s="4"/>
      <c r="L119" s="136"/>
      <c r="M119" s="141"/>
    </row>
    <row r="120" spans="1:13" ht="14.25">
      <c r="A120" s="26" t="s">
        <v>108</v>
      </c>
      <c r="B120" s="2"/>
      <c r="C120" s="2"/>
      <c r="D120" s="9"/>
      <c r="E120" s="55"/>
      <c r="F120" s="150"/>
      <c r="G120" s="150"/>
      <c r="H120" s="118"/>
      <c r="I120" s="118"/>
      <c r="J120" s="11"/>
      <c r="K120" s="11"/>
      <c r="L120" s="136"/>
      <c r="M120" s="141"/>
    </row>
    <row r="121" spans="1:13" ht="14.25">
      <c r="A121" s="6" t="s">
        <v>111</v>
      </c>
      <c r="B121" s="6" t="s">
        <v>112</v>
      </c>
      <c r="C121" s="12" t="s">
        <v>1164</v>
      </c>
      <c r="D121" s="6" t="s">
        <v>113</v>
      </c>
      <c r="E121" s="53" t="s">
        <v>114</v>
      </c>
      <c r="F121" s="151" t="s">
        <v>1662</v>
      </c>
      <c r="G121" s="150"/>
      <c r="H121" s="119" t="s">
        <v>1663</v>
      </c>
      <c r="I121" s="118"/>
      <c r="J121" s="8" t="s">
        <v>115</v>
      </c>
      <c r="K121" s="8" t="s">
        <v>116</v>
      </c>
      <c r="L121" s="136"/>
      <c r="M121" s="141"/>
    </row>
    <row r="122" spans="1:13" ht="24">
      <c r="A122" s="9">
        <v>1</v>
      </c>
      <c r="B122" s="2" t="s">
        <v>171</v>
      </c>
      <c r="C122" s="96" t="s">
        <v>234</v>
      </c>
      <c r="D122" s="9" t="s">
        <v>133</v>
      </c>
      <c r="E122" s="55">
        <v>15</v>
      </c>
      <c r="F122" s="150">
        <v>51</v>
      </c>
      <c r="G122" s="150">
        <f>E122*F122</f>
        <v>765</v>
      </c>
      <c r="H122" s="126">
        <f>J122/1.07</f>
        <v>51</v>
      </c>
      <c r="I122" s="126">
        <f>H122*E122</f>
        <v>765</v>
      </c>
      <c r="J122" s="127">
        <v>54.57</v>
      </c>
      <c r="K122" s="4"/>
      <c r="L122" s="136">
        <f>H122-F122</f>
        <v>0</v>
      </c>
      <c r="M122" s="141">
        <f>I122-G122</f>
        <v>0</v>
      </c>
    </row>
    <row r="123" spans="1:13" ht="14.25">
      <c r="A123" s="26"/>
      <c r="B123" s="25"/>
      <c r="C123" s="25"/>
      <c r="D123" s="26"/>
      <c r="E123" s="142"/>
      <c r="F123" s="153"/>
      <c r="G123" s="153">
        <f>SUM(G122)</f>
        <v>765</v>
      </c>
      <c r="H123" s="143"/>
      <c r="I123" s="143">
        <f>SUM(I122)</f>
        <v>765</v>
      </c>
      <c r="J123" s="17"/>
      <c r="K123" s="18"/>
      <c r="L123" s="144"/>
      <c r="M123" s="168">
        <f>I123-G123</f>
        <v>0</v>
      </c>
    </row>
    <row r="124" spans="1:13" ht="14.25">
      <c r="A124" s="9"/>
      <c r="B124" s="83"/>
      <c r="C124" s="83"/>
      <c r="D124" s="82"/>
      <c r="E124" s="108"/>
      <c r="F124" s="150"/>
      <c r="G124" s="150"/>
      <c r="H124" s="118"/>
      <c r="I124" s="118"/>
      <c r="J124" s="17"/>
      <c r="K124" s="4"/>
      <c r="L124" s="136"/>
      <c r="M124" s="141"/>
    </row>
    <row r="125" spans="1:13" ht="14.25">
      <c r="A125" s="9"/>
      <c r="B125" s="2"/>
      <c r="C125" s="2"/>
      <c r="D125" s="9"/>
      <c r="E125" s="55"/>
      <c r="F125" s="150"/>
      <c r="G125" s="150"/>
      <c r="H125" s="118"/>
      <c r="I125" s="118"/>
      <c r="J125" s="17"/>
      <c r="K125" s="4"/>
      <c r="L125" s="136"/>
      <c r="M125" s="141"/>
    </row>
    <row r="126" spans="1:13" ht="14.25">
      <c r="A126" s="26" t="s">
        <v>172</v>
      </c>
      <c r="B126" s="2"/>
      <c r="C126" s="2"/>
      <c r="D126" s="9"/>
      <c r="E126" s="55"/>
      <c r="F126" s="150"/>
      <c r="G126" s="150"/>
      <c r="H126" s="118"/>
      <c r="I126" s="118"/>
      <c r="J126" s="11"/>
      <c r="K126" s="11"/>
      <c r="L126" s="136"/>
      <c r="M126" s="141"/>
    </row>
    <row r="127" spans="1:13" ht="14.25">
      <c r="A127" s="6" t="s">
        <v>111</v>
      </c>
      <c r="B127" s="6" t="s">
        <v>112</v>
      </c>
      <c r="C127" s="12" t="s">
        <v>1164</v>
      </c>
      <c r="D127" s="6" t="s">
        <v>113</v>
      </c>
      <c r="E127" s="53" t="s">
        <v>114</v>
      </c>
      <c r="F127" s="151" t="s">
        <v>1662</v>
      </c>
      <c r="G127" s="150"/>
      <c r="H127" s="119" t="s">
        <v>1663</v>
      </c>
      <c r="I127" s="118"/>
      <c r="J127" s="8" t="s">
        <v>115</v>
      </c>
      <c r="K127" s="8" t="s">
        <v>116</v>
      </c>
      <c r="L127" s="136"/>
      <c r="M127" s="141"/>
    </row>
    <row r="128" spans="1:13" ht="14.25">
      <c r="A128" s="9">
        <v>1</v>
      </c>
      <c r="B128" s="2" t="s">
        <v>173</v>
      </c>
      <c r="C128" s="96" t="s">
        <v>235</v>
      </c>
      <c r="D128" s="9" t="s">
        <v>118</v>
      </c>
      <c r="E128" s="55">
        <v>50</v>
      </c>
      <c r="F128" s="150">
        <v>7.95</v>
      </c>
      <c r="G128" s="150">
        <f>E128*F128</f>
        <v>397.5</v>
      </c>
      <c r="H128" s="118">
        <f>J128/1.07</f>
        <v>4.345794392523365</v>
      </c>
      <c r="I128" s="118">
        <f>H128*E128</f>
        <v>217.28971962616822</v>
      </c>
      <c r="J128" s="11">
        <v>4.65</v>
      </c>
      <c r="K128" s="4"/>
      <c r="L128" s="136">
        <f>H128-F128</f>
        <v>-3.6042056074766355</v>
      </c>
      <c r="M128" s="141">
        <f>I128-G128</f>
        <v>-180.21028037383178</v>
      </c>
    </row>
    <row r="129" spans="1:13" ht="13.5" customHeight="1">
      <c r="A129" s="9">
        <v>2</v>
      </c>
      <c r="B129" s="2" t="s">
        <v>174</v>
      </c>
      <c r="C129" s="96" t="s">
        <v>236</v>
      </c>
      <c r="D129" s="9" t="s">
        <v>118</v>
      </c>
      <c r="E129" s="55">
        <v>300</v>
      </c>
      <c r="F129" s="150">
        <v>8.73</v>
      </c>
      <c r="G129" s="150">
        <f>E129*F129</f>
        <v>2619</v>
      </c>
      <c r="H129" s="118">
        <f>J129/1.07</f>
        <v>7.897196261682242</v>
      </c>
      <c r="I129" s="118">
        <f>H129*E129</f>
        <v>2369.158878504673</v>
      </c>
      <c r="J129" s="11">
        <v>8.45</v>
      </c>
      <c r="K129" s="4"/>
      <c r="L129" s="136">
        <f>H129-F129</f>
        <v>-0.8328037383177582</v>
      </c>
      <c r="M129" s="141">
        <f>I129-G129</f>
        <v>-249.84112149532712</v>
      </c>
    </row>
    <row r="130" spans="1:13" ht="14.25">
      <c r="A130" s="26"/>
      <c r="B130" s="25"/>
      <c r="C130" s="25"/>
      <c r="D130" s="26"/>
      <c r="E130" s="142"/>
      <c r="F130" s="153"/>
      <c r="G130" s="153">
        <f>SUM(G128:G129)</f>
        <v>3016.5</v>
      </c>
      <c r="H130" s="143"/>
      <c r="I130" s="143">
        <f>SUM(I128:I129)</f>
        <v>2586.448598130841</v>
      </c>
      <c r="J130" s="17"/>
      <c r="K130" s="18"/>
      <c r="L130" s="144"/>
      <c r="M130" s="168">
        <f>I130-G130</f>
        <v>-430.0514018691588</v>
      </c>
    </row>
    <row r="131" spans="1:13" ht="14.25">
      <c r="A131" s="9"/>
      <c r="B131" s="83"/>
      <c r="C131" s="83"/>
      <c r="D131" s="82"/>
      <c r="E131" s="108"/>
      <c r="F131" s="150"/>
      <c r="G131" s="150"/>
      <c r="H131" s="118"/>
      <c r="I131" s="118"/>
      <c r="J131" s="17"/>
      <c r="K131" s="4"/>
      <c r="L131" s="136"/>
      <c r="M131" s="141"/>
    </row>
    <row r="132" spans="1:13" ht="14.25">
      <c r="A132" s="9"/>
      <c r="B132" s="2"/>
      <c r="C132" s="2"/>
      <c r="D132" s="9"/>
      <c r="E132" s="55"/>
      <c r="F132" s="150"/>
      <c r="G132" s="150"/>
      <c r="H132" s="118"/>
      <c r="I132" s="118"/>
      <c r="J132" s="17"/>
      <c r="K132" s="4"/>
      <c r="L132" s="136"/>
      <c r="M132" s="141"/>
    </row>
    <row r="133" spans="1:13" ht="14.25">
      <c r="A133" s="26" t="s">
        <v>175</v>
      </c>
      <c r="B133" s="2"/>
      <c r="C133" s="2"/>
      <c r="D133" s="9"/>
      <c r="E133" s="55"/>
      <c r="F133" s="150"/>
      <c r="G133" s="150"/>
      <c r="H133" s="118"/>
      <c r="I133" s="118"/>
      <c r="J133" s="11"/>
      <c r="K133" s="11"/>
      <c r="L133" s="136"/>
      <c r="M133" s="141"/>
    </row>
    <row r="134" spans="1:13" ht="13.5" customHeight="1">
      <c r="A134" s="6" t="s">
        <v>111</v>
      </c>
      <c r="B134" s="6" t="s">
        <v>112</v>
      </c>
      <c r="C134" s="12" t="s">
        <v>1164</v>
      </c>
      <c r="D134" s="6" t="s">
        <v>113</v>
      </c>
      <c r="E134" s="53" t="s">
        <v>114</v>
      </c>
      <c r="F134" s="151" t="s">
        <v>1662</v>
      </c>
      <c r="G134" s="150"/>
      <c r="H134" s="119" t="s">
        <v>1663</v>
      </c>
      <c r="I134" s="118"/>
      <c r="J134" s="8" t="s">
        <v>115</v>
      </c>
      <c r="K134" s="8" t="s">
        <v>116</v>
      </c>
      <c r="L134" s="136"/>
      <c r="M134" s="141"/>
    </row>
    <row r="135" spans="1:13" ht="14.25">
      <c r="A135" s="9">
        <v>1</v>
      </c>
      <c r="B135" s="2" t="s">
        <v>176</v>
      </c>
      <c r="C135" s="96" t="s">
        <v>237</v>
      </c>
      <c r="D135" s="9" t="s">
        <v>118</v>
      </c>
      <c r="E135" s="55">
        <v>3</v>
      </c>
      <c r="F135" s="150">
        <v>174.78</v>
      </c>
      <c r="G135" s="150">
        <f>E135*F135</f>
        <v>524.34</v>
      </c>
      <c r="H135" s="126">
        <v>174.78</v>
      </c>
      <c r="I135" s="126">
        <f>H135*E135</f>
        <v>524.34</v>
      </c>
      <c r="J135" s="127">
        <v>187.01</v>
      </c>
      <c r="K135" s="4"/>
      <c r="L135" s="136">
        <f>H135-F135</f>
        <v>0</v>
      </c>
      <c r="M135" s="141">
        <f>I135-G135</f>
        <v>0</v>
      </c>
    </row>
    <row r="136" spans="1:13" ht="14.25">
      <c r="A136" s="26"/>
      <c r="B136" s="25"/>
      <c r="C136" s="25"/>
      <c r="D136" s="26"/>
      <c r="E136" s="142"/>
      <c r="F136" s="153"/>
      <c r="G136" s="153">
        <f>SUM(G135)</f>
        <v>524.34</v>
      </c>
      <c r="H136" s="143"/>
      <c r="I136" s="143">
        <f>SUM(I135)</f>
        <v>524.34</v>
      </c>
      <c r="J136" s="17"/>
      <c r="K136" s="18"/>
      <c r="L136" s="144"/>
      <c r="M136" s="168">
        <f>I136-G136</f>
        <v>0</v>
      </c>
    </row>
    <row r="137" spans="1:13" ht="14.25">
      <c r="A137" s="9"/>
      <c r="B137" s="83"/>
      <c r="C137" s="83"/>
      <c r="D137" s="82"/>
      <c r="E137" s="108"/>
      <c r="F137" s="150"/>
      <c r="G137" s="150"/>
      <c r="H137" s="118"/>
      <c r="I137" s="118"/>
      <c r="J137" s="17"/>
      <c r="K137" s="4"/>
      <c r="L137" s="136"/>
      <c r="M137" s="141"/>
    </row>
    <row r="138" spans="1:13" ht="2.25" customHeight="1">
      <c r="A138" s="9"/>
      <c r="B138" s="2"/>
      <c r="C138" s="2"/>
      <c r="D138" s="9"/>
      <c r="E138" s="55"/>
      <c r="F138" s="150"/>
      <c r="G138" s="150"/>
      <c r="H138" s="118"/>
      <c r="I138" s="118"/>
      <c r="J138" s="17"/>
      <c r="K138" s="4"/>
      <c r="L138" s="136"/>
      <c r="M138" s="141"/>
    </row>
    <row r="139" spans="1:13" ht="14.25">
      <c r="A139" s="26" t="s">
        <v>177</v>
      </c>
      <c r="B139" s="2"/>
      <c r="C139" s="2"/>
      <c r="D139" s="9"/>
      <c r="E139" s="55"/>
      <c r="F139" s="150"/>
      <c r="G139" s="150"/>
      <c r="H139" s="118"/>
      <c r="I139" s="118"/>
      <c r="J139" s="11"/>
      <c r="K139" s="11"/>
      <c r="L139" s="136"/>
      <c r="M139" s="141"/>
    </row>
    <row r="140" spans="1:13" ht="14.25">
      <c r="A140" s="6" t="s">
        <v>111</v>
      </c>
      <c r="B140" s="6" t="s">
        <v>112</v>
      </c>
      <c r="C140" s="12" t="s">
        <v>1164</v>
      </c>
      <c r="D140" s="6" t="s">
        <v>113</v>
      </c>
      <c r="E140" s="53" t="s">
        <v>114</v>
      </c>
      <c r="F140" s="151" t="s">
        <v>1662</v>
      </c>
      <c r="G140" s="150"/>
      <c r="H140" s="119" t="s">
        <v>1663</v>
      </c>
      <c r="I140" s="118"/>
      <c r="J140" s="8" t="s">
        <v>115</v>
      </c>
      <c r="K140" s="8" t="s">
        <v>116</v>
      </c>
      <c r="L140" s="136"/>
      <c r="M140" s="141"/>
    </row>
    <row r="141" spans="1:13" ht="14.25">
      <c r="A141" s="9">
        <v>1</v>
      </c>
      <c r="B141" s="2" t="s">
        <v>178</v>
      </c>
      <c r="C141" s="96" t="s">
        <v>238</v>
      </c>
      <c r="D141" s="9" t="s">
        <v>118</v>
      </c>
      <c r="E141" s="55">
        <v>5</v>
      </c>
      <c r="F141" s="150">
        <v>90.3</v>
      </c>
      <c r="G141" s="150">
        <f>E141*F141</f>
        <v>451.5</v>
      </c>
      <c r="H141" s="126">
        <v>90.3</v>
      </c>
      <c r="I141" s="126">
        <f>H141*E141</f>
        <v>451.5</v>
      </c>
      <c r="J141" s="127">
        <v>96.62</v>
      </c>
      <c r="K141" s="4"/>
      <c r="L141" s="136">
        <f>H141-F141</f>
        <v>0</v>
      </c>
      <c r="M141" s="141">
        <f>I141-G141</f>
        <v>0</v>
      </c>
    </row>
    <row r="142" spans="1:13" ht="14.25">
      <c r="A142" s="9">
        <v>2</v>
      </c>
      <c r="B142" s="2" t="s">
        <v>179</v>
      </c>
      <c r="C142" s="96" t="s">
        <v>239</v>
      </c>
      <c r="D142" s="9" t="s">
        <v>118</v>
      </c>
      <c r="E142" s="55">
        <v>5</v>
      </c>
      <c r="F142" s="150">
        <v>451.5</v>
      </c>
      <c r="G142" s="150">
        <f>E142*F142</f>
        <v>2257.5</v>
      </c>
      <c r="H142" s="126">
        <v>451.5</v>
      </c>
      <c r="I142" s="126">
        <f>H142*E142</f>
        <v>2257.5</v>
      </c>
      <c r="J142" s="127">
        <v>483.11</v>
      </c>
      <c r="K142" s="4"/>
      <c r="L142" s="136">
        <f>H142-F142</f>
        <v>0</v>
      </c>
      <c r="M142" s="141">
        <f>I142-G142</f>
        <v>0</v>
      </c>
    </row>
    <row r="143" spans="1:13" ht="14.25">
      <c r="A143" s="26"/>
      <c r="B143" s="25"/>
      <c r="C143" s="25"/>
      <c r="D143" s="26"/>
      <c r="E143" s="142"/>
      <c r="F143" s="153"/>
      <c r="G143" s="153">
        <f>SUM(G141:G142)</f>
        <v>2709</v>
      </c>
      <c r="H143" s="143"/>
      <c r="I143" s="143">
        <f>SUM(I141:I142)</f>
        <v>2709</v>
      </c>
      <c r="J143" s="17"/>
      <c r="K143" s="18"/>
      <c r="L143" s="144"/>
      <c r="M143" s="168">
        <f>I143-G143</f>
        <v>0</v>
      </c>
    </row>
    <row r="144" spans="1:13" ht="14.25">
      <c r="A144" s="9"/>
      <c r="B144" s="83"/>
      <c r="C144" s="83"/>
      <c r="D144" s="82"/>
      <c r="E144" s="108"/>
      <c r="F144" s="150"/>
      <c r="G144" s="150"/>
      <c r="H144" s="118"/>
      <c r="I144" s="118"/>
      <c r="J144" s="17"/>
      <c r="K144" s="4"/>
      <c r="L144" s="136"/>
      <c r="M144" s="141"/>
    </row>
    <row r="145" spans="1:13" ht="14.25">
      <c r="A145" s="9"/>
      <c r="B145" s="2"/>
      <c r="C145" s="2"/>
      <c r="D145" s="9"/>
      <c r="E145" s="55"/>
      <c r="F145" s="150"/>
      <c r="G145" s="150"/>
      <c r="H145" s="118"/>
      <c r="I145" s="118"/>
      <c r="J145" s="17"/>
      <c r="K145" s="4"/>
      <c r="L145" s="136"/>
      <c r="M145" s="141"/>
    </row>
    <row r="146" spans="1:13" ht="14.25">
      <c r="A146" s="26" t="s">
        <v>180</v>
      </c>
      <c r="B146" s="2"/>
      <c r="C146" s="2"/>
      <c r="D146" s="9"/>
      <c r="E146" s="55"/>
      <c r="F146" s="150"/>
      <c r="G146" s="150"/>
      <c r="H146" s="118"/>
      <c r="I146" s="118"/>
      <c r="J146" s="11"/>
      <c r="K146" s="11"/>
      <c r="L146" s="136"/>
      <c r="M146" s="141"/>
    </row>
    <row r="147" spans="1:13" ht="14.25">
      <c r="A147" s="6" t="s">
        <v>111</v>
      </c>
      <c r="B147" s="6" t="s">
        <v>112</v>
      </c>
      <c r="C147" s="12" t="s">
        <v>1164</v>
      </c>
      <c r="D147" s="6" t="s">
        <v>113</v>
      </c>
      <c r="E147" s="53" t="s">
        <v>114</v>
      </c>
      <c r="F147" s="151" t="s">
        <v>1662</v>
      </c>
      <c r="G147" s="150"/>
      <c r="H147" s="119" t="s">
        <v>1663</v>
      </c>
      <c r="I147" s="118"/>
      <c r="J147" s="8"/>
      <c r="K147" s="8"/>
      <c r="L147" s="136"/>
      <c r="M147" s="141"/>
    </row>
    <row r="148" spans="1:13" ht="24">
      <c r="A148" s="9">
        <v>1</v>
      </c>
      <c r="B148" s="2" t="s">
        <v>181</v>
      </c>
      <c r="C148" s="96" t="s">
        <v>240</v>
      </c>
      <c r="D148" s="9" t="s">
        <v>118</v>
      </c>
      <c r="E148" s="55">
        <v>40</v>
      </c>
      <c r="F148" s="150">
        <v>9.44</v>
      </c>
      <c r="G148" s="150">
        <f>E148*F148</f>
        <v>377.59999999999997</v>
      </c>
      <c r="H148" s="118">
        <f>J148/1.07</f>
        <v>4.813084112149533</v>
      </c>
      <c r="I148" s="118">
        <f>H148*E148</f>
        <v>192.52336448598132</v>
      </c>
      <c r="J148" s="11">
        <v>5.15</v>
      </c>
      <c r="K148" s="4"/>
      <c r="L148" s="136">
        <f>H148-F148</f>
        <v>-4.626915887850466</v>
      </c>
      <c r="M148" s="141">
        <f>I148-G148</f>
        <v>-185.07663551401865</v>
      </c>
    </row>
    <row r="149" spans="1:13" ht="24">
      <c r="A149" s="9">
        <v>2</v>
      </c>
      <c r="B149" s="2" t="s">
        <v>182</v>
      </c>
      <c r="C149" s="96" t="s">
        <v>241</v>
      </c>
      <c r="D149" s="9" t="s">
        <v>118</v>
      </c>
      <c r="E149" s="55">
        <v>40</v>
      </c>
      <c r="F149" s="150">
        <v>23.03</v>
      </c>
      <c r="G149" s="150">
        <f>E149*F149</f>
        <v>921.2</v>
      </c>
      <c r="H149" s="126">
        <v>23.03</v>
      </c>
      <c r="I149" s="126">
        <f>H149*E149</f>
        <v>921.2</v>
      </c>
      <c r="J149" s="127">
        <v>24.64</v>
      </c>
      <c r="K149" s="4"/>
      <c r="L149" s="136">
        <f>H149-F149</f>
        <v>0</v>
      </c>
      <c r="M149" s="141">
        <f>I149-G149</f>
        <v>0</v>
      </c>
    </row>
    <row r="150" spans="1:13" ht="14.25">
      <c r="A150" s="26"/>
      <c r="B150" s="25"/>
      <c r="C150" s="25"/>
      <c r="D150" s="26"/>
      <c r="E150" s="142"/>
      <c r="F150" s="153"/>
      <c r="G150" s="153">
        <f>SUM(G148:G149)</f>
        <v>1298.8</v>
      </c>
      <c r="H150" s="143"/>
      <c r="I150" s="143">
        <f>SUM(I148:I149)</f>
        <v>1113.7233644859814</v>
      </c>
      <c r="J150" s="17"/>
      <c r="K150" s="18"/>
      <c r="L150" s="144"/>
      <c r="M150" s="168">
        <f>I150-G150</f>
        <v>-185.07663551401856</v>
      </c>
    </row>
    <row r="151" spans="1:13" ht="14.25">
      <c r="A151" s="9"/>
      <c r="B151" s="83"/>
      <c r="C151" s="83"/>
      <c r="D151" s="82"/>
      <c r="E151" s="108"/>
      <c r="F151" s="150"/>
      <c r="G151" s="150"/>
      <c r="H151" s="118"/>
      <c r="I151" s="118"/>
      <c r="J151" s="17"/>
      <c r="K151" s="4"/>
      <c r="L151" s="136"/>
      <c r="M151" s="141"/>
    </row>
    <row r="152" spans="1:13" ht="14.25">
      <c r="A152" s="9"/>
      <c r="B152" s="2"/>
      <c r="C152" s="2"/>
      <c r="D152" s="9"/>
      <c r="E152" s="55"/>
      <c r="F152" s="150"/>
      <c r="G152" s="150"/>
      <c r="H152" s="118"/>
      <c r="I152" s="118"/>
      <c r="J152" s="17"/>
      <c r="K152" s="4"/>
      <c r="L152" s="136"/>
      <c r="M152" s="141"/>
    </row>
    <row r="153" spans="1:13" ht="14.25">
      <c r="A153" s="26" t="s">
        <v>183</v>
      </c>
      <c r="B153" s="2"/>
      <c r="C153" s="2"/>
      <c r="D153" s="9"/>
      <c r="E153" s="55"/>
      <c r="F153" s="150"/>
      <c r="G153" s="150"/>
      <c r="H153" s="118"/>
      <c r="I153" s="118"/>
      <c r="J153" s="11"/>
      <c r="K153" s="11"/>
      <c r="L153" s="136"/>
      <c r="M153" s="141"/>
    </row>
    <row r="154" spans="1:13" ht="14.25">
      <c r="A154" s="6" t="s">
        <v>111</v>
      </c>
      <c r="B154" s="6" t="s">
        <v>112</v>
      </c>
      <c r="C154" s="12" t="s">
        <v>1164</v>
      </c>
      <c r="D154" s="6" t="s">
        <v>113</v>
      </c>
      <c r="E154" s="53" t="s">
        <v>114</v>
      </c>
      <c r="F154" s="151" t="s">
        <v>1662</v>
      </c>
      <c r="G154" s="150"/>
      <c r="H154" s="119" t="s">
        <v>1663</v>
      </c>
      <c r="I154" s="118"/>
      <c r="J154" s="8"/>
      <c r="K154" s="8"/>
      <c r="L154" s="136"/>
      <c r="M154" s="141"/>
    </row>
    <row r="155" spans="1:13" ht="14.25">
      <c r="A155" s="9">
        <v>1</v>
      </c>
      <c r="B155" s="2" t="s">
        <v>184</v>
      </c>
      <c r="C155" s="96" t="s">
        <v>242</v>
      </c>
      <c r="D155" s="9" t="s">
        <v>118</v>
      </c>
      <c r="E155" s="55">
        <v>4</v>
      </c>
      <c r="F155" s="150">
        <v>40</v>
      </c>
      <c r="G155" s="150">
        <f>E155*F155</f>
        <v>160</v>
      </c>
      <c r="H155" s="126">
        <f>J155/1.07</f>
        <v>39.99999999999999</v>
      </c>
      <c r="I155" s="126">
        <f>H155*E155</f>
        <v>159.99999999999997</v>
      </c>
      <c r="J155" s="127">
        <v>42.8</v>
      </c>
      <c r="K155" s="4"/>
      <c r="L155" s="136">
        <f>H155-F155</f>
        <v>0</v>
      </c>
      <c r="M155" s="169">
        <f>I155-G155</f>
        <v>0</v>
      </c>
    </row>
    <row r="156" spans="1:13" ht="14.25">
      <c r="A156" s="26"/>
      <c r="B156" s="25"/>
      <c r="C156" s="25"/>
      <c r="D156" s="26"/>
      <c r="E156" s="142"/>
      <c r="F156" s="153"/>
      <c r="G156" s="153">
        <f>SUM(G155)</f>
        <v>160</v>
      </c>
      <c r="H156" s="143"/>
      <c r="I156" s="143">
        <f>SUM(I155)</f>
        <v>159.99999999999997</v>
      </c>
      <c r="J156" s="17"/>
      <c r="K156" s="18"/>
      <c r="L156" s="144"/>
      <c r="M156" s="148">
        <f>I156-G156</f>
        <v>0</v>
      </c>
    </row>
    <row r="157" spans="1:13" ht="14.25">
      <c r="A157" s="9"/>
      <c r="B157" s="83"/>
      <c r="C157" s="83"/>
      <c r="D157" s="82"/>
      <c r="E157" s="108"/>
      <c r="F157" s="150"/>
      <c r="G157" s="150"/>
      <c r="H157" s="118"/>
      <c r="I157" s="118"/>
      <c r="J157" s="17"/>
      <c r="K157" s="4"/>
      <c r="L157" s="136"/>
      <c r="M157" s="141"/>
    </row>
    <row r="158" spans="1:13" ht="14.25">
      <c r="A158" s="9"/>
      <c r="B158" s="2"/>
      <c r="C158" s="2"/>
      <c r="D158" s="9"/>
      <c r="E158" s="55"/>
      <c r="F158" s="150"/>
      <c r="G158" s="150"/>
      <c r="H158" s="118"/>
      <c r="I158" s="118"/>
      <c r="J158" s="17"/>
      <c r="K158" s="4"/>
      <c r="L158" s="136"/>
      <c r="M158" s="141"/>
    </row>
    <row r="159" spans="1:13" ht="14.25">
      <c r="A159" s="26" t="s">
        <v>185</v>
      </c>
      <c r="B159" s="2"/>
      <c r="C159" s="2"/>
      <c r="D159" s="9"/>
      <c r="E159" s="55"/>
      <c r="F159" s="150"/>
      <c r="G159" s="150"/>
      <c r="H159" s="118"/>
      <c r="I159" s="118"/>
      <c r="J159" s="11"/>
      <c r="K159" s="11"/>
      <c r="L159" s="136"/>
      <c r="M159" s="141"/>
    </row>
    <row r="160" spans="1:13" ht="14.25">
      <c r="A160" s="6" t="s">
        <v>111</v>
      </c>
      <c r="B160" s="6" t="s">
        <v>112</v>
      </c>
      <c r="C160" s="12" t="s">
        <v>1164</v>
      </c>
      <c r="D160" s="6" t="s">
        <v>113</v>
      </c>
      <c r="E160" s="53" t="s">
        <v>114</v>
      </c>
      <c r="F160" s="151" t="s">
        <v>1662</v>
      </c>
      <c r="G160" s="150"/>
      <c r="H160" s="119" t="s">
        <v>1663</v>
      </c>
      <c r="I160" s="118"/>
      <c r="J160" s="8" t="s">
        <v>115</v>
      </c>
      <c r="K160" s="8" t="s">
        <v>116</v>
      </c>
      <c r="L160" s="136"/>
      <c r="M160" s="141"/>
    </row>
    <row r="161" spans="1:13" ht="14.25">
      <c r="A161" s="9">
        <v>1</v>
      </c>
      <c r="B161" s="2" t="s">
        <v>186</v>
      </c>
      <c r="C161" s="96" t="s">
        <v>243</v>
      </c>
      <c r="D161" s="9" t="s">
        <v>118</v>
      </c>
      <c r="E161" s="55">
        <v>80</v>
      </c>
      <c r="F161" s="150">
        <v>256.34</v>
      </c>
      <c r="G161" s="150">
        <f>E161*F161</f>
        <v>20507.199999999997</v>
      </c>
      <c r="H161" s="126">
        <v>256.34</v>
      </c>
      <c r="I161" s="126">
        <f>H161*E161</f>
        <v>20507.199999999997</v>
      </c>
      <c r="J161" s="127">
        <v>274.28</v>
      </c>
      <c r="K161" s="4"/>
      <c r="L161" s="136">
        <f>H161-F161</f>
        <v>0</v>
      </c>
      <c r="M161" s="141">
        <f>I161-G161</f>
        <v>0</v>
      </c>
    </row>
    <row r="162" spans="1:13" ht="14.25">
      <c r="A162" s="26"/>
      <c r="B162" s="25"/>
      <c r="C162" s="25"/>
      <c r="D162" s="26"/>
      <c r="E162" s="142"/>
      <c r="F162" s="153"/>
      <c r="G162" s="153">
        <f>SUM(G161)</f>
        <v>20507.199999999997</v>
      </c>
      <c r="H162" s="143"/>
      <c r="I162" s="143">
        <f>SUM(I161)</f>
        <v>20507.199999999997</v>
      </c>
      <c r="J162" s="17"/>
      <c r="K162" s="18"/>
      <c r="L162" s="144"/>
      <c r="M162" s="168">
        <f>I162-G162</f>
        <v>0</v>
      </c>
    </row>
    <row r="163" spans="1:13" ht="14.25">
      <c r="A163" s="9"/>
      <c r="B163" s="83"/>
      <c r="C163" s="83"/>
      <c r="D163" s="82"/>
      <c r="E163" s="108"/>
      <c r="F163" s="153"/>
      <c r="G163" s="150"/>
      <c r="H163" s="118"/>
      <c r="I163" s="118"/>
      <c r="J163" s="17"/>
      <c r="K163" s="4"/>
      <c r="L163" s="136"/>
      <c r="M163" s="141"/>
    </row>
    <row r="164" spans="1:13" ht="14.25">
      <c r="A164" s="9"/>
      <c r="B164" s="2"/>
      <c r="C164" s="2"/>
      <c r="D164" s="9"/>
      <c r="E164" s="55"/>
      <c r="F164" s="153"/>
      <c r="G164" s="150"/>
      <c r="H164" s="118"/>
      <c r="I164" s="118"/>
      <c r="J164" s="17"/>
      <c r="K164" s="4"/>
      <c r="L164" s="136"/>
      <c r="M164" s="141"/>
    </row>
    <row r="165" spans="1:13" ht="14.25">
      <c r="A165" s="14" t="s">
        <v>187</v>
      </c>
      <c r="B165" s="2"/>
      <c r="C165" s="2"/>
      <c r="D165" s="9"/>
      <c r="E165" s="55"/>
      <c r="F165" s="150"/>
      <c r="G165" s="150"/>
      <c r="H165" s="118"/>
      <c r="I165" s="118"/>
      <c r="J165" s="17"/>
      <c r="K165" s="11"/>
      <c r="L165" s="136"/>
      <c r="M165" s="141"/>
    </row>
    <row r="166" spans="1:13" ht="14.25">
      <c r="A166" s="6" t="s">
        <v>111</v>
      </c>
      <c r="B166" s="7"/>
      <c r="C166" s="12" t="s">
        <v>1164</v>
      </c>
      <c r="D166" s="6" t="s">
        <v>113</v>
      </c>
      <c r="E166" s="53" t="s">
        <v>114</v>
      </c>
      <c r="F166" s="151" t="s">
        <v>1662</v>
      </c>
      <c r="G166" s="150"/>
      <c r="H166" s="119" t="s">
        <v>1663</v>
      </c>
      <c r="I166" s="118"/>
      <c r="J166" s="8" t="s">
        <v>115</v>
      </c>
      <c r="K166" s="8" t="s">
        <v>116</v>
      </c>
      <c r="L166" s="136"/>
      <c r="M166" s="141"/>
    </row>
    <row r="167" spans="1:13" ht="14.25">
      <c r="A167" s="9">
        <v>1</v>
      </c>
      <c r="B167" s="2" t="s">
        <v>188</v>
      </c>
      <c r="C167" s="96" t="s">
        <v>244</v>
      </c>
      <c r="D167" s="9" t="s">
        <v>130</v>
      </c>
      <c r="E167" s="55">
        <v>150</v>
      </c>
      <c r="F167" s="150">
        <v>2.58</v>
      </c>
      <c r="G167" s="150">
        <f>E167*F167</f>
        <v>387</v>
      </c>
      <c r="H167" s="118">
        <f>J167/1.07</f>
        <v>2.1214953271028034</v>
      </c>
      <c r="I167" s="118">
        <f>H167*E167</f>
        <v>318.2242990654205</v>
      </c>
      <c r="J167" s="11">
        <v>2.27</v>
      </c>
      <c r="K167" s="4"/>
      <c r="L167" s="136">
        <f aca="true" t="shared" si="4" ref="L167:M169">H167-F167</f>
        <v>-0.45850467289719665</v>
      </c>
      <c r="M167" s="141">
        <f t="shared" si="4"/>
        <v>-68.7757009345795</v>
      </c>
    </row>
    <row r="168" spans="1:13" ht="14.25">
      <c r="A168" s="9">
        <v>2</v>
      </c>
      <c r="B168" s="2" t="s">
        <v>189</v>
      </c>
      <c r="C168" s="96" t="s">
        <v>245</v>
      </c>
      <c r="D168" s="9" t="s">
        <v>130</v>
      </c>
      <c r="E168" s="55">
        <v>25000</v>
      </c>
      <c r="F168" s="150">
        <v>3.9</v>
      </c>
      <c r="G168" s="150">
        <f>E168*F168</f>
        <v>97500</v>
      </c>
      <c r="H168" s="118">
        <f>J168/1.07</f>
        <v>3.8971962616822426</v>
      </c>
      <c r="I168" s="118">
        <f>H168*E168</f>
        <v>97429.90654205607</v>
      </c>
      <c r="J168" s="11">
        <v>4.17</v>
      </c>
      <c r="K168" s="4"/>
      <c r="L168" s="137">
        <f t="shared" si="4"/>
        <v>-0.002803738317757265</v>
      </c>
      <c r="M168" s="141">
        <f t="shared" si="4"/>
        <v>-70.09345794393448</v>
      </c>
    </row>
    <row r="169" spans="1:13" ht="24">
      <c r="A169" s="9">
        <v>3</v>
      </c>
      <c r="B169" s="2" t="s">
        <v>190</v>
      </c>
      <c r="C169" s="96" t="s">
        <v>246</v>
      </c>
      <c r="D169" s="9" t="s">
        <v>118</v>
      </c>
      <c r="E169" s="55">
        <v>10</v>
      </c>
      <c r="F169" s="150">
        <v>22.8</v>
      </c>
      <c r="G169" s="150">
        <f>E169*F169</f>
        <v>228</v>
      </c>
      <c r="H169" s="118">
        <f>J169/1.07</f>
        <v>22.803738317757006</v>
      </c>
      <c r="I169" s="118">
        <f>H169*E169</f>
        <v>228.03738317757006</v>
      </c>
      <c r="J169" s="11">
        <v>24.4</v>
      </c>
      <c r="K169" s="4"/>
      <c r="L169" s="137">
        <f t="shared" si="4"/>
        <v>0.0037383177570049497</v>
      </c>
      <c r="M169" s="141">
        <f t="shared" si="4"/>
        <v>0.03738317757006371</v>
      </c>
    </row>
    <row r="170" spans="1:13" ht="14.25">
      <c r="A170" s="16"/>
      <c r="B170" s="25"/>
      <c r="C170" s="25"/>
      <c r="D170" s="16"/>
      <c r="E170" s="54"/>
      <c r="F170" s="154"/>
      <c r="G170" s="153">
        <f>SUM(G167:G169)</f>
        <v>98115</v>
      </c>
      <c r="H170" s="143"/>
      <c r="I170" s="143">
        <f>SUM(I167:I169)</f>
        <v>97976.16822429905</v>
      </c>
      <c r="J170" s="5"/>
      <c r="K170" s="5"/>
      <c r="L170" s="144"/>
      <c r="M170" s="168">
        <f>I170-G170</f>
        <v>-138.83177570094995</v>
      </c>
    </row>
    <row r="171" spans="1:13" ht="14.25">
      <c r="A171" s="1"/>
      <c r="B171" s="83"/>
      <c r="C171" s="83"/>
      <c r="D171" s="80"/>
      <c r="E171" s="109"/>
      <c r="F171" s="152"/>
      <c r="G171" s="150"/>
      <c r="H171" s="118"/>
      <c r="I171" s="118"/>
      <c r="J171" s="5"/>
      <c r="K171" s="5"/>
      <c r="L171" s="136"/>
      <c r="M171" s="141"/>
    </row>
    <row r="172" spans="1:13" ht="14.25">
      <c r="A172" s="1"/>
      <c r="B172" s="1"/>
      <c r="C172" s="1"/>
      <c r="D172" s="1"/>
      <c r="E172" s="57"/>
      <c r="F172" s="152"/>
      <c r="G172" s="150"/>
      <c r="H172" s="118"/>
      <c r="I172" s="118"/>
      <c r="J172" s="5"/>
      <c r="K172" s="5"/>
      <c r="L172" s="136"/>
      <c r="M172" s="141"/>
    </row>
    <row r="173" spans="1:13" ht="14.25">
      <c r="A173" s="14" t="s">
        <v>191</v>
      </c>
      <c r="B173" s="25"/>
      <c r="C173" s="25"/>
      <c r="D173" s="9"/>
      <c r="E173" s="55"/>
      <c r="F173" s="150"/>
      <c r="G173" s="150"/>
      <c r="H173" s="118"/>
      <c r="I173" s="118"/>
      <c r="J173" s="11"/>
      <c r="K173" s="11"/>
      <c r="L173" s="136"/>
      <c r="M173" s="141"/>
    </row>
    <row r="174" spans="1:13" ht="14.25">
      <c r="A174" s="6" t="s">
        <v>111</v>
      </c>
      <c r="B174" s="7"/>
      <c r="C174" s="12" t="s">
        <v>1164</v>
      </c>
      <c r="D174" s="6" t="s">
        <v>113</v>
      </c>
      <c r="E174" s="53" t="s">
        <v>114</v>
      </c>
      <c r="F174" s="151" t="s">
        <v>1662</v>
      </c>
      <c r="G174" s="150"/>
      <c r="H174" s="119" t="s">
        <v>1663</v>
      </c>
      <c r="I174" s="118"/>
      <c r="J174" s="8" t="s">
        <v>115</v>
      </c>
      <c r="K174" s="8" t="s">
        <v>116</v>
      </c>
      <c r="L174" s="136"/>
      <c r="M174" s="141"/>
    </row>
    <row r="175" spans="1:13" ht="14.25">
      <c r="A175" s="9">
        <v>1</v>
      </c>
      <c r="B175" s="2" t="s">
        <v>192</v>
      </c>
      <c r="C175" s="96" t="s">
        <v>247</v>
      </c>
      <c r="D175" s="9" t="s">
        <v>118</v>
      </c>
      <c r="E175" s="55">
        <v>80</v>
      </c>
      <c r="F175" s="150">
        <v>37.4</v>
      </c>
      <c r="G175" s="150">
        <f>E175*F175</f>
        <v>2992</v>
      </c>
      <c r="H175" s="118">
        <f>J175/1.07</f>
        <v>36.86915887850467</v>
      </c>
      <c r="I175" s="118">
        <f>H175*E175</f>
        <v>2949.5327102803735</v>
      </c>
      <c r="J175" s="11">
        <v>39.45</v>
      </c>
      <c r="K175" s="4"/>
      <c r="L175" s="136">
        <f>H175-F175</f>
        <v>-0.5308411214953281</v>
      </c>
      <c r="M175" s="141">
        <f>I175-G175</f>
        <v>-42.46728971962648</v>
      </c>
    </row>
    <row r="176" spans="1:13" ht="14.25">
      <c r="A176" s="9">
        <v>2</v>
      </c>
      <c r="B176" s="2" t="s">
        <v>193</v>
      </c>
      <c r="C176" s="96" t="s">
        <v>248</v>
      </c>
      <c r="D176" s="9" t="s">
        <v>118</v>
      </c>
      <c r="E176" s="55">
        <v>3</v>
      </c>
      <c r="F176" s="150">
        <v>55</v>
      </c>
      <c r="G176" s="150">
        <f>E176*F176</f>
        <v>165</v>
      </c>
      <c r="H176" s="126">
        <f>J176/1.07</f>
        <v>55</v>
      </c>
      <c r="I176" s="126">
        <f>H176*E176</f>
        <v>165</v>
      </c>
      <c r="J176" s="127">
        <v>58.85</v>
      </c>
      <c r="K176" s="4"/>
      <c r="L176" s="136">
        <f>H176-F176</f>
        <v>0</v>
      </c>
      <c r="M176" s="141">
        <f>I176-G176</f>
        <v>0</v>
      </c>
    </row>
    <row r="177" spans="1:13" ht="14.25">
      <c r="A177" s="26"/>
      <c r="B177" s="25"/>
      <c r="C177" s="25"/>
      <c r="D177" s="26"/>
      <c r="E177" s="142"/>
      <c r="F177" s="153"/>
      <c r="G177" s="153">
        <f>SUM(G175:G176)</f>
        <v>3157</v>
      </c>
      <c r="H177" s="143"/>
      <c r="I177" s="143">
        <f>SUM(I175:I176)</f>
        <v>3114.5327102803735</v>
      </c>
      <c r="J177" s="17"/>
      <c r="K177" s="18"/>
      <c r="L177" s="144"/>
      <c r="M177" s="168">
        <f>I177-G177</f>
        <v>-42.46728971962648</v>
      </c>
    </row>
    <row r="178" spans="1:13" ht="14.25">
      <c r="A178" s="9"/>
      <c r="B178" s="83"/>
      <c r="C178" s="83"/>
      <c r="D178" s="82"/>
      <c r="E178" s="108"/>
      <c r="F178" s="150"/>
      <c r="G178" s="150"/>
      <c r="H178" s="118"/>
      <c r="I178" s="118"/>
      <c r="J178" s="17"/>
      <c r="K178" s="4"/>
      <c r="L178" s="136"/>
      <c r="M178" s="141"/>
    </row>
    <row r="179" spans="1:13" ht="14.25">
      <c r="A179" s="9"/>
      <c r="B179" s="2"/>
      <c r="C179" s="2"/>
      <c r="D179" s="9"/>
      <c r="E179" s="55"/>
      <c r="F179" s="150"/>
      <c r="G179" s="150"/>
      <c r="H179" s="118"/>
      <c r="I179" s="118"/>
      <c r="J179" s="17"/>
      <c r="K179" s="4"/>
      <c r="L179" s="136"/>
      <c r="M179" s="141"/>
    </row>
    <row r="180" spans="1:13" ht="14.25">
      <c r="A180" s="26" t="s">
        <v>194</v>
      </c>
      <c r="B180" s="2"/>
      <c r="C180" s="2"/>
      <c r="D180" s="9"/>
      <c r="E180" s="55"/>
      <c r="F180" s="150"/>
      <c r="G180" s="150"/>
      <c r="H180" s="118"/>
      <c r="I180" s="118"/>
      <c r="J180" s="11"/>
      <c r="K180" s="11"/>
      <c r="L180" s="136"/>
      <c r="M180" s="141"/>
    </row>
    <row r="181" spans="1:13" ht="14.25">
      <c r="A181" s="6" t="s">
        <v>111</v>
      </c>
      <c r="B181" s="6" t="s">
        <v>112</v>
      </c>
      <c r="C181" s="12" t="s">
        <v>1164</v>
      </c>
      <c r="D181" s="6" t="s">
        <v>113</v>
      </c>
      <c r="E181" s="53" t="s">
        <v>114</v>
      </c>
      <c r="F181" s="151" t="s">
        <v>1662</v>
      </c>
      <c r="G181" s="150"/>
      <c r="H181" s="119" t="s">
        <v>1663</v>
      </c>
      <c r="I181" s="118"/>
      <c r="J181" s="8" t="s">
        <v>115</v>
      </c>
      <c r="K181" s="8" t="s">
        <v>116</v>
      </c>
      <c r="L181" s="136"/>
      <c r="M181" s="141"/>
    </row>
    <row r="182" spans="1:13" ht="24">
      <c r="A182" s="9">
        <v>1</v>
      </c>
      <c r="B182" s="2" t="s">
        <v>195</v>
      </c>
      <c r="C182" s="96" t="s">
        <v>249</v>
      </c>
      <c r="D182" s="9" t="s">
        <v>118</v>
      </c>
      <c r="E182" s="55">
        <v>320</v>
      </c>
      <c r="F182" s="150">
        <v>36.92</v>
      </c>
      <c r="G182" s="150">
        <f>E182*F182</f>
        <v>11814.400000000001</v>
      </c>
      <c r="H182" s="118">
        <f>J182/1.07</f>
        <v>36.915887850467286</v>
      </c>
      <c r="I182" s="118">
        <f>H182*E182</f>
        <v>11813.084112149532</v>
      </c>
      <c r="J182" s="11">
        <v>39.5</v>
      </c>
      <c r="K182" s="4"/>
      <c r="L182" s="137">
        <f>H182-F182</f>
        <v>-0.004112149532716103</v>
      </c>
      <c r="M182" s="141">
        <f>I182-G182</f>
        <v>-1.315887850469153</v>
      </c>
    </row>
    <row r="183" spans="1:13" ht="14.25">
      <c r="A183" s="9"/>
      <c r="B183" s="2"/>
      <c r="C183" s="2"/>
      <c r="D183" s="9"/>
      <c r="E183" s="55"/>
      <c r="F183" s="150"/>
      <c r="G183" s="153">
        <f>SUM(G182)</f>
        <v>11814.400000000001</v>
      </c>
      <c r="H183" s="143"/>
      <c r="I183" s="143">
        <f>SUM(I182)</f>
        <v>11813.084112149532</v>
      </c>
      <c r="J183" s="17"/>
      <c r="K183" s="18"/>
      <c r="L183" s="144"/>
      <c r="M183" s="168">
        <f aca="true" t="shared" si="5" ref="M183:M190">I183-G183</f>
        <v>-1.315887850469153</v>
      </c>
    </row>
    <row r="184" spans="1:13" ht="14.25">
      <c r="A184" s="9"/>
      <c r="B184" s="83"/>
      <c r="C184" s="83"/>
      <c r="D184" s="82"/>
      <c r="E184" s="108"/>
      <c r="F184" s="150"/>
      <c r="G184" s="150">
        <f>E184*F184</f>
        <v>0</v>
      </c>
      <c r="H184" s="118"/>
      <c r="I184" s="118">
        <f>H184*E184</f>
        <v>0</v>
      </c>
      <c r="J184" s="17"/>
      <c r="K184" s="4"/>
      <c r="L184" s="136"/>
      <c r="M184" s="141">
        <f t="shared" si="5"/>
        <v>0</v>
      </c>
    </row>
    <row r="185" spans="1:13" ht="14.25">
      <c r="A185" s="9"/>
      <c r="B185" s="2"/>
      <c r="C185" s="2"/>
      <c r="D185" s="9"/>
      <c r="E185" s="55"/>
      <c r="F185" s="150"/>
      <c r="G185" s="150">
        <f>E185*F185</f>
        <v>0</v>
      </c>
      <c r="H185" s="118"/>
      <c r="I185" s="118">
        <f>H185*E185</f>
        <v>0</v>
      </c>
      <c r="J185" s="17"/>
      <c r="K185" s="4"/>
      <c r="L185" s="136"/>
      <c r="M185" s="141">
        <f t="shared" si="5"/>
        <v>0</v>
      </c>
    </row>
    <row r="186" spans="1:13" ht="14.25">
      <c r="A186" s="14" t="s">
        <v>770</v>
      </c>
      <c r="B186" s="2"/>
      <c r="C186" s="2"/>
      <c r="D186" s="9"/>
      <c r="E186" s="55"/>
      <c r="F186" s="150"/>
      <c r="G186" s="150">
        <f>E186*F186</f>
        <v>0</v>
      </c>
      <c r="H186" s="118"/>
      <c r="I186" s="118">
        <f>H186*E186</f>
        <v>0</v>
      </c>
      <c r="J186" s="11"/>
      <c r="K186" s="11"/>
      <c r="L186" s="136"/>
      <c r="M186" s="141">
        <f t="shared" si="5"/>
        <v>0</v>
      </c>
    </row>
    <row r="187" spans="1:13" ht="14.25">
      <c r="A187" s="6" t="s">
        <v>111</v>
      </c>
      <c r="B187" s="6" t="s">
        <v>112</v>
      </c>
      <c r="C187" s="12" t="s">
        <v>1164</v>
      </c>
      <c r="D187" s="6" t="s">
        <v>113</v>
      </c>
      <c r="E187" s="53" t="s">
        <v>114</v>
      </c>
      <c r="F187" s="151" t="s">
        <v>1662</v>
      </c>
      <c r="G187" s="150"/>
      <c r="H187" s="119" t="s">
        <v>1663</v>
      </c>
      <c r="I187" s="118"/>
      <c r="J187" s="8" t="s">
        <v>115</v>
      </c>
      <c r="K187" s="8" t="s">
        <v>116</v>
      </c>
      <c r="L187" s="136"/>
      <c r="M187" s="141">
        <f t="shared" si="5"/>
        <v>0</v>
      </c>
    </row>
    <row r="188" spans="1:13" ht="14.25">
      <c r="A188" s="9">
        <v>1</v>
      </c>
      <c r="B188" s="2" t="s">
        <v>196</v>
      </c>
      <c r="C188" s="96" t="s">
        <v>250</v>
      </c>
      <c r="D188" s="9" t="s">
        <v>118</v>
      </c>
      <c r="E188" s="55">
        <v>100</v>
      </c>
      <c r="F188" s="150">
        <v>586.8</v>
      </c>
      <c r="G188" s="150">
        <f>E188*F188</f>
        <v>58679.99999999999</v>
      </c>
      <c r="H188" s="118">
        <f>J188/1.07</f>
        <v>586.7009345794391</v>
      </c>
      <c r="I188" s="118">
        <f>H188*E188</f>
        <v>58670.09345794391</v>
      </c>
      <c r="J188" s="11">
        <v>627.77</v>
      </c>
      <c r="K188" s="4"/>
      <c r="L188" s="136">
        <f>H188-F188</f>
        <v>-0.09906542056080525</v>
      </c>
      <c r="M188" s="141">
        <f t="shared" si="5"/>
        <v>-9.90654205608007</v>
      </c>
    </row>
    <row r="189" spans="1:13" ht="14.25">
      <c r="A189" s="9">
        <v>2</v>
      </c>
      <c r="B189" s="2" t="s">
        <v>197</v>
      </c>
      <c r="C189" s="96" t="s">
        <v>251</v>
      </c>
      <c r="D189" s="9" t="s">
        <v>118</v>
      </c>
      <c r="E189" s="55">
        <v>30</v>
      </c>
      <c r="F189" s="150">
        <v>1000</v>
      </c>
      <c r="G189" s="150">
        <f>E189*F189</f>
        <v>30000</v>
      </c>
      <c r="H189" s="118">
        <f>J189/1.07</f>
        <v>999.9999999999999</v>
      </c>
      <c r="I189" s="118">
        <f>H189*E189</f>
        <v>29999.999999999996</v>
      </c>
      <c r="J189" s="11">
        <v>1070</v>
      </c>
      <c r="K189" s="4"/>
      <c r="L189" s="137">
        <f>H189-F189</f>
        <v>0</v>
      </c>
      <c r="M189" s="141">
        <f t="shared" si="5"/>
        <v>0</v>
      </c>
    </row>
    <row r="190" spans="1:13" ht="14.25">
      <c r="A190" s="26"/>
      <c r="B190" s="25"/>
      <c r="C190" s="25"/>
      <c r="D190" s="26"/>
      <c r="E190" s="142"/>
      <c r="F190" s="153"/>
      <c r="G190" s="153">
        <f>SUM(G188:G189)</f>
        <v>88680</v>
      </c>
      <c r="H190" s="143"/>
      <c r="I190" s="143">
        <f>SUM(I188:I189)</f>
        <v>88670.0934579439</v>
      </c>
      <c r="J190" s="23"/>
      <c r="K190" s="23"/>
      <c r="L190" s="144"/>
      <c r="M190" s="168">
        <f t="shared" si="5"/>
        <v>-9.906542056094622</v>
      </c>
    </row>
    <row r="191" spans="1:13" ht="14.25">
      <c r="A191" s="9"/>
      <c r="B191" s="83"/>
      <c r="C191" s="83"/>
      <c r="D191" s="82"/>
      <c r="E191" s="108"/>
      <c r="F191" s="150"/>
      <c r="G191" s="150"/>
      <c r="H191" s="118"/>
      <c r="I191" s="118"/>
      <c r="J191" s="23"/>
      <c r="K191" s="23"/>
      <c r="L191" s="136"/>
      <c r="M191" s="141"/>
    </row>
    <row r="192" spans="1:13" ht="14.25">
      <c r="A192" s="9"/>
      <c r="B192" s="2"/>
      <c r="C192" s="2"/>
      <c r="D192" s="9"/>
      <c r="E192" s="55"/>
      <c r="F192" s="150"/>
      <c r="G192" s="150"/>
      <c r="H192" s="118"/>
      <c r="I192" s="118"/>
      <c r="J192" s="23"/>
      <c r="K192" s="23"/>
      <c r="L192" s="136"/>
      <c r="M192" s="141"/>
    </row>
    <row r="193" spans="1:13" ht="14.25">
      <c r="A193" s="26" t="s">
        <v>109</v>
      </c>
      <c r="B193" s="2"/>
      <c r="C193" s="2"/>
      <c r="D193" s="9"/>
      <c r="E193" s="55"/>
      <c r="F193" s="150"/>
      <c r="G193" s="150"/>
      <c r="H193" s="118"/>
      <c r="I193" s="118"/>
      <c r="J193" s="11"/>
      <c r="K193" s="11"/>
      <c r="L193" s="136"/>
      <c r="M193" s="141"/>
    </row>
    <row r="194" spans="1:13" ht="14.25">
      <c r="A194" s="6" t="s">
        <v>111</v>
      </c>
      <c r="B194" s="6" t="s">
        <v>112</v>
      </c>
      <c r="C194" s="12" t="s">
        <v>1164</v>
      </c>
      <c r="D194" s="6" t="s">
        <v>113</v>
      </c>
      <c r="E194" s="53" t="s">
        <v>114</v>
      </c>
      <c r="F194" s="151" t="s">
        <v>1662</v>
      </c>
      <c r="G194" s="150"/>
      <c r="H194" s="119" t="s">
        <v>1663</v>
      </c>
      <c r="I194" s="118"/>
      <c r="J194" s="8" t="s">
        <v>115</v>
      </c>
      <c r="K194" s="8" t="s">
        <v>116</v>
      </c>
      <c r="L194" s="136"/>
      <c r="M194" s="141">
        <f>I194-G194</f>
        <v>0</v>
      </c>
    </row>
    <row r="195" spans="1:13" ht="14.25">
      <c r="A195" s="9">
        <v>6</v>
      </c>
      <c r="B195" s="2" t="s">
        <v>198</v>
      </c>
      <c r="C195" s="96" t="s">
        <v>252</v>
      </c>
      <c r="D195" s="9" t="s">
        <v>118</v>
      </c>
      <c r="E195" s="55">
        <v>100</v>
      </c>
      <c r="F195" s="150">
        <v>117</v>
      </c>
      <c r="G195" s="150">
        <f>E195*F195</f>
        <v>11700</v>
      </c>
      <c r="H195" s="126">
        <f>J195/1.07</f>
        <v>116.99999999999999</v>
      </c>
      <c r="I195" s="126">
        <f>H195*E195</f>
        <v>11699.999999999998</v>
      </c>
      <c r="J195" s="127">
        <v>125.19</v>
      </c>
      <c r="K195" s="4"/>
      <c r="L195" s="136">
        <f>H195-F195</f>
        <v>0</v>
      </c>
      <c r="M195" s="141">
        <f>I195-G195</f>
        <v>0</v>
      </c>
    </row>
    <row r="196" spans="1:13" ht="14.25">
      <c r="A196" s="26"/>
      <c r="B196" s="25"/>
      <c r="C196" s="25"/>
      <c r="D196" s="26"/>
      <c r="E196" s="142"/>
      <c r="F196" s="153"/>
      <c r="G196" s="153">
        <f>SUM(G195)</f>
        <v>11700</v>
      </c>
      <c r="H196" s="143"/>
      <c r="I196" s="143">
        <f>SUM(I195)</f>
        <v>11699.999999999998</v>
      </c>
      <c r="J196" s="17"/>
      <c r="K196" s="18"/>
      <c r="L196" s="144"/>
      <c r="M196" s="168">
        <f>I196-G196</f>
        <v>0</v>
      </c>
    </row>
    <row r="197" spans="1:13" ht="14.25">
      <c r="A197" s="9"/>
      <c r="B197" s="83"/>
      <c r="C197" s="83"/>
      <c r="D197" s="82"/>
      <c r="E197" s="108"/>
      <c r="F197" s="150"/>
      <c r="G197" s="150"/>
      <c r="H197" s="118"/>
      <c r="I197" s="118"/>
      <c r="J197" s="17"/>
      <c r="K197" s="4"/>
      <c r="L197" s="136"/>
      <c r="M197" s="141"/>
    </row>
    <row r="198" spans="1:13" ht="14.25">
      <c r="A198" s="9"/>
      <c r="B198" s="2"/>
      <c r="C198" s="2"/>
      <c r="D198" s="9"/>
      <c r="E198" s="55"/>
      <c r="F198" s="150"/>
      <c r="G198" s="150"/>
      <c r="H198" s="118"/>
      <c r="I198" s="118"/>
      <c r="J198" s="17"/>
      <c r="K198" s="4"/>
      <c r="L198" s="136"/>
      <c r="M198" s="141"/>
    </row>
    <row r="199" spans="1:13" ht="14.25">
      <c r="A199" s="26" t="s">
        <v>199</v>
      </c>
      <c r="B199" s="2"/>
      <c r="C199" s="2"/>
      <c r="D199" s="9"/>
      <c r="E199" s="55"/>
      <c r="F199" s="150"/>
      <c r="G199" s="150"/>
      <c r="H199" s="118"/>
      <c r="I199" s="118"/>
      <c r="J199" s="11"/>
      <c r="K199" s="11"/>
      <c r="L199" s="136"/>
      <c r="M199" s="141"/>
    </row>
    <row r="200" spans="1:13" ht="14.25">
      <c r="A200" s="6" t="s">
        <v>111</v>
      </c>
      <c r="B200" s="6" t="s">
        <v>112</v>
      </c>
      <c r="C200" s="12" t="s">
        <v>1164</v>
      </c>
      <c r="D200" s="6" t="s">
        <v>113</v>
      </c>
      <c r="E200" s="53" t="s">
        <v>114</v>
      </c>
      <c r="F200" s="151" t="s">
        <v>1662</v>
      </c>
      <c r="G200" s="150"/>
      <c r="H200" s="119" t="s">
        <v>1663</v>
      </c>
      <c r="I200" s="118"/>
      <c r="J200" s="8" t="s">
        <v>115</v>
      </c>
      <c r="K200" s="8" t="s">
        <v>116</v>
      </c>
      <c r="L200" s="136"/>
      <c r="M200" s="141"/>
    </row>
    <row r="201" spans="1:13" ht="36">
      <c r="A201" s="9">
        <v>1</v>
      </c>
      <c r="B201" s="2" t="s">
        <v>200</v>
      </c>
      <c r="C201" s="96" t="s">
        <v>253</v>
      </c>
      <c r="D201" s="9" t="s">
        <v>118</v>
      </c>
      <c r="E201" s="55">
        <v>1</v>
      </c>
      <c r="F201" s="150">
        <v>28</v>
      </c>
      <c r="G201" s="150">
        <f>E201*F201</f>
        <v>28</v>
      </c>
      <c r="H201" s="126">
        <f>J201/1.07</f>
        <v>28</v>
      </c>
      <c r="I201" s="126">
        <f>H201*E201</f>
        <v>28</v>
      </c>
      <c r="J201" s="127">
        <v>29.96</v>
      </c>
      <c r="K201" s="4"/>
      <c r="L201" s="136">
        <f>H201-F201</f>
        <v>0</v>
      </c>
      <c r="M201" s="141">
        <f>I201-G201</f>
        <v>0</v>
      </c>
    </row>
    <row r="202" spans="1:13" ht="36">
      <c r="A202" s="9">
        <v>2</v>
      </c>
      <c r="B202" s="2" t="s">
        <v>201</v>
      </c>
      <c r="C202" s="96" t="s">
        <v>254</v>
      </c>
      <c r="D202" s="9" t="s">
        <v>118</v>
      </c>
      <c r="E202" s="55">
        <v>1</v>
      </c>
      <c r="F202" s="150">
        <v>49.23</v>
      </c>
      <c r="G202" s="150">
        <f>E202*F202</f>
        <v>49.23</v>
      </c>
      <c r="H202" s="126">
        <v>49.23</v>
      </c>
      <c r="I202" s="126">
        <f>H202*E202</f>
        <v>49.23</v>
      </c>
      <c r="J202" s="127">
        <v>52.68</v>
      </c>
      <c r="K202" s="4"/>
      <c r="L202" s="136">
        <f>H202-F202</f>
        <v>0</v>
      </c>
      <c r="M202" s="141">
        <f>I202-G202</f>
        <v>0</v>
      </c>
    </row>
    <row r="203" spans="1:13" ht="14.25">
      <c r="A203" s="26"/>
      <c r="B203" s="25"/>
      <c r="C203" s="25"/>
      <c r="D203" s="26"/>
      <c r="E203" s="142"/>
      <c r="F203" s="153"/>
      <c r="G203" s="153">
        <f>SUM(G201:G202)</f>
        <v>77.22999999999999</v>
      </c>
      <c r="H203" s="143"/>
      <c r="I203" s="143">
        <f>SUM(I201:I202)</f>
        <v>77.22999999999999</v>
      </c>
      <c r="J203" s="17"/>
      <c r="K203" s="18"/>
      <c r="L203" s="144"/>
      <c r="M203" s="168">
        <f>I203-G203</f>
        <v>0</v>
      </c>
    </row>
    <row r="204" spans="1:13" ht="14.25">
      <c r="A204" s="9"/>
      <c r="B204" s="83"/>
      <c r="C204" s="83"/>
      <c r="D204" s="82"/>
      <c r="E204" s="108"/>
      <c r="F204" s="150"/>
      <c r="G204" s="150"/>
      <c r="H204" s="118"/>
      <c r="I204" s="118"/>
      <c r="J204" s="17"/>
      <c r="K204" s="4"/>
      <c r="L204" s="136"/>
      <c r="M204" s="141"/>
    </row>
    <row r="205" spans="1:13" ht="14.25">
      <c r="A205" s="9"/>
      <c r="B205" s="2"/>
      <c r="C205" s="2"/>
      <c r="D205" s="9"/>
      <c r="E205" s="55"/>
      <c r="F205" s="150"/>
      <c r="G205" s="150"/>
      <c r="H205" s="118"/>
      <c r="I205" s="118"/>
      <c r="J205" s="17"/>
      <c r="K205" s="4"/>
      <c r="L205" s="136"/>
      <c r="M205" s="141"/>
    </row>
    <row r="206" spans="1:13" ht="14.25">
      <c r="A206" s="26" t="s">
        <v>202</v>
      </c>
      <c r="B206" s="2"/>
      <c r="C206" s="2"/>
      <c r="D206" s="9"/>
      <c r="E206" s="55"/>
      <c r="F206" s="150"/>
      <c r="G206" s="150"/>
      <c r="H206" s="118"/>
      <c r="I206" s="118"/>
      <c r="J206" s="11"/>
      <c r="K206" s="11"/>
      <c r="L206" s="136"/>
      <c r="M206" s="141"/>
    </row>
    <row r="207" spans="1:13" ht="14.25">
      <c r="A207" s="6" t="s">
        <v>111</v>
      </c>
      <c r="B207" s="6" t="s">
        <v>112</v>
      </c>
      <c r="C207" s="12" t="s">
        <v>1164</v>
      </c>
      <c r="D207" s="6" t="s">
        <v>113</v>
      </c>
      <c r="E207" s="53" t="s">
        <v>114</v>
      </c>
      <c r="F207" s="151" t="s">
        <v>1662</v>
      </c>
      <c r="G207" s="150"/>
      <c r="H207" s="119" t="s">
        <v>1663</v>
      </c>
      <c r="I207" s="118"/>
      <c r="J207" s="8"/>
      <c r="K207" s="8"/>
      <c r="L207" s="136"/>
      <c r="M207" s="141"/>
    </row>
    <row r="208" spans="1:13" ht="24">
      <c r="A208" s="9">
        <v>1</v>
      </c>
      <c r="B208" s="2" t="s">
        <v>203</v>
      </c>
      <c r="C208" s="96" t="s">
        <v>255</v>
      </c>
      <c r="D208" s="9" t="s">
        <v>118</v>
      </c>
      <c r="E208" s="55">
        <v>1</v>
      </c>
      <c r="F208" s="150">
        <v>67.6</v>
      </c>
      <c r="G208" s="150">
        <f>E208*F208</f>
        <v>67.6</v>
      </c>
      <c r="H208" s="118">
        <f>J208/1.07</f>
        <v>68.95327102803738</v>
      </c>
      <c r="I208" s="118">
        <f>H208*E208</f>
        <v>68.95327102803738</v>
      </c>
      <c r="J208" s="11">
        <v>73.78</v>
      </c>
      <c r="K208" s="4"/>
      <c r="L208" s="136">
        <f aca="true" t="shared" si="6" ref="L208:M210">H208-F208</f>
        <v>1.3532710280373834</v>
      </c>
      <c r="M208" s="141">
        <f t="shared" si="6"/>
        <v>1.3532710280373834</v>
      </c>
    </row>
    <row r="209" spans="1:13" ht="24">
      <c r="A209" s="9">
        <v>2</v>
      </c>
      <c r="B209" s="2" t="s">
        <v>204</v>
      </c>
      <c r="C209" s="96" t="s">
        <v>256</v>
      </c>
      <c r="D209" s="9" t="s">
        <v>118</v>
      </c>
      <c r="E209" s="55">
        <v>5</v>
      </c>
      <c r="F209" s="150">
        <v>68</v>
      </c>
      <c r="G209" s="150">
        <f>E209*F209</f>
        <v>340</v>
      </c>
      <c r="H209" s="126">
        <f>J209/1.07</f>
        <v>68</v>
      </c>
      <c r="I209" s="126">
        <f>H209*E209</f>
        <v>340</v>
      </c>
      <c r="J209" s="127">
        <v>72.76</v>
      </c>
      <c r="K209" s="4"/>
      <c r="L209" s="136">
        <f t="shared" si="6"/>
        <v>0</v>
      </c>
      <c r="M209" s="141">
        <f t="shared" si="6"/>
        <v>0</v>
      </c>
    </row>
    <row r="210" spans="1:13" ht="24">
      <c r="A210" s="9">
        <v>3</v>
      </c>
      <c r="B210" s="2" t="s">
        <v>205</v>
      </c>
      <c r="C210" s="96" t="s">
        <v>257</v>
      </c>
      <c r="D210" s="9" t="s">
        <v>118</v>
      </c>
      <c r="E210" s="55">
        <v>1</v>
      </c>
      <c r="F210" s="150">
        <v>88</v>
      </c>
      <c r="G210" s="150">
        <f>E210*F210</f>
        <v>88</v>
      </c>
      <c r="H210" s="118">
        <f>J210/1.07</f>
        <v>41.8411214953271</v>
      </c>
      <c r="I210" s="118">
        <f>H210*E210</f>
        <v>41.8411214953271</v>
      </c>
      <c r="J210" s="11">
        <v>44.77</v>
      </c>
      <c r="K210" s="4"/>
      <c r="L210" s="136">
        <f t="shared" si="6"/>
        <v>-46.1588785046729</v>
      </c>
      <c r="M210" s="141">
        <f t="shared" si="6"/>
        <v>-46.1588785046729</v>
      </c>
    </row>
    <row r="211" spans="1:13" ht="14.25">
      <c r="A211" s="26"/>
      <c r="B211" s="25"/>
      <c r="C211" s="25"/>
      <c r="D211" s="26"/>
      <c r="E211" s="142"/>
      <c r="F211" s="153"/>
      <c r="G211" s="153">
        <f>SUM(G208:G210)</f>
        <v>495.6</v>
      </c>
      <c r="H211" s="143"/>
      <c r="I211" s="143">
        <f>SUM(I208:I210)</f>
        <v>450.7943925233645</v>
      </c>
      <c r="J211" s="17"/>
      <c r="K211" s="18"/>
      <c r="L211" s="144"/>
      <c r="M211" s="168">
        <f>I211-G211</f>
        <v>-44.805607476635544</v>
      </c>
    </row>
    <row r="212" spans="1:13" ht="14.25">
      <c r="A212" s="9"/>
      <c r="B212" s="83"/>
      <c r="C212" s="83"/>
      <c r="D212" s="82"/>
      <c r="E212" s="108"/>
      <c r="F212" s="150"/>
      <c r="G212" s="150"/>
      <c r="H212" s="118"/>
      <c r="I212" s="118"/>
      <c r="J212" s="17"/>
      <c r="K212" s="4"/>
      <c r="L212" s="136"/>
      <c r="M212" s="141"/>
    </row>
    <row r="213" spans="1:13" ht="14.25">
      <c r="A213" s="9"/>
      <c r="B213" s="2"/>
      <c r="C213" s="2"/>
      <c r="D213" s="9"/>
      <c r="E213" s="55"/>
      <c r="F213" s="150"/>
      <c r="G213" s="150"/>
      <c r="H213" s="118"/>
      <c r="I213" s="118"/>
      <c r="J213" s="17"/>
      <c r="K213" s="4"/>
      <c r="L213" s="136"/>
      <c r="M213" s="141"/>
    </row>
    <row r="214" spans="1:13" ht="14.25">
      <c r="A214" s="26" t="s">
        <v>206</v>
      </c>
      <c r="B214" s="2"/>
      <c r="C214" s="2"/>
      <c r="D214" s="9"/>
      <c r="E214" s="55"/>
      <c r="F214" s="150"/>
      <c r="G214" s="150"/>
      <c r="H214" s="118"/>
      <c r="I214" s="118"/>
      <c r="J214" s="11"/>
      <c r="K214" s="11"/>
      <c r="L214" s="136"/>
      <c r="M214" s="141"/>
    </row>
    <row r="215" spans="1:13" ht="14.25">
      <c r="A215" s="6" t="s">
        <v>111</v>
      </c>
      <c r="B215" s="6" t="s">
        <v>112</v>
      </c>
      <c r="C215" s="12" t="s">
        <v>1164</v>
      </c>
      <c r="D215" s="6" t="s">
        <v>113</v>
      </c>
      <c r="E215" s="53" t="s">
        <v>114</v>
      </c>
      <c r="F215" s="151" t="s">
        <v>1662</v>
      </c>
      <c r="G215" s="150"/>
      <c r="H215" s="119" t="s">
        <v>1663</v>
      </c>
      <c r="I215" s="118"/>
      <c r="J215" s="8"/>
      <c r="K215" s="8"/>
      <c r="L215" s="136"/>
      <c r="M215" s="141"/>
    </row>
    <row r="216" spans="1:13" ht="14.25">
      <c r="A216" s="9">
        <v>1</v>
      </c>
      <c r="B216" s="2" t="s">
        <v>207</v>
      </c>
      <c r="C216" s="96" t="s">
        <v>258</v>
      </c>
      <c r="D216" s="9" t="s">
        <v>118</v>
      </c>
      <c r="E216" s="55">
        <v>2</v>
      </c>
      <c r="F216" s="150">
        <v>224</v>
      </c>
      <c r="G216" s="150">
        <f>E216*F216</f>
        <v>448</v>
      </c>
      <c r="H216" s="118">
        <f>J216/1.07</f>
        <v>220.42056074766353</v>
      </c>
      <c r="I216" s="118">
        <f>H216*E216</f>
        <v>440.84112149532706</v>
      </c>
      <c r="J216" s="11">
        <v>235.85</v>
      </c>
      <c r="K216" s="4"/>
      <c r="L216" s="136">
        <f>H216-F216</f>
        <v>-3.5794392523364706</v>
      </c>
      <c r="M216" s="141">
        <f>I216-G216</f>
        <v>-7.158878504672941</v>
      </c>
    </row>
    <row r="217" spans="1:13" ht="14.25">
      <c r="A217" s="31"/>
      <c r="B217" s="165"/>
      <c r="C217" s="165"/>
      <c r="D217" s="31"/>
      <c r="E217" s="142"/>
      <c r="F217" s="153"/>
      <c r="G217" s="153">
        <f>SUM(G216)</f>
        <v>448</v>
      </c>
      <c r="H217" s="121"/>
      <c r="I217" s="143">
        <f>SUM(I216)</f>
        <v>440.84112149532706</v>
      </c>
      <c r="J217" s="17"/>
      <c r="K217" s="18"/>
      <c r="L217" s="144"/>
      <c r="M217" s="168">
        <f>I217-G217</f>
        <v>-7.158878504672941</v>
      </c>
    </row>
    <row r="218" spans="1:13" ht="14.25">
      <c r="A218" s="10"/>
      <c r="B218" s="83"/>
      <c r="C218" s="83"/>
      <c r="D218" s="84"/>
      <c r="E218" s="108"/>
      <c r="F218" s="153"/>
      <c r="G218" s="150"/>
      <c r="H218" s="121"/>
      <c r="I218" s="118"/>
      <c r="J218" s="17"/>
      <c r="K218" s="4"/>
      <c r="L218" s="136"/>
      <c r="M218" s="141"/>
    </row>
    <row r="219" spans="1:13" ht="14.25">
      <c r="A219" s="10"/>
      <c r="B219" s="30"/>
      <c r="C219" s="30"/>
      <c r="D219" s="10"/>
      <c r="E219" s="55"/>
      <c r="F219" s="153"/>
      <c r="G219" s="150"/>
      <c r="H219" s="121"/>
      <c r="I219" s="118"/>
      <c r="J219" s="17"/>
      <c r="K219" s="4"/>
      <c r="L219" s="136"/>
      <c r="M219" s="141"/>
    </row>
    <row r="220" spans="1:13" ht="14.25">
      <c r="A220" s="79" t="s">
        <v>1312</v>
      </c>
      <c r="B220" s="30"/>
      <c r="C220" s="30"/>
      <c r="D220" s="10"/>
      <c r="E220" s="55"/>
      <c r="F220" s="153"/>
      <c r="G220" s="150"/>
      <c r="H220" s="121"/>
      <c r="I220" s="118"/>
      <c r="J220" s="17"/>
      <c r="K220" s="4"/>
      <c r="L220" s="136"/>
      <c r="M220" s="141"/>
    </row>
    <row r="221" spans="1:13" ht="14.25">
      <c r="A221" s="6" t="s">
        <v>208</v>
      </c>
      <c r="B221" s="6" t="s">
        <v>112</v>
      </c>
      <c r="C221" s="12" t="s">
        <v>1164</v>
      </c>
      <c r="D221" s="6" t="s">
        <v>113</v>
      </c>
      <c r="E221" s="53" t="s">
        <v>114</v>
      </c>
      <c r="F221" s="151" t="s">
        <v>1662</v>
      </c>
      <c r="G221" s="150"/>
      <c r="H221" s="119" t="s">
        <v>1663</v>
      </c>
      <c r="I221" s="118"/>
      <c r="J221" s="8"/>
      <c r="K221" s="8"/>
      <c r="L221" s="136"/>
      <c r="M221" s="141"/>
    </row>
    <row r="222" spans="1:13" ht="14.25">
      <c r="A222" s="32">
        <v>1</v>
      </c>
      <c r="B222" s="33" t="s">
        <v>209</v>
      </c>
      <c r="C222" s="97" t="s">
        <v>259</v>
      </c>
      <c r="D222" s="32" t="s">
        <v>118</v>
      </c>
      <c r="E222" s="57">
        <v>60</v>
      </c>
      <c r="F222" s="152">
        <v>27.5</v>
      </c>
      <c r="G222" s="150">
        <f>E222*F222</f>
        <v>1650</v>
      </c>
      <c r="H222" s="118">
        <f>J222/1.07</f>
        <v>27.50467289719626</v>
      </c>
      <c r="I222" s="118">
        <f>H222*E222</f>
        <v>1650.2803738317757</v>
      </c>
      <c r="J222" s="24">
        <v>29.43</v>
      </c>
      <c r="K222" s="4"/>
      <c r="L222" s="137">
        <f>H222-F222</f>
        <v>0.004672897196261516</v>
      </c>
      <c r="M222" s="141">
        <f>I222-G222</f>
        <v>0.2803738317757052</v>
      </c>
    </row>
    <row r="223" spans="1:13" ht="14.25">
      <c r="A223" s="34"/>
      <c r="B223" s="166"/>
      <c r="C223" s="166"/>
      <c r="D223" s="34"/>
      <c r="E223" s="54"/>
      <c r="F223" s="154"/>
      <c r="G223" s="153">
        <f>SUM(G222)</f>
        <v>1650</v>
      </c>
      <c r="H223" s="143"/>
      <c r="I223" s="143">
        <f>SUM(I222)</f>
        <v>1650.2803738317757</v>
      </c>
      <c r="J223" s="35"/>
      <c r="K223" s="35"/>
      <c r="L223" s="144"/>
      <c r="M223" s="168">
        <f>I223-G223</f>
        <v>0.2803738317757052</v>
      </c>
    </row>
    <row r="224" spans="1:13" ht="14.25">
      <c r="A224" s="32"/>
      <c r="B224" s="83"/>
      <c r="C224" s="83"/>
      <c r="D224" s="81"/>
      <c r="E224" s="109"/>
      <c r="F224" s="152"/>
      <c r="G224" s="150"/>
      <c r="H224" s="118"/>
      <c r="I224" s="118"/>
      <c r="J224" s="24"/>
      <c r="K224" s="24"/>
      <c r="L224" s="136"/>
      <c r="M224" s="141"/>
    </row>
    <row r="225" spans="1:13" ht="14.25">
      <c r="A225" s="32"/>
      <c r="B225" s="33"/>
      <c r="C225" s="33"/>
      <c r="D225" s="32"/>
      <c r="E225" s="57"/>
      <c r="F225" s="152"/>
      <c r="G225" s="150"/>
      <c r="H225" s="118"/>
      <c r="I225" s="118"/>
      <c r="J225" s="24"/>
      <c r="K225" s="24"/>
      <c r="L225" s="136"/>
      <c r="M225" s="141"/>
    </row>
    <row r="226" spans="1:13" ht="14.25">
      <c r="A226" s="15" t="s">
        <v>1000</v>
      </c>
      <c r="B226" s="33"/>
      <c r="C226" s="33"/>
      <c r="D226" s="32"/>
      <c r="E226" s="57"/>
      <c r="F226" s="152"/>
      <c r="G226" s="150"/>
      <c r="H226" s="122"/>
      <c r="I226" s="118"/>
      <c r="J226" s="24"/>
      <c r="K226" s="24"/>
      <c r="L226" s="136"/>
      <c r="M226" s="141"/>
    </row>
    <row r="227" spans="1:13" ht="14.25">
      <c r="A227" s="6" t="s">
        <v>208</v>
      </c>
      <c r="B227" s="6" t="s">
        <v>112</v>
      </c>
      <c r="C227" s="12" t="s">
        <v>1164</v>
      </c>
      <c r="D227" s="6" t="s">
        <v>113</v>
      </c>
      <c r="E227" s="53" t="s">
        <v>114</v>
      </c>
      <c r="F227" s="151" t="s">
        <v>1662</v>
      </c>
      <c r="G227" s="150"/>
      <c r="H227" s="119" t="s">
        <v>1663</v>
      </c>
      <c r="I227" s="118"/>
      <c r="J227" s="8"/>
      <c r="K227" s="8"/>
      <c r="L227" s="136"/>
      <c r="M227" s="141"/>
    </row>
    <row r="228" spans="1:13" ht="14.25">
      <c r="A228" s="32">
        <v>1</v>
      </c>
      <c r="B228" s="33" t="s">
        <v>210</v>
      </c>
      <c r="C228" s="97" t="s">
        <v>260</v>
      </c>
      <c r="D228" s="32" t="s">
        <v>118</v>
      </c>
      <c r="E228" s="57">
        <v>10</v>
      </c>
      <c r="F228" s="152">
        <v>14.32</v>
      </c>
      <c r="G228" s="150">
        <f>E228*F228</f>
        <v>143.2</v>
      </c>
      <c r="H228" s="118">
        <f>J228/1.07</f>
        <v>12.280373831775702</v>
      </c>
      <c r="I228" s="118">
        <f>H228*E228</f>
        <v>122.80373831775702</v>
      </c>
      <c r="J228" s="24">
        <v>13.14</v>
      </c>
      <c r="K228" s="4"/>
      <c r="L228" s="136">
        <f>H228-F228</f>
        <v>-2.0396261682242987</v>
      </c>
      <c r="M228" s="141">
        <f>I228-G228</f>
        <v>-20.396261682242965</v>
      </c>
    </row>
    <row r="229" spans="1:13" ht="14.25">
      <c r="A229" s="32">
        <v>2</v>
      </c>
      <c r="B229" s="33" t="s">
        <v>211</v>
      </c>
      <c r="C229" s="97" t="s">
        <v>261</v>
      </c>
      <c r="D229" s="32" t="s">
        <v>118</v>
      </c>
      <c r="E229" s="57">
        <v>35</v>
      </c>
      <c r="F229" s="152">
        <v>14</v>
      </c>
      <c r="G229" s="150">
        <f>E229*F229</f>
        <v>490</v>
      </c>
      <c r="H229" s="118">
        <f>J229/1.07</f>
        <v>13</v>
      </c>
      <c r="I229" s="118">
        <f>H229*E229</f>
        <v>455</v>
      </c>
      <c r="J229" s="24">
        <v>13.91</v>
      </c>
      <c r="K229" s="4"/>
      <c r="L229" s="136">
        <f>H229-F229</f>
        <v>-1</v>
      </c>
      <c r="M229" s="141">
        <f>I229-G229</f>
        <v>-35</v>
      </c>
    </row>
    <row r="230" spans="1:13" ht="14.25">
      <c r="A230" s="34"/>
      <c r="B230" s="166"/>
      <c r="C230" s="166"/>
      <c r="D230" s="34"/>
      <c r="E230" s="54"/>
      <c r="F230" s="154"/>
      <c r="G230" s="153">
        <f>SUM(G228:G229)</f>
        <v>633.2</v>
      </c>
      <c r="H230" s="167"/>
      <c r="I230" s="143">
        <f>SUM(I228:I229)</f>
        <v>577.803738317757</v>
      </c>
      <c r="J230" s="35"/>
      <c r="K230" s="18"/>
      <c r="L230" s="144"/>
      <c r="M230" s="168">
        <f>I230-G230</f>
        <v>-55.396261682242994</v>
      </c>
    </row>
    <row r="231" spans="1:13" ht="14.25">
      <c r="A231" s="32"/>
      <c r="B231" s="83"/>
      <c r="C231" s="83"/>
      <c r="D231" s="81"/>
      <c r="E231" s="109"/>
      <c r="F231" s="152"/>
      <c r="G231" s="150"/>
      <c r="H231" s="122"/>
      <c r="I231" s="118"/>
      <c r="J231" s="35"/>
      <c r="K231" s="4"/>
      <c r="L231" s="136"/>
      <c r="M231" s="141"/>
    </row>
    <row r="232" spans="1:13" ht="14.25">
      <c r="A232" s="32"/>
      <c r="B232" s="33"/>
      <c r="C232" s="33"/>
      <c r="D232" s="32"/>
      <c r="E232" s="57"/>
      <c r="F232" s="152"/>
      <c r="G232" s="150"/>
      <c r="H232" s="122"/>
      <c r="I232" s="118"/>
      <c r="J232" s="35"/>
      <c r="K232" s="4"/>
      <c r="L232" s="136"/>
      <c r="M232" s="141"/>
    </row>
    <row r="233" spans="1:13" ht="14.25">
      <c r="A233" s="34" t="s">
        <v>212</v>
      </c>
      <c r="B233" s="33"/>
      <c r="C233" s="33"/>
      <c r="D233" s="32"/>
      <c r="E233" s="57"/>
      <c r="F233" s="152"/>
      <c r="G233" s="150"/>
      <c r="H233" s="122"/>
      <c r="I233" s="118"/>
      <c r="J233" s="24"/>
      <c r="K233" s="24"/>
      <c r="L233" s="136"/>
      <c r="M233" s="141"/>
    </row>
    <row r="234" spans="1:13" ht="14.25">
      <c r="A234" s="6" t="s">
        <v>208</v>
      </c>
      <c r="B234" s="6" t="s">
        <v>112</v>
      </c>
      <c r="C234" s="12" t="s">
        <v>1164</v>
      </c>
      <c r="D234" s="6" t="s">
        <v>113</v>
      </c>
      <c r="E234" s="53" t="s">
        <v>114</v>
      </c>
      <c r="F234" s="151" t="s">
        <v>1662</v>
      </c>
      <c r="G234" s="150"/>
      <c r="H234" s="119" t="s">
        <v>1663</v>
      </c>
      <c r="I234" s="118"/>
      <c r="J234" s="8"/>
      <c r="K234" s="8"/>
      <c r="L234" s="136"/>
      <c r="M234" s="141"/>
    </row>
    <row r="235" spans="1:13" ht="14.25">
      <c r="A235" s="32">
        <v>1</v>
      </c>
      <c r="B235" s="33" t="s">
        <v>213</v>
      </c>
      <c r="C235" s="97" t="s">
        <v>262</v>
      </c>
      <c r="D235" s="9" t="s">
        <v>118</v>
      </c>
      <c r="E235" s="55">
        <v>400</v>
      </c>
      <c r="F235" s="152">
        <v>4</v>
      </c>
      <c r="G235" s="150">
        <f>E235*F235</f>
        <v>1600</v>
      </c>
      <c r="H235" s="118">
        <f>J235/1.07</f>
        <v>4</v>
      </c>
      <c r="I235" s="118">
        <f>H235*E235</f>
        <v>1600</v>
      </c>
      <c r="J235" s="24">
        <v>4.28</v>
      </c>
      <c r="K235" s="4"/>
      <c r="L235" s="137">
        <f>H235-F235</f>
        <v>0</v>
      </c>
      <c r="M235" s="141">
        <f>I235-G235</f>
        <v>0</v>
      </c>
    </row>
    <row r="236" spans="1:13" ht="14.25">
      <c r="A236" s="32">
        <v>2</v>
      </c>
      <c r="B236" s="33" t="s">
        <v>214</v>
      </c>
      <c r="C236" s="97" t="s">
        <v>263</v>
      </c>
      <c r="D236" s="9" t="s">
        <v>118</v>
      </c>
      <c r="E236" s="55">
        <v>100</v>
      </c>
      <c r="F236" s="152">
        <v>6.83</v>
      </c>
      <c r="G236" s="150">
        <f>E236*F236</f>
        <v>683</v>
      </c>
      <c r="H236" s="126">
        <v>6.83</v>
      </c>
      <c r="I236" s="126">
        <f>H236*E236</f>
        <v>683</v>
      </c>
      <c r="J236" s="127">
        <v>7.31</v>
      </c>
      <c r="K236" s="4"/>
      <c r="L236" s="136">
        <f>H236-F236</f>
        <v>0</v>
      </c>
      <c r="M236" s="141">
        <f>I236-G236</f>
        <v>0</v>
      </c>
    </row>
    <row r="237" spans="1:13" ht="14.25">
      <c r="A237" s="34"/>
      <c r="B237" s="166"/>
      <c r="C237" s="166"/>
      <c r="D237" s="26"/>
      <c r="E237" s="142"/>
      <c r="F237" s="154"/>
      <c r="G237" s="153">
        <f>SUM(G235:G236)</f>
        <v>2283</v>
      </c>
      <c r="H237" s="167"/>
      <c r="I237" s="143">
        <f>SUM(I235:I236)</f>
        <v>2283</v>
      </c>
      <c r="J237" s="35"/>
      <c r="K237" s="18"/>
      <c r="L237" s="144"/>
      <c r="M237" s="168">
        <f>I237-G237</f>
        <v>0</v>
      </c>
    </row>
    <row r="238" spans="1:13" ht="14.25">
      <c r="A238" s="32"/>
      <c r="B238" s="83"/>
      <c r="C238" s="83"/>
      <c r="D238" s="82"/>
      <c r="E238" s="108"/>
      <c r="F238" s="152"/>
      <c r="G238" s="150"/>
      <c r="H238" s="122"/>
      <c r="I238" s="118"/>
      <c r="J238" s="35"/>
      <c r="K238" s="4"/>
      <c r="L238" s="136"/>
      <c r="M238" s="141"/>
    </row>
    <row r="239" spans="1:13" ht="14.25">
      <c r="A239" s="32"/>
      <c r="B239" s="33"/>
      <c r="C239" s="33"/>
      <c r="D239" s="9"/>
      <c r="E239" s="55"/>
      <c r="F239" s="152"/>
      <c r="G239" s="150"/>
      <c r="H239" s="122"/>
      <c r="I239" s="118"/>
      <c r="J239" s="35"/>
      <c r="K239" s="4"/>
      <c r="L239" s="136"/>
      <c r="M239" s="141"/>
    </row>
    <row r="240" spans="1:13" ht="14.25">
      <c r="A240" s="34" t="s">
        <v>215</v>
      </c>
      <c r="B240" s="33"/>
      <c r="C240" s="33"/>
      <c r="D240" s="9"/>
      <c r="E240" s="55"/>
      <c r="F240" s="152"/>
      <c r="G240" s="150"/>
      <c r="H240" s="122"/>
      <c r="I240" s="118"/>
      <c r="J240" s="24"/>
      <c r="K240" s="24"/>
      <c r="L240" s="136"/>
      <c r="M240" s="141"/>
    </row>
    <row r="241" spans="1:13" ht="14.25">
      <c r="A241" s="6" t="s">
        <v>208</v>
      </c>
      <c r="B241" s="6" t="s">
        <v>112</v>
      </c>
      <c r="C241" s="12" t="s">
        <v>1164</v>
      </c>
      <c r="D241" s="6" t="s">
        <v>113</v>
      </c>
      <c r="E241" s="53" t="s">
        <v>114</v>
      </c>
      <c r="F241" s="151" t="s">
        <v>1662</v>
      </c>
      <c r="G241" s="150"/>
      <c r="H241" s="119" t="s">
        <v>1663</v>
      </c>
      <c r="I241" s="118"/>
      <c r="J241" s="8"/>
      <c r="K241" s="8"/>
      <c r="L241" s="136"/>
      <c r="M241" s="141"/>
    </row>
    <row r="242" spans="1:13" ht="14.25">
      <c r="A242" s="32">
        <v>1</v>
      </c>
      <c r="B242" s="33" t="s">
        <v>216</v>
      </c>
      <c r="C242" s="97" t="s">
        <v>264</v>
      </c>
      <c r="D242" s="32" t="s">
        <v>118</v>
      </c>
      <c r="E242" s="57">
        <v>50</v>
      </c>
      <c r="F242" s="152">
        <v>6.67</v>
      </c>
      <c r="G242" s="150">
        <f>E242*F242</f>
        <v>333.5</v>
      </c>
      <c r="H242" s="118">
        <f>J242/1.07</f>
        <v>5.233644859813084</v>
      </c>
      <c r="I242" s="118">
        <f>H242*E242</f>
        <v>261.6822429906542</v>
      </c>
      <c r="J242" s="24">
        <v>5.6</v>
      </c>
      <c r="K242" s="4"/>
      <c r="L242" s="136">
        <f>H242-F242</f>
        <v>-1.4363551401869161</v>
      </c>
      <c r="M242" s="141">
        <f>I242-G242</f>
        <v>-71.81775700934583</v>
      </c>
    </row>
    <row r="243" spans="1:13" ht="14.25">
      <c r="A243" s="34"/>
      <c r="B243" s="166"/>
      <c r="C243" s="166"/>
      <c r="D243" s="34"/>
      <c r="E243" s="54"/>
      <c r="F243" s="154"/>
      <c r="G243" s="153">
        <f>SUM(G242)</f>
        <v>333.5</v>
      </c>
      <c r="H243" s="167"/>
      <c r="I243" s="143">
        <f>SUM(I242)</f>
        <v>261.6822429906542</v>
      </c>
      <c r="J243" s="35"/>
      <c r="K243" s="18"/>
      <c r="L243" s="144"/>
      <c r="M243" s="168">
        <f>I243-G243</f>
        <v>-71.81775700934583</v>
      </c>
    </row>
    <row r="244" spans="1:13" ht="14.25">
      <c r="A244" s="32"/>
      <c r="B244" s="83"/>
      <c r="C244" s="83"/>
      <c r="D244" s="81"/>
      <c r="E244" s="109"/>
      <c r="F244" s="152"/>
      <c r="G244" s="150"/>
      <c r="H244" s="122"/>
      <c r="I244" s="118"/>
      <c r="J244" s="35"/>
      <c r="K244" s="4"/>
      <c r="L244" s="136"/>
      <c r="M244" s="141"/>
    </row>
    <row r="245" spans="1:13" ht="14.25">
      <c r="A245" s="32"/>
      <c r="B245" s="33"/>
      <c r="C245" s="33"/>
      <c r="D245" s="32"/>
      <c r="E245" s="57"/>
      <c r="F245" s="152"/>
      <c r="G245" s="150"/>
      <c r="H245" s="122"/>
      <c r="I245" s="118"/>
      <c r="J245" s="35"/>
      <c r="K245" s="4"/>
      <c r="L245" s="136"/>
      <c r="M245" s="141"/>
    </row>
    <row r="246" spans="1:13" ht="14.25">
      <c r="A246" s="34" t="s">
        <v>217</v>
      </c>
      <c r="B246" s="33"/>
      <c r="C246" s="33"/>
      <c r="D246" s="32"/>
      <c r="E246" s="57"/>
      <c r="F246" s="152"/>
      <c r="G246" s="150"/>
      <c r="H246" s="122"/>
      <c r="I246" s="118"/>
      <c r="J246" s="24"/>
      <c r="K246" s="24"/>
      <c r="L246" s="136"/>
      <c r="M246" s="141"/>
    </row>
    <row r="247" spans="1:13" ht="14.25">
      <c r="A247" s="6" t="s">
        <v>208</v>
      </c>
      <c r="B247" s="6" t="s">
        <v>112</v>
      </c>
      <c r="C247" s="12" t="s">
        <v>1164</v>
      </c>
      <c r="D247" s="6" t="s">
        <v>113</v>
      </c>
      <c r="E247" s="53" t="s">
        <v>114</v>
      </c>
      <c r="F247" s="151" t="s">
        <v>1662</v>
      </c>
      <c r="G247" s="150"/>
      <c r="H247" s="119" t="s">
        <v>1663</v>
      </c>
      <c r="I247" s="118"/>
      <c r="J247" s="8"/>
      <c r="K247" s="8"/>
      <c r="L247" s="136"/>
      <c r="M247" s="141"/>
    </row>
    <row r="248" spans="1:13" ht="14.25">
      <c r="A248" s="32">
        <v>1</v>
      </c>
      <c r="B248" s="33" t="s">
        <v>218</v>
      </c>
      <c r="C248" s="97" t="s">
        <v>265</v>
      </c>
      <c r="D248" s="32" t="s">
        <v>118</v>
      </c>
      <c r="E248" s="57">
        <v>40</v>
      </c>
      <c r="F248" s="152">
        <v>9.36</v>
      </c>
      <c r="G248" s="150">
        <f aca="true" t="shared" si="7" ref="G248:G310">E248*F248</f>
        <v>374.4</v>
      </c>
      <c r="H248" s="118">
        <f>J248/1.07</f>
        <v>4.214953271028037</v>
      </c>
      <c r="I248" s="118">
        <f aca="true" t="shared" si="8" ref="I248:I310">H248*E248</f>
        <v>168.59813084112147</v>
      </c>
      <c r="J248" s="24">
        <v>4.51</v>
      </c>
      <c r="K248" s="4"/>
      <c r="L248" s="136">
        <f>H248-F248</f>
        <v>-5.145046728971963</v>
      </c>
      <c r="M248" s="141">
        <f>I248-G248</f>
        <v>-205.8018691588785</v>
      </c>
    </row>
    <row r="249" spans="1:13" ht="14.25">
      <c r="A249" s="32">
        <v>2</v>
      </c>
      <c r="B249" s="33" t="s">
        <v>219</v>
      </c>
      <c r="C249" s="97" t="s">
        <v>266</v>
      </c>
      <c r="D249" s="32" t="s">
        <v>118</v>
      </c>
      <c r="E249" s="57">
        <v>50</v>
      </c>
      <c r="F249" s="152">
        <v>16.66</v>
      </c>
      <c r="G249" s="150">
        <f t="shared" si="7"/>
        <v>833</v>
      </c>
      <c r="H249" s="126">
        <v>16.66</v>
      </c>
      <c r="I249" s="126">
        <f t="shared" si="8"/>
        <v>833</v>
      </c>
      <c r="J249" s="127">
        <v>17.83</v>
      </c>
      <c r="K249" s="4"/>
      <c r="L249" s="136">
        <f>H249-F249</f>
        <v>0</v>
      </c>
      <c r="M249" s="141">
        <f>I249-G249</f>
        <v>0</v>
      </c>
    </row>
    <row r="250" spans="1:13" ht="14.25">
      <c r="A250" s="34"/>
      <c r="B250" s="166"/>
      <c r="C250" s="166"/>
      <c r="D250" s="34"/>
      <c r="E250" s="54"/>
      <c r="F250" s="154"/>
      <c r="G250" s="153">
        <f>SUM(G248:G249)</f>
        <v>1207.4</v>
      </c>
      <c r="H250" s="167"/>
      <c r="I250" s="143">
        <f>SUM(I248:I249)</f>
        <v>1001.5981308411215</v>
      </c>
      <c r="J250" s="35"/>
      <c r="K250" s="18"/>
      <c r="L250" s="144"/>
      <c r="M250" s="168">
        <f>I250-G250</f>
        <v>-205.80186915887862</v>
      </c>
    </row>
    <row r="251" spans="1:13" ht="14.25">
      <c r="A251" s="32"/>
      <c r="B251" s="83"/>
      <c r="C251" s="83"/>
      <c r="D251" s="81"/>
      <c r="E251" s="109"/>
      <c r="F251" s="152"/>
      <c r="G251" s="150">
        <f t="shared" si="7"/>
        <v>0</v>
      </c>
      <c r="H251" s="122"/>
      <c r="I251" s="118">
        <f t="shared" si="8"/>
        <v>0</v>
      </c>
      <c r="J251" s="35"/>
      <c r="K251" s="4"/>
      <c r="L251" s="136"/>
      <c r="M251" s="141">
        <f>I251-G251</f>
        <v>0</v>
      </c>
    </row>
    <row r="252" spans="1:13" ht="14.25">
      <c r="A252" s="32"/>
      <c r="B252" s="33"/>
      <c r="C252" s="33"/>
      <c r="D252" s="32"/>
      <c r="E252" s="57"/>
      <c r="F252" s="152"/>
      <c r="G252" s="150">
        <f t="shared" si="7"/>
        <v>0</v>
      </c>
      <c r="H252" s="122"/>
      <c r="I252" s="118">
        <f t="shared" si="8"/>
        <v>0</v>
      </c>
      <c r="J252" s="35"/>
      <c r="K252" s="4"/>
      <c r="L252" s="136"/>
      <c r="M252" s="141">
        <f aca="true" t="shared" si="9" ref="M252:M315">I252-G252</f>
        <v>0</v>
      </c>
    </row>
    <row r="253" spans="1:13" ht="14.25">
      <c r="A253" s="34" t="s">
        <v>220</v>
      </c>
      <c r="B253" s="33"/>
      <c r="C253" s="33"/>
      <c r="D253" s="32"/>
      <c r="E253" s="57"/>
      <c r="F253" s="152"/>
      <c r="G253" s="150">
        <f t="shared" si="7"/>
        <v>0</v>
      </c>
      <c r="H253" s="122"/>
      <c r="I253" s="118">
        <f t="shared" si="8"/>
        <v>0</v>
      </c>
      <c r="J253" s="24"/>
      <c r="K253" s="24"/>
      <c r="L253" s="136"/>
      <c r="M253" s="141">
        <f t="shared" si="9"/>
        <v>0</v>
      </c>
    </row>
    <row r="254" spans="1:13" ht="14.25">
      <c r="A254" s="6" t="s">
        <v>208</v>
      </c>
      <c r="B254" s="6" t="s">
        <v>112</v>
      </c>
      <c r="C254" s="12" t="s">
        <v>1164</v>
      </c>
      <c r="D254" s="6" t="s">
        <v>113</v>
      </c>
      <c r="E254" s="53" t="s">
        <v>114</v>
      </c>
      <c r="F254" s="151" t="s">
        <v>1662</v>
      </c>
      <c r="G254" s="150"/>
      <c r="H254" s="119" t="s">
        <v>1663</v>
      </c>
      <c r="I254" s="118"/>
      <c r="J254" s="8"/>
      <c r="K254" s="8"/>
      <c r="L254" s="136"/>
      <c r="M254" s="141"/>
    </row>
    <row r="255" spans="1:13" ht="14.25">
      <c r="A255" s="32">
        <v>1</v>
      </c>
      <c r="B255" s="33" t="s">
        <v>221</v>
      </c>
      <c r="C255" s="97" t="s">
        <v>267</v>
      </c>
      <c r="D255" s="32" t="s">
        <v>118</v>
      </c>
      <c r="E255" s="57">
        <v>150</v>
      </c>
      <c r="F255" s="152">
        <v>8.99</v>
      </c>
      <c r="G255" s="150">
        <f t="shared" si="7"/>
        <v>1348.5</v>
      </c>
      <c r="H255" s="126">
        <v>8.99</v>
      </c>
      <c r="I255" s="126">
        <f t="shared" si="8"/>
        <v>1348.5</v>
      </c>
      <c r="J255" s="127">
        <v>9.62</v>
      </c>
      <c r="K255" s="4"/>
      <c r="L255" s="136">
        <f>H255-F255</f>
        <v>0</v>
      </c>
      <c r="M255" s="141">
        <f t="shared" si="9"/>
        <v>0</v>
      </c>
    </row>
    <row r="256" spans="1:13" ht="24">
      <c r="A256" s="32">
        <v>2</v>
      </c>
      <c r="B256" s="33" t="s">
        <v>222</v>
      </c>
      <c r="C256" s="97" t="s">
        <v>268</v>
      </c>
      <c r="D256" s="32" t="s">
        <v>118</v>
      </c>
      <c r="E256" s="57">
        <v>15</v>
      </c>
      <c r="F256" s="152">
        <v>14.95</v>
      </c>
      <c r="G256" s="150">
        <f t="shared" si="7"/>
        <v>224.25</v>
      </c>
      <c r="H256" s="118">
        <f>J256/1.07</f>
        <v>11.91588785046729</v>
      </c>
      <c r="I256" s="118">
        <f t="shared" si="8"/>
        <v>178.73831775700933</v>
      </c>
      <c r="J256" s="24">
        <v>12.75</v>
      </c>
      <c r="K256" s="4"/>
      <c r="L256" s="136">
        <f>H256-F256</f>
        <v>-3.03411214953271</v>
      </c>
      <c r="M256" s="141">
        <f t="shared" si="9"/>
        <v>-45.51168224299067</v>
      </c>
    </row>
    <row r="257" spans="1:13" ht="24">
      <c r="A257" s="32">
        <v>3</v>
      </c>
      <c r="B257" s="33" t="s">
        <v>223</v>
      </c>
      <c r="C257" s="97" t="s">
        <v>269</v>
      </c>
      <c r="D257" s="32" t="s">
        <v>118</v>
      </c>
      <c r="E257" s="57">
        <v>60</v>
      </c>
      <c r="F257" s="152">
        <v>11</v>
      </c>
      <c r="G257" s="150">
        <f t="shared" si="7"/>
        <v>660</v>
      </c>
      <c r="H257" s="118">
        <f>J257/1.07</f>
        <v>13.803738317757007</v>
      </c>
      <c r="I257" s="118">
        <f t="shared" si="8"/>
        <v>828.2242990654205</v>
      </c>
      <c r="J257" s="24">
        <v>14.77</v>
      </c>
      <c r="K257" s="4"/>
      <c r="L257" s="136">
        <f>H257-F257</f>
        <v>2.8037383177570074</v>
      </c>
      <c r="M257" s="141">
        <f t="shared" si="9"/>
        <v>168.2242990654205</v>
      </c>
    </row>
    <row r="258" spans="1:13" ht="24">
      <c r="A258" s="32">
        <v>4</v>
      </c>
      <c r="B258" s="33" t="s">
        <v>224</v>
      </c>
      <c r="C258" s="97" t="s">
        <v>270</v>
      </c>
      <c r="D258" s="32" t="s">
        <v>118</v>
      </c>
      <c r="E258" s="57">
        <v>100</v>
      </c>
      <c r="F258" s="152">
        <v>20.67</v>
      </c>
      <c r="G258" s="150">
        <f t="shared" si="7"/>
        <v>2067</v>
      </c>
      <c r="H258" s="126">
        <v>20.67</v>
      </c>
      <c r="I258" s="126">
        <f t="shared" si="8"/>
        <v>2067</v>
      </c>
      <c r="J258" s="127">
        <v>22.12</v>
      </c>
      <c r="K258" s="4"/>
      <c r="L258" s="136">
        <f>H258-F258</f>
        <v>0</v>
      </c>
      <c r="M258" s="141">
        <f t="shared" si="9"/>
        <v>0</v>
      </c>
    </row>
    <row r="259" spans="1:13" ht="14.25">
      <c r="A259" s="32"/>
      <c r="B259" s="33"/>
      <c r="C259" s="33"/>
      <c r="D259" s="32"/>
      <c r="E259" s="57"/>
      <c r="F259" s="152"/>
      <c r="G259" s="153">
        <f>SUM(G255:G258)</f>
        <v>4299.75</v>
      </c>
      <c r="H259" s="143"/>
      <c r="I259" s="143">
        <f>SUM(I255:I258)</f>
        <v>4422.4626168224295</v>
      </c>
      <c r="J259" s="5"/>
      <c r="K259" s="19"/>
      <c r="L259" s="144"/>
      <c r="M259" s="168">
        <f t="shared" si="9"/>
        <v>122.71261682242948</v>
      </c>
    </row>
    <row r="260" spans="1:13" ht="14.25">
      <c r="A260" s="32"/>
      <c r="B260" s="83"/>
      <c r="C260" s="83"/>
      <c r="D260" s="81"/>
      <c r="E260" s="109"/>
      <c r="F260" s="152"/>
      <c r="G260" s="150">
        <f t="shared" si="7"/>
        <v>0</v>
      </c>
      <c r="H260" s="118"/>
      <c r="I260" s="118">
        <f t="shared" si="8"/>
        <v>0</v>
      </c>
      <c r="J260" s="24"/>
      <c r="K260" s="4"/>
      <c r="L260" s="136"/>
      <c r="M260" s="141">
        <f t="shared" si="9"/>
        <v>0</v>
      </c>
    </row>
    <row r="261" spans="1:13" ht="14.25">
      <c r="A261" s="32"/>
      <c r="B261" s="33"/>
      <c r="C261" s="33"/>
      <c r="D261" s="32"/>
      <c r="E261" s="57"/>
      <c r="F261" s="152"/>
      <c r="G261" s="150">
        <f t="shared" si="7"/>
        <v>0</v>
      </c>
      <c r="H261" s="118"/>
      <c r="I261" s="118">
        <f t="shared" si="8"/>
        <v>0</v>
      </c>
      <c r="J261" s="24"/>
      <c r="K261" s="4"/>
      <c r="L261" s="136"/>
      <c r="M261" s="141">
        <f t="shared" si="9"/>
        <v>0</v>
      </c>
    </row>
    <row r="262" spans="1:13" ht="14.25">
      <c r="A262" s="34" t="s">
        <v>225</v>
      </c>
      <c r="B262" s="33"/>
      <c r="C262" s="33"/>
      <c r="D262" s="32"/>
      <c r="E262" s="57"/>
      <c r="F262" s="152"/>
      <c r="G262" s="150">
        <f t="shared" si="7"/>
        <v>0</v>
      </c>
      <c r="H262" s="122"/>
      <c r="I262" s="118">
        <f t="shared" si="8"/>
        <v>0</v>
      </c>
      <c r="J262" s="24"/>
      <c r="K262" s="24"/>
      <c r="L262" s="136"/>
      <c r="M262" s="141">
        <f t="shared" si="9"/>
        <v>0</v>
      </c>
    </row>
    <row r="263" spans="1:13" ht="14.25">
      <c r="A263" s="6" t="s">
        <v>208</v>
      </c>
      <c r="B263" s="6" t="s">
        <v>112</v>
      </c>
      <c r="C263" s="12" t="s">
        <v>1164</v>
      </c>
      <c r="D263" s="6" t="s">
        <v>113</v>
      </c>
      <c r="E263" s="53" t="s">
        <v>114</v>
      </c>
      <c r="F263" s="151" t="s">
        <v>1662</v>
      </c>
      <c r="G263" s="150"/>
      <c r="H263" s="119" t="s">
        <v>1663</v>
      </c>
      <c r="I263" s="118"/>
      <c r="J263" s="8"/>
      <c r="K263" s="8"/>
      <c r="L263" s="136"/>
      <c r="M263" s="141"/>
    </row>
    <row r="264" spans="1:13" ht="24">
      <c r="A264" s="32">
        <v>1</v>
      </c>
      <c r="B264" s="33" t="s">
        <v>226</v>
      </c>
      <c r="C264" s="96" t="s">
        <v>271</v>
      </c>
      <c r="D264" s="32" t="s">
        <v>118</v>
      </c>
      <c r="E264" s="57">
        <v>30</v>
      </c>
      <c r="F264" s="152">
        <v>9.96</v>
      </c>
      <c r="G264" s="150">
        <f t="shared" si="7"/>
        <v>298.8</v>
      </c>
      <c r="H264" s="126">
        <v>9.96</v>
      </c>
      <c r="I264" s="126">
        <f t="shared" si="8"/>
        <v>298.8</v>
      </c>
      <c r="J264" s="127">
        <v>10.66</v>
      </c>
      <c r="K264" s="4"/>
      <c r="L264" s="136">
        <f>H264-F264</f>
        <v>0</v>
      </c>
      <c r="M264" s="141">
        <f t="shared" si="9"/>
        <v>0</v>
      </c>
    </row>
    <row r="265" spans="1:13" ht="14.25">
      <c r="A265" s="32">
        <v>2</v>
      </c>
      <c r="B265" s="33" t="s">
        <v>227</v>
      </c>
      <c r="C265" s="97" t="s">
        <v>272</v>
      </c>
      <c r="D265" s="32" t="s">
        <v>118</v>
      </c>
      <c r="E265" s="57">
        <v>70</v>
      </c>
      <c r="F265" s="152">
        <v>11.59</v>
      </c>
      <c r="G265" s="150">
        <f t="shared" si="7"/>
        <v>811.3</v>
      </c>
      <c r="H265" s="118">
        <f>J265/1.07</f>
        <v>10.775700934579438</v>
      </c>
      <c r="I265" s="118">
        <f t="shared" si="8"/>
        <v>754.2990654205607</v>
      </c>
      <c r="J265" s="24">
        <v>11.53</v>
      </c>
      <c r="K265" s="4"/>
      <c r="L265" s="136">
        <f>H265-F265</f>
        <v>-0.8142990654205615</v>
      </c>
      <c r="M265" s="141">
        <f t="shared" si="9"/>
        <v>-57.00093457943922</v>
      </c>
    </row>
    <row r="266" spans="1:13" ht="14.25">
      <c r="A266" s="32"/>
      <c r="B266" s="33"/>
      <c r="C266" s="33"/>
      <c r="D266" s="32"/>
      <c r="E266" s="57"/>
      <c r="F266" s="152"/>
      <c r="G266" s="153">
        <f>SUM(G264:G265)</f>
        <v>1110.1</v>
      </c>
      <c r="H266" s="167"/>
      <c r="I266" s="143">
        <f>SUM(I264:I265)</f>
        <v>1053.0990654205607</v>
      </c>
      <c r="J266" s="35"/>
      <c r="K266" s="18"/>
      <c r="L266" s="144"/>
      <c r="M266" s="168">
        <f t="shared" si="9"/>
        <v>-57.00093457943922</v>
      </c>
    </row>
    <row r="267" spans="1:13" ht="14.25">
      <c r="A267" s="32"/>
      <c r="B267" s="83"/>
      <c r="C267" s="83"/>
      <c r="D267" s="81"/>
      <c r="E267" s="109"/>
      <c r="F267" s="152"/>
      <c r="G267" s="150">
        <f t="shared" si="7"/>
        <v>0</v>
      </c>
      <c r="H267" s="122"/>
      <c r="I267" s="118">
        <f t="shared" si="8"/>
        <v>0</v>
      </c>
      <c r="J267" s="35"/>
      <c r="K267" s="4"/>
      <c r="L267" s="136"/>
      <c r="M267" s="141">
        <f t="shared" si="9"/>
        <v>0</v>
      </c>
    </row>
    <row r="268" spans="1:13" ht="14.25">
      <c r="A268" s="32"/>
      <c r="B268" s="33"/>
      <c r="C268" s="33"/>
      <c r="D268" s="32"/>
      <c r="E268" s="57"/>
      <c r="F268" s="152"/>
      <c r="G268" s="150">
        <f t="shared" si="7"/>
        <v>0</v>
      </c>
      <c r="H268" s="122"/>
      <c r="I268" s="118">
        <f t="shared" si="8"/>
        <v>0</v>
      </c>
      <c r="J268" s="35"/>
      <c r="K268" s="4"/>
      <c r="L268" s="136"/>
      <c r="M268" s="141">
        <f t="shared" si="9"/>
        <v>0</v>
      </c>
    </row>
    <row r="269" spans="1:13" ht="14.25">
      <c r="A269" s="34" t="s">
        <v>228</v>
      </c>
      <c r="B269" s="33"/>
      <c r="C269" s="33"/>
      <c r="D269" s="32"/>
      <c r="E269" s="57"/>
      <c r="F269" s="152"/>
      <c r="G269" s="150">
        <f t="shared" si="7"/>
        <v>0</v>
      </c>
      <c r="H269" s="122"/>
      <c r="I269" s="118">
        <f t="shared" si="8"/>
        <v>0</v>
      </c>
      <c r="J269" s="24"/>
      <c r="K269" s="24"/>
      <c r="L269" s="136"/>
      <c r="M269" s="141">
        <f t="shared" si="9"/>
        <v>0</v>
      </c>
    </row>
    <row r="270" spans="1:13" ht="14.25">
      <c r="A270" s="6" t="s">
        <v>208</v>
      </c>
      <c r="B270" s="6" t="s">
        <v>112</v>
      </c>
      <c r="C270" s="12" t="s">
        <v>1164</v>
      </c>
      <c r="D270" s="6" t="s">
        <v>113</v>
      </c>
      <c r="E270" s="53" t="s">
        <v>114</v>
      </c>
      <c r="F270" s="151" t="s">
        <v>1662</v>
      </c>
      <c r="G270" s="150"/>
      <c r="H270" s="119" t="s">
        <v>1663</v>
      </c>
      <c r="I270" s="118"/>
      <c r="J270" s="8"/>
      <c r="K270" s="8"/>
      <c r="L270" s="136"/>
      <c r="M270" s="141"/>
    </row>
    <row r="271" spans="1:13" ht="14.25">
      <c r="A271" s="32">
        <v>1</v>
      </c>
      <c r="B271" s="33" t="s">
        <v>509</v>
      </c>
      <c r="C271" s="97" t="s">
        <v>273</v>
      </c>
      <c r="D271" s="32" t="s">
        <v>130</v>
      </c>
      <c r="E271" s="57">
        <v>700</v>
      </c>
      <c r="F271" s="152">
        <v>10.7</v>
      </c>
      <c r="G271" s="150">
        <f t="shared" si="7"/>
        <v>7489.999999999999</v>
      </c>
      <c r="H271" s="118">
        <f>J271/1.07</f>
        <v>9.785046728971963</v>
      </c>
      <c r="I271" s="118">
        <f t="shared" si="8"/>
        <v>6849.532710280374</v>
      </c>
      <c r="J271" s="24">
        <v>10.47</v>
      </c>
      <c r="K271" s="4"/>
      <c r="L271" s="136">
        <f>H271-F271</f>
        <v>-0.9149532710280361</v>
      </c>
      <c r="M271" s="141">
        <f t="shared" si="9"/>
        <v>-640.4672897196251</v>
      </c>
    </row>
    <row r="272" spans="1:13" ht="14.25">
      <c r="A272" s="32"/>
      <c r="B272" s="33"/>
      <c r="C272" s="33"/>
      <c r="D272" s="32"/>
      <c r="E272" s="57"/>
      <c r="F272" s="152"/>
      <c r="G272" s="153">
        <f>SUM(G271)</f>
        <v>7489.999999999999</v>
      </c>
      <c r="H272" s="143"/>
      <c r="I272" s="143">
        <f>SUM(I271)</f>
        <v>6849.532710280374</v>
      </c>
      <c r="J272" s="35"/>
      <c r="K272" s="18"/>
      <c r="L272" s="144"/>
      <c r="M272" s="168">
        <f t="shared" si="9"/>
        <v>-640.4672897196251</v>
      </c>
    </row>
    <row r="273" spans="1:13" ht="14.25">
      <c r="A273" s="32"/>
      <c r="B273" s="83"/>
      <c r="C273" s="83"/>
      <c r="D273" s="81"/>
      <c r="E273" s="109"/>
      <c r="F273" s="152"/>
      <c r="G273" s="150">
        <f t="shared" si="7"/>
        <v>0</v>
      </c>
      <c r="H273" s="118"/>
      <c r="I273" s="118">
        <f t="shared" si="8"/>
        <v>0</v>
      </c>
      <c r="J273" s="35"/>
      <c r="K273" s="4"/>
      <c r="L273" s="136"/>
      <c r="M273" s="141">
        <f t="shared" si="9"/>
        <v>0</v>
      </c>
    </row>
    <row r="274" spans="1:13" ht="14.25">
      <c r="A274" s="32"/>
      <c r="B274" s="33"/>
      <c r="C274" s="33"/>
      <c r="D274" s="32"/>
      <c r="E274" s="57"/>
      <c r="F274" s="152"/>
      <c r="G274" s="150">
        <f t="shared" si="7"/>
        <v>0</v>
      </c>
      <c r="H274" s="118"/>
      <c r="I274" s="118">
        <f t="shared" si="8"/>
        <v>0</v>
      </c>
      <c r="J274" s="35"/>
      <c r="K274" s="4"/>
      <c r="L274" s="136"/>
      <c r="M274" s="141">
        <f t="shared" si="9"/>
        <v>0</v>
      </c>
    </row>
    <row r="275" spans="1:13" ht="14.25">
      <c r="A275" s="15" t="s">
        <v>1001</v>
      </c>
      <c r="B275" s="33"/>
      <c r="C275" s="33"/>
      <c r="D275" s="32"/>
      <c r="E275" s="57"/>
      <c r="F275" s="152"/>
      <c r="G275" s="150">
        <f t="shared" si="7"/>
        <v>0</v>
      </c>
      <c r="H275" s="118"/>
      <c r="I275" s="118">
        <f t="shared" si="8"/>
        <v>0</v>
      </c>
      <c r="J275" s="24"/>
      <c r="K275" s="24"/>
      <c r="L275" s="136"/>
      <c r="M275" s="141">
        <f t="shared" si="9"/>
        <v>0</v>
      </c>
    </row>
    <row r="276" spans="1:13" ht="14.25">
      <c r="A276" s="6" t="s">
        <v>208</v>
      </c>
      <c r="B276" s="6" t="s">
        <v>112</v>
      </c>
      <c r="C276" s="12" t="s">
        <v>1164</v>
      </c>
      <c r="D276" s="6" t="s">
        <v>113</v>
      </c>
      <c r="E276" s="53" t="s">
        <v>114</v>
      </c>
      <c r="F276" s="151" t="s">
        <v>1662</v>
      </c>
      <c r="G276" s="150"/>
      <c r="H276" s="119" t="s">
        <v>1663</v>
      </c>
      <c r="I276" s="118"/>
      <c r="J276" s="8"/>
      <c r="K276" s="8"/>
      <c r="L276" s="136"/>
      <c r="M276" s="141"/>
    </row>
    <row r="277" spans="1:13" ht="14.25">
      <c r="A277" s="32">
        <v>1</v>
      </c>
      <c r="B277" s="33" t="s">
        <v>510</v>
      </c>
      <c r="C277" s="97" t="s">
        <v>274</v>
      </c>
      <c r="D277" s="32" t="s">
        <v>130</v>
      </c>
      <c r="E277" s="57">
        <v>250</v>
      </c>
      <c r="F277" s="152">
        <v>30</v>
      </c>
      <c r="G277" s="150">
        <f t="shared" si="7"/>
        <v>7500</v>
      </c>
      <c r="H277" s="118">
        <f>J277/1.07</f>
        <v>24.19626168224299</v>
      </c>
      <c r="I277" s="118">
        <f t="shared" si="8"/>
        <v>6049.065420560748</v>
      </c>
      <c r="J277" s="24">
        <v>25.89</v>
      </c>
      <c r="K277" s="4"/>
      <c r="L277" s="136">
        <f>H277-F277</f>
        <v>-5.803738317757009</v>
      </c>
      <c r="M277" s="141">
        <f t="shared" si="9"/>
        <v>-1450.934579439252</v>
      </c>
    </row>
    <row r="278" spans="1:13" ht="14.25">
      <c r="A278" s="32"/>
      <c r="B278" s="33"/>
      <c r="C278" s="33"/>
      <c r="D278" s="32"/>
      <c r="E278" s="57"/>
      <c r="F278" s="152"/>
      <c r="G278" s="153">
        <f>SUM(G277)</f>
        <v>7500</v>
      </c>
      <c r="H278" s="143"/>
      <c r="I278" s="143">
        <f>SUM(I277)</f>
        <v>6049.065420560748</v>
      </c>
      <c r="J278" s="35"/>
      <c r="K278" s="18"/>
      <c r="L278" s="144"/>
      <c r="M278" s="168">
        <f t="shared" si="9"/>
        <v>-1450.934579439252</v>
      </c>
    </row>
    <row r="279" spans="1:13" ht="14.25">
      <c r="A279" s="32"/>
      <c r="B279" s="83"/>
      <c r="C279" s="83"/>
      <c r="D279" s="81"/>
      <c r="E279" s="109"/>
      <c r="F279" s="152"/>
      <c r="G279" s="150">
        <f t="shared" si="7"/>
        <v>0</v>
      </c>
      <c r="H279" s="118"/>
      <c r="I279" s="118">
        <f t="shared" si="8"/>
        <v>0</v>
      </c>
      <c r="J279" s="35"/>
      <c r="K279" s="4"/>
      <c r="L279" s="136"/>
      <c r="M279" s="141">
        <f t="shared" si="9"/>
        <v>0</v>
      </c>
    </row>
    <row r="280" spans="1:13" ht="14.25">
      <c r="A280" s="32"/>
      <c r="B280" s="33"/>
      <c r="C280" s="33"/>
      <c r="D280" s="32"/>
      <c r="E280" s="57"/>
      <c r="F280" s="152"/>
      <c r="G280" s="150">
        <f t="shared" si="7"/>
        <v>0</v>
      </c>
      <c r="H280" s="118"/>
      <c r="I280" s="118">
        <f t="shared" si="8"/>
        <v>0</v>
      </c>
      <c r="J280" s="35"/>
      <c r="K280" s="4"/>
      <c r="L280" s="136"/>
      <c r="M280" s="141">
        <f t="shared" si="9"/>
        <v>0</v>
      </c>
    </row>
    <row r="281" spans="1:13" ht="14.25">
      <c r="A281" s="34" t="s">
        <v>511</v>
      </c>
      <c r="B281" s="33"/>
      <c r="C281" s="33"/>
      <c r="D281" s="32"/>
      <c r="E281" s="57"/>
      <c r="F281" s="152"/>
      <c r="G281" s="150">
        <f t="shared" si="7"/>
        <v>0</v>
      </c>
      <c r="H281" s="118"/>
      <c r="I281" s="118">
        <f t="shared" si="8"/>
        <v>0</v>
      </c>
      <c r="J281" s="24"/>
      <c r="K281" s="24"/>
      <c r="L281" s="136"/>
      <c r="M281" s="141">
        <f t="shared" si="9"/>
        <v>0</v>
      </c>
    </row>
    <row r="282" spans="1:13" ht="14.25">
      <c r="A282" s="6" t="s">
        <v>208</v>
      </c>
      <c r="B282" s="6" t="s">
        <v>112</v>
      </c>
      <c r="C282" s="12" t="s">
        <v>1164</v>
      </c>
      <c r="D282" s="6" t="s">
        <v>113</v>
      </c>
      <c r="E282" s="53" t="s">
        <v>114</v>
      </c>
      <c r="F282" s="151" t="s">
        <v>1662</v>
      </c>
      <c r="G282" s="150"/>
      <c r="H282" s="119" t="s">
        <v>1663</v>
      </c>
      <c r="I282" s="118"/>
      <c r="J282" s="8"/>
      <c r="K282" s="8"/>
      <c r="L282" s="136"/>
      <c r="M282" s="141"/>
    </row>
    <row r="283" spans="1:13" ht="24">
      <c r="A283" s="32">
        <v>1</v>
      </c>
      <c r="B283" s="33" t="s">
        <v>512</v>
      </c>
      <c r="C283" s="97" t="s">
        <v>275</v>
      </c>
      <c r="D283" s="32" t="s">
        <v>118</v>
      </c>
      <c r="E283" s="57">
        <v>2</v>
      </c>
      <c r="F283" s="152">
        <v>205</v>
      </c>
      <c r="G283" s="150">
        <f t="shared" si="7"/>
        <v>410</v>
      </c>
      <c r="H283" s="118">
        <f>J283/1.07</f>
        <v>212.5327102803738</v>
      </c>
      <c r="I283" s="118">
        <f t="shared" si="8"/>
        <v>425.0654205607476</v>
      </c>
      <c r="J283" s="24">
        <v>227.41</v>
      </c>
      <c r="K283" s="4"/>
      <c r="L283" s="137">
        <f>H283-F283</f>
        <v>7.532710280373806</v>
      </c>
      <c r="M283" s="141">
        <f t="shared" si="9"/>
        <v>15.065420560747611</v>
      </c>
    </row>
    <row r="284" spans="1:13" ht="14.25">
      <c r="A284" s="32"/>
      <c r="B284" s="33"/>
      <c r="C284" s="33"/>
      <c r="D284" s="32"/>
      <c r="E284" s="57"/>
      <c r="F284" s="152"/>
      <c r="G284" s="153">
        <f>SUM(G283)</f>
        <v>410</v>
      </c>
      <c r="H284" s="143"/>
      <c r="I284" s="143">
        <f>SUM(I283)</f>
        <v>425.0654205607476</v>
      </c>
      <c r="J284" s="35"/>
      <c r="K284" s="18"/>
      <c r="L284" s="144"/>
      <c r="M284" s="168">
        <f t="shared" si="9"/>
        <v>15.065420560747611</v>
      </c>
    </row>
    <row r="285" spans="1:13" ht="14.25">
      <c r="A285" s="32"/>
      <c r="B285" s="83"/>
      <c r="C285" s="83"/>
      <c r="D285" s="81"/>
      <c r="E285" s="109"/>
      <c r="F285" s="152"/>
      <c r="G285" s="150">
        <f t="shared" si="7"/>
        <v>0</v>
      </c>
      <c r="H285" s="118"/>
      <c r="I285" s="118">
        <f t="shared" si="8"/>
        <v>0</v>
      </c>
      <c r="J285" s="35"/>
      <c r="K285" s="4"/>
      <c r="L285" s="136"/>
      <c r="M285" s="141">
        <f t="shared" si="9"/>
        <v>0</v>
      </c>
    </row>
    <row r="286" spans="1:13" ht="14.25">
      <c r="A286" s="32"/>
      <c r="B286" s="33"/>
      <c r="C286" s="33"/>
      <c r="D286" s="32"/>
      <c r="E286" s="57"/>
      <c r="F286" s="152"/>
      <c r="G286" s="150">
        <f t="shared" si="7"/>
        <v>0</v>
      </c>
      <c r="H286" s="118"/>
      <c r="I286" s="118">
        <f t="shared" si="8"/>
        <v>0</v>
      </c>
      <c r="J286" s="35"/>
      <c r="K286" s="4"/>
      <c r="L286" s="136"/>
      <c r="M286" s="141">
        <f t="shared" si="9"/>
        <v>0</v>
      </c>
    </row>
    <row r="287" spans="1:13" ht="14.25">
      <c r="A287" s="34" t="s">
        <v>513</v>
      </c>
      <c r="B287" s="33"/>
      <c r="C287" s="33"/>
      <c r="D287" s="32"/>
      <c r="E287" s="57"/>
      <c r="F287" s="152"/>
      <c r="G287" s="150">
        <f t="shared" si="7"/>
        <v>0</v>
      </c>
      <c r="H287" s="118"/>
      <c r="I287" s="118">
        <f t="shared" si="8"/>
        <v>0</v>
      </c>
      <c r="J287" s="24"/>
      <c r="K287" s="24"/>
      <c r="L287" s="136"/>
      <c r="M287" s="141">
        <f t="shared" si="9"/>
        <v>0</v>
      </c>
    </row>
    <row r="288" spans="1:13" ht="14.25">
      <c r="A288" s="6" t="s">
        <v>208</v>
      </c>
      <c r="B288" s="6" t="s">
        <v>112</v>
      </c>
      <c r="C288" s="12" t="s">
        <v>1164</v>
      </c>
      <c r="D288" s="6" t="s">
        <v>113</v>
      </c>
      <c r="E288" s="53" t="s">
        <v>114</v>
      </c>
      <c r="F288" s="151" t="s">
        <v>1662</v>
      </c>
      <c r="G288" s="150"/>
      <c r="H288" s="119" t="s">
        <v>1663</v>
      </c>
      <c r="I288" s="118"/>
      <c r="J288" s="8"/>
      <c r="K288" s="8"/>
      <c r="L288" s="136"/>
      <c r="M288" s="141"/>
    </row>
    <row r="289" spans="1:13" ht="14.25">
      <c r="A289" s="32">
        <v>1</v>
      </c>
      <c r="B289" s="33" t="s">
        <v>514</v>
      </c>
      <c r="C289" s="97" t="s">
        <v>276</v>
      </c>
      <c r="D289" s="32" t="s">
        <v>118</v>
      </c>
      <c r="E289" s="57">
        <v>300</v>
      </c>
      <c r="F289" s="152">
        <v>10.86</v>
      </c>
      <c r="G289" s="150">
        <f t="shared" si="7"/>
        <v>3258</v>
      </c>
      <c r="H289" s="118">
        <f>J289/1.07</f>
        <v>6</v>
      </c>
      <c r="I289" s="118">
        <f t="shared" si="8"/>
        <v>1800</v>
      </c>
      <c r="J289" s="24">
        <v>6.42</v>
      </c>
      <c r="K289" s="4"/>
      <c r="L289" s="136">
        <f>H289-F289</f>
        <v>-4.859999999999999</v>
      </c>
      <c r="M289" s="141">
        <f t="shared" si="9"/>
        <v>-1458</v>
      </c>
    </row>
    <row r="290" spans="1:13" ht="14.25">
      <c r="A290" s="32">
        <v>2</v>
      </c>
      <c r="B290" s="33" t="s">
        <v>515</v>
      </c>
      <c r="C290" s="97" t="s">
        <v>277</v>
      </c>
      <c r="D290" s="32" t="s">
        <v>118</v>
      </c>
      <c r="E290" s="57">
        <v>2300</v>
      </c>
      <c r="F290" s="152">
        <v>5.77</v>
      </c>
      <c r="G290" s="150">
        <f t="shared" si="7"/>
        <v>13270.999999999998</v>
      </c>
      <c r="H290" s="118">
        <f>J290/1.07</f>
        <v>5.205607476635514</v>
      </c>
      <c r="I290" s="118">
        <f t="shared" si="8"/>
        <v>11972.897196261682</v>
      </c>
      <c r="J290" s="24">
        <v>5.57</v>
      </c>
      <c r="K290" s="4"/>
      <c r="L290" s="136">
        <f>H290-F290</f>
        <v>-0.5643925233644858</v>
      </c>
      <c r="M290" s="141">
        <f t="shared" si="9"/>
        <v>-1298.1028037383167</v>
      </c>
    </row>
    <row r="291" spans="1:13" ht="14.25">
      <c r="A291" s="32">
        <v>3</v>
      </c>
      <c r="B291" s="33" t="s">
        <v>516</v>
      </c>
      <c r="C291" s="97" t="s">
        <v>278</v>
      </c>
      <c r="D291" s="32" t="s">
        <v>118</v>
      </c>
      <c r="E291" s="57">
        <v>300</v>
      </c>
      <c r="F291" s="152">
        <v>3.61</v>
      </c>
      <c r="G291" s="150">
        <f t="shared" si="7"/>
        <v>1083</v>
      </c>
      <c r="H291" s="118">
        <f>J291/1.07</f>
        <v>3.747663551401869</v>
      </c>
      <c r="I291" s="118">
        <f t="shared" si="8"/>
        <v>1124.2990654205607</v>
      </c>
      <c r="J291" s="24">
        <v>4.01</v>
      </c>
      <c r="K291" s="4"/>
      <c r="L291" s="136">
        <f>H291-F291</f>
        <v>0.13766355140186892</v>
      </c>
      <c r="M291" s="141">
        <f t="shared" si="9"/>
        <v>41.29906542056074</v>
      </c>
    </row>
    <row r="292" spans="1:13" ht="14.25">
      <c r="A292" s="32"/>
      <c r="B292" s="33"/>
      <c r="C292" s="33"/>
      <c r="D292" s="32"/>
      <c r="E292" s="57"/>
      <c r="F292" s="152"/>
      <c r="G292" s="153">
        <f>SUM(G289:G291)</f>
        <v>17612</v>
      </c>
      <c r="H292" s="143"/>
      <c r="I292" s="143">
        <f>SUM(I289:I291)</f>
        <v>14897.196261682242</v>
      </c>
      <c r="J292" s="35"/>
      <c r="K292" s="18"/>
      <c r="L292" s="144"/>
      <c r="M292" s="168">
        <f t="shared" si="9"/>
        <v>-2714.803738317758</v>
      </c>
    </row>
    <row r="293" spans="1:13" ht="14.25">
      <c r="A293" s="32"/>
      <c r="B293" s="83"/>
      <c r="C293" s="83"/>
      <c r="D293" s="81"/>
      <c r="E293" s="109"/>
      <c r="F293" s="152"/>
      <c r="G293" s="150">
        <f t="shared" si="7"/>
        <v>0</v>
      </c>
      <c r="H293" s="118"/>
      <c r="I293" s="118">
        <f t="shared" si="8"/>
        <v>0</v>
      </c>
      <c r="J293" s="35"/>
      <c r="K293" s="4"/>
      <c r="L293" s="136"/>
      <c r="M293" s="141">
        <f t="shared" si="9"/>
        <v>0</v>
      </c>
    </row>
    <row r="294" spans="1:13" ht="14.25">
      <c r="A294" s="32"/>
      <c r="B294" s="33"/>
      <c r="C294" s="33"/>
      <c r="D294" s="32"/>
      <c r="E294" s="57"/>
      <c r="F294" s="152"/>
      <c r="G294" s="150">
        <f t="shared" si="7"/>
        <v>0</v>
      </c>
      <c r="H294" s="118"/>
      <c r="I294" s="118">
        <f t="shared" si="8"/>
        <v>0</v>
      </c>
      <c r="J294" s="35"/>
      <c r="K294" s="4"/>
      <c r="L294" s="136"/>
      <c r="M294" s="141">
        <f t="shared" si="9"/>
        <v>0</v>
      </c>
    </row>
    <row r="295" spans="1:13" ht="14.25">
      <c r="A295" s="34" t="s">
        <v>517</v>
      </c>
      <c r="B295" s="33"/>
      <c r="C295" s="33"/>
      <c r="D295" s="32"/>
      <c r="E295" s="57"/>
      <c r="F295" s="152"/>
      <c r="G295" s="150">
        <f t="shared" si="7"/>
        <v>0</v>
      </c>
      <c r="H295" s="118"/>
      <c r="I295" s="118">
        <f t="shared" si="8"/>
        <v>0</v>
      </c>
      <c r="J295" s="24"/>
      <c r="K295" s="24"/>
      <c r="L295" s="136"/>
      <c r="M295" s="141">
        <f t="shared" si="9"/>
        <v>0</v>
      </c>
    </row>
    <row r="296" spans="1:13" ht="14.25">
      <c r="A296" s="6" t="s">
        <v>208</v>
      </c>
      <c r="B296" s="6" t="s">
        <v>112</v>
      </c>
      <c r="C296" s="12" t="s">
        <v>1164</v>
      </c>
      <c r="D296" s="6" t="s">
        <v>113</v>
      </c>
      <c r="E296" s="53" t="s">
        <v>114</v>
      </c>
      <c r="F296" s="151" t="s">
        <v>1662</v>
      </c>
      <c r="G296" s="150"/>
      <c r="H296" s="119" t="s">
        <v>1663</v>
      </c>
      <c r="I296" s="118"/>
      <c r="J296" s="8"/>
      <c r="K296" s="8"/>
      <c r="L296" s="136"/>
      <c r="M296" s="141"/>
    </row>
    <row r="297" spans="1:13" ht="14.25">
      <c r="A297" s="32">
        <v>1</v>
      </c>
      <c r="B297" s="33" t="s">
        <v>518</v>
      </c>
      <c r="C297" s="97" t="s">
        <v>279</v>
      </c>
      <c r="D297" s="32" t="s">
        <v>118</v>
      </c>
      <c r="E297" s="57">
        <v>300</v>
      </c>
      <c r="F297" s="152">
        <v>25.25</v>
      </c>
      <c r="G297" s="150">
        <f t="shared" si="7"/>
        <v>7575</v>
      </c>
      <c r="H297" s="118">
        <f>J297/1.07</f>
        <v>21.70093457943925</v>
      </c>
      <c r="I297" s="118">
        <f t="shared" si="8"/>
        <v>6510.280373831774</v>
      </c>
      <c r="J297" s="24">
        <v>23.22</v>
      </c>
      <c r="K297" s="4"/>
      <c r="L297" s="136">
        <f>H297-F297</f>
        <v>-3.5490654205607512</v>
      </c>
      <c r="M297" s="141">
        <f t="shared" si="9"/>
        <v>-1064.7196261682257</v>
      </c>
    </row>
    <row r="298" spans="1:13" ht="14.25">
      <c r="A298" s="32">
        <v>2</v>
      </c>
      <c r="B298" s="33" t="s">
        <v>519</v>
      </c>
      <c r="C298" s="97" t="s">
        <v>280</v>
      </c>
      <c r="D298" s="32" t="s">
        <v>118</v>
      </c>
      <c r="E298" s="57">
        <v>5</v>
      </c>
      <c r="F298" s="152">
        <v>12.24</v>
      </c>
      <c r="G298" s="150">
        <f t="shared" si="7"/>
        <v>61.2</v>
      </c>
      <c r="H298" s="118">
        <f>J298/1.07</f>
        <v>12.233644859813083</v>
      </c>
      <c r="I298" s="118">
        <f t="shared" si="8"/>
        <v>61.168224299065415</v>
      </c>
      <c r="J298" s="24">
        <v>13.09</v>
      </c>
      <c r="K298" s="4"/>
      <c r="L298" s="136">
        <f>H298-F298</f>
        <v>-0.006355140186917296</v>
      </c>
      <c r="M298" s="141">
        <f t="shared" si="9"/>
        <v>-0.03177570093458826</v>
      </c>
    </row>
    <row r="299" spans="1:13" ht="14.25">
      <c r="A299" s="32"/>
      <c r="B299" s="33"/>
      <c r="C299" s="33"/>
      <c r="D299" s="32"/>
      <c r="E299" s="57"/>
      <c r="F299" s="152"/>
      <c r="G299" s="153">
        <f>SUM(G297:G298)</f>
        <v>7636.2</v>
      </c>
      <c r="H299" s="143"/>
      <c r="I299" s="143">
        <f>SUM(I297:I298)</f>
        <v>6571.44859813084</v>
      </c>
      <c r="J299" s="35"/>
      <c r="K299" s="18"/>
      <c r="L299" s="144"/>
      <c r="M299" s="168">
        <f t="shared" si="9"/>
        <v>-1064.75140186916</v>
      </c>
    </row>
    <row r="300" spans="1:13" ht="14.25">
      <c r="A300" s="32"/>
      <c r="B300" s="83"/>
      <c r="C300" s="83"/>
      <c r="D300" s="81"/>
      <c r="E300" s="109"/>
      <c r="F300" s="152"/>
      <c r="G300" s="150">
        <f t="shared" si="7"/>
        <v>0</v>
      </c>
      <c r="H300" s="118"/>
      <c r="I300" s="118">
        <f t="shared" si="8"/>
        <v>0</v>
      </c>
      <c r="J300" s="35"/>
      <c r="K300" s="4"/>
      <c r="L300" s="136"/>
      <c r="M300" s="141">
        <f t="shared" si="9"/>
        <v>0</v>
      </c>
    </row>
    <row r="301" spans="1:13" ht="14.25">
      <c r="A301" s="32"/>
      <c r="B301" s="33"/>
      <c r="C301" s="33"/>
      <c r="D301" s="32"/>
      <c r="E301" s="57"/>
      <c r="F301" s="152"/>
      <c r="G301" s="150">
        <f t="shared" si="7"/>
        <v>0</v>
      </c>
      <c r="H301" s="118"/>
      <c r="I301" s="118">
        <f t="shared" si="8"/>
        <v>0</v>
      </c>
      <c r="J301" s="35"/>
      <c r="K301" s="4"/>
      <c r="L301" s="136"/>
      <c r="M301" s="141">
        <f t="shared" si="9"/>
        <v>0</v>
      </c>
    </row>
    <row r="302" spans="1:13" ht="14.25">
      <c r="A302" s="34" t="s">
        <v>520</v>
      </c>
      <c r="B302" s="33"/>
      <c r="C302" s="33"/>
      <c r="D302" s="32"/>
      <c r="E302" s="57"/>
      <c r="F302" s="152"/>
      <c r="G302" s="150">
        <f t="shared" si="7"/>
        <v>0</v>
      </c>
      <c r="H302" s="118"/>
      <c r="I302" s="118">
        <f t="shared" si="8"/>
        <v>0</v>
      </c>
      <c r="J302" s="24"/>
      <c r="K302" s="24"/>
      <c r="L302" s="136"/>
      <c r="M302" s="141">
        <f t="shared" si="9"/>
        <v>0</v>
      </c>
    </row>
    <row r="303" spans="1:13" ht="14.25">
      <c r="A303" s="6" t="s">
        <v>208</v>
      </c>
      <c r="B303" s="6" t="s">
        <v>112</v>
      </c>
      <c r="C303" s="12" t="s">
        <v>1164</v>
      </c>
      <c r="D303" s="6" t="s">
        <v>113</v>
      </c>
      <c r="E303" s="53" t="s">
        <v>114</v>
      </c>
      <c r="F303" s="151" t="s">
        <v>1662</v>
      </c>
      <c r="G303" s="150"/>
      <c r="H303" s="119" t="s">
        <v>1663</v>
      </c>
      <c r="I303" s="118"/>
      <c r="J303" s="8"/>
      <c r="K303" s="8"/>
      <c r="L303" s="136"/>
      <c r="M303" s="141"/>
    </row>
    <row r="304" spans="1:13" ht="24">
      <c r="A304" s="32">
        <v>1</v>
      </c>
      <c r="B304" s="33" t="s">
        <v>521</v>
      </c>
      <c r="C304" s="97" t="s">
        <v>281</v>
      </c>
      <c r="D304" s="32" t="s">
        <v>118</v>
      </c>
      <c r="E304" s="57">
        <v>5</v>
      </c>
      <c r="F304" s="152">
        <v>6.04</v>
      </c>
      <c r="G304" s="150">
        <f t="shared" si="7"/>
        <v>30.2</v>
      </c>
      <c r="H304" s="126">
        <v>6.04</v>
      </c>
      <c r="I304" s="126">
        <f t="shared" si="8"/>
        <v>30.2</v>
      </c>
      <c r="J304" s="127">
        <v>6.46</v>
      </c>
      <c r="K304" s="4"/>
      <c r="L304" s="136">
        <f>H304-F304</f>
        <v>0</v>
      </c>
      <c r="M304" s="141">
        <f t="shared" si="9"/>
        <v>0</v>
      </c>
    </row>
    <row r="305" spans="1:13" ht="24">
      <c r="A305" s="32">
        <v>2</v>
      </c>
      <c r="B305" s="33" t="s">
        <v>522</v>
      </c>
      <c r="C305" s="97" t="s">
        <v>282</v>
      </c>
      <c r="D305" s="32" t="s">
        <v>118</v>
      </c>
      <c r="E305" s="57">
        <v>5</v>
      </c>
      <c r="F305" s="152">
        <v>2.72</v>
      </c>
      <c r="G305" s="150">
        <f t="shared" si="7"/>
        <v>13.600000000000001</v>
      </c>
      <c r="H305" s="126">
        <v>2.72</v>
      </c>
      <c r="I305" s="126">
        <f t="shared" si="8"/>
        <v>13.600000000000001</v>
      </c>
      <c r="J305" s="127">
        <v>2.91</v>
      </c>
      <c r="K305" s="4"/>
      <c r="L305" s="136">
        <f>H305-F305</f>
        <v>0</v>
      </c>
      <c r="M305" s="141">
        <f t="shared" si="9"/>
        <v>0</v>
      </c>
    </row>
    <row r="306" spans="1:13" ht="14.25">
      <c r="A306" s="32">
        <v>3</v>
      </c>
      <c r="B306" s="33" t="s">
        <v>523</v>
      </c>
      <c r="C306" s="97" t="s">
        <v>283</v>
      </c>
      <c r="D306" s="32" t="s">
        <v>118</v>
      </c>
      <c r="E306" s="57">
        <v>30</v>
      </c>
      <c r="F306" s="152">
        <v>3.07</v>
      </c>
      <c r="G306" s="150">
        <f t="shared" si="7"/>
        <v>92.1</v>
      </c>
      <c r="H306" s="118">
        <f>J306/1.07</f>
        <v>3.364485981308411</v>
      </c>
      <c r="I306" s="118">
        <f t="shared" si="8"/>
        <v>100.93457943925233</v>
      </c>
      <c r="J306" s="24">
        <v>3.6</v>
      </c>
      <c r="K306" s="4"/>
      <c r="L306" s="137">
        <f>H306-F306</f>
        <v>0.2944859813084113</v>
      </c>
      <c r="M306" s="141">
        <f t="shared" si="9"/>
        <v>8.834579439252337</v>
      </c>
    </row>
    <row r="307" spans="1:13" ht="14.25">
      <c r="A307" s="32"/>
      <c r="B307" s="33"/>
      <c r="C307" s="33"/>
      <c r="D307" s="32"/>
      <c r="E307" s="57"/>
      <c r="F307" s="152"/>
      <c r="G307" s="153">
        <f>SUM(G304:G306)</f>
        <v>135.89999999999998</v>
      </c>
      <c r="H307" s="143"/>
      <c r="I307" s="143">
        <f>SUM(I304:I306)</f>
        <v>144.73457943925234</v>
      </c>
      <c r="J307" s="35"/>
      <c r="K307" s="18"/>
      <c r="L307" s="144"/>
      <c r="M307" s="168">
        <f t="shared" si="9"/>
        <v>8.834579439252366</v>
      </c>
    </row>
    <row r="308" spans="1:13" ht="14.25">
      <c r="A308" s="32"/>
      <c r="B308" s="83"/>
      <c r="C308" s="83"/>
      <c r="D308" s="81"/>
      <c r="E308" s="109"/>
      <c r="F308" s="152"/>
      <c r="G308" s="150">
        <f t="shared" si="7"/>
        <v>0</v>
      </c>
      <c r="H308" s="118"/>
      <c r="I308" s="118">
        <f t="shared" si="8"/>
        <v>0</v>
      </c>
      <c r="J308" s="35"/>
      <c r="K308" s="4"/>
      <c r="L308" s="136"/>
      <c r="M308" s="141">
        <f t="shared" si="9"/>
        <v>0</v>
      </c>
    </row>
    <row r="309" spans="1:13" ht="14.25">
      <c r="A309" s="32"/>
      <c r="B309" s="33"/>
      <c r="C309" s="33"/>
      <c r="D309" s="32"/>
      <c r="E309" s="57"/>
      <c r="F309" s="152"/>
      <c r="G309" s="150">
        <f t="shared" si="7"/>
        <v>0</v>
      </c>
      <c r="H309" s="118"/>
      <c r="I309" s="118">
        <f t="shared" si="8"/>
        <v>0</v>
      </c>
      <c r="J309" s="35"/>
      <c r="K309" s="4"/>
      <c r="L309" s="136"/>
      <c r="M309" s="141">
        <f t="shared" si="9"/>
        <v>0</v>
      </c>
    </row>
    <row r="310" spans="1:13" ht="14.25">
      <c r="A310" s="34" t="s">
        <v>524</v>
      </c>
      <c r="B310" s="33"/>
      <c r="C310" s="33"/>
      <c r="D310" s="32"/>
      <c r="E310" s="57"/>
      <c r="F310" s="152"/>
      <c r="G310" s="150">
        <f t="shared" si="7"/>
        <v>0</v>
      </c>
      <c r="H310" s="118"/>
      <c r="I310" s="118">
        <f t="shared" si="8"/>
        <v>0</v>
      </c>
      <c r="J310" s="24"/>
      <c r="K310" s="24"/>
      <c r="L310" s="136"/>
      <c r="M310" s="141">
        <f t="shared" si="9"/>
        <v>0</v>
      </c>
    </row>
    <row r="311" spans="1:13" ht="14.25">
      <c r="A311" s="6" t="s">
        <v>208</v>
      </c>
      <c r="B311" s="6" t="s">
        <v>112</v>
      </c>
      <c r="C311" s="12" t="s">
        <v>1164</v>
      </c>
      <c r="D311" s="6" t="s">
        <v>113</v>
      </c>
      <c r="E311" s="53" t="s">
        <v>114</v>
      </c>
      <c r="F311" s="151" t="s">
        <v>1662</v>
      </c>
      <c r="G311" s="150"/>
      <c r="H311" s="119" t="s">
        <v>1663</v>
      </c>
      <c r="I311" s="118"/>
      <c r="J311" s="8"/>
      <c r="K311" s="8"/>
      <c r="L311" s="136"/>
      <c r="M311" s="141"/>
    </row>
    <row r="312" spans="1:13" ht="14.25">
      <c r="A312" s="32">
        <v>1</v>
      </c>
      <c r="B312" s="33" t="s">
        <v>525</v>
      </c>
      <c r="C312" s="97" t="s">
        <v>284</v>
      </c>
      <c r="D312" s="9" t="s">
        <v>118</v>
      </c>
      <c r="E312" s="55">
        <v>100</v>
      </c>
      <c r="F312" s="152">
        <v>63</v>
      </c>
      <c r="G312" s="150">
        <f aca="true" t="shared" si="10" ref="G312:G375">E312*F312</f>
        <v>6300</v>
      </c>
      <c r="H312" s="118">
        <f>J312/1.07</f>
        <v>59.17757009345794</v>
      </c>
      <c r="I312" s="118">
        <f aca="true" t="shared" si="11" ref="I312:I375">H312*E312</f>
        <v>5917.757009345793</v>
      </c>
      <c r="J312" s="24">
        <v>63.32</v>
      </c>
      <c r="K312" s="4"/>
      <c r="L312" s="136">
        <f>H312-F312</f>
        <v>-3.8224299065420624</v>
      </c>
      <c r="M312" s="141">
        <f t="shared" si="9"/>
        <v>-382.24299065420655</v>
      </c>
    </row>
    <row r="313" spans="1:13" ht="14.25">
      <c r="A313" s="32"/>
      <c r="B313" s="33"/>
      <c r="C313" s="33"/>
      <c r="D313" s="9"/>
      <c r="E313" s="55"/>
      <c r="F313" s="152"/>
      <c r="G313" s="153">
        <f>SUM(G312)</f>
        <v>6300</v>
      </c>
      <c r="H313" s="143"/>
      <c r="I313" s="143">
        <f>SUM(I312)</f>
        <v>5917.757009345793</v>
      </c>
      <c r="J313" s="35"/>
      <c r="K313" s="18"/>
      <c r="L313" s="144"/>
      <c r="M313" s="168">
        <f t="shared" si="9"/>
        <v>-382.24299065420655</v>
      </c>
    </row>
    <row r="314" spans="1:13" ht="14.25">
      <c r="A314" s="32"/>
      <c r="B314" s="83"/>
      <c r="C314" s="83"/>
      <c r="D314" s="82"/>
      <c r="E314" s="108"/>
      <c r="F314" s="152"/>
      <c r="G314" s="150">
        <f t="shared" si="10"/>
        <v>0</v>
      </c>
      <c r="H314" s="118"/>
      <c r="I314" s="118">
        <f t="shared" si="11"/>
        <v>0</v>
      </c>
      <c r="J314" s="35"/>
      <c r="K314" s="4"/>
      <c r="L314" s="136"/>
      <c r="M314" s="141">
        <f t="shared" si="9"/>
        <v>0</v>
      </c>
    </row>
    <row r="315" spans="1:13" ht="14.25">
      <c r="A315" s="32"/>
      <c r="B315" s="33"/>
      <c r="C315" s="33"/>
      <c r="D315" s="9"/>
      <c r="E315" s="55"/>
      <c r="F315" s="152"/>
      <c r="G315" s="150">
        <f t="shared" si="10"/>
        <v>0</v>
      </c>
      <c r="H315" s="118"/>
      <c r="I315" s="118">
        <f t="shared" si="11"/>
        <v>0</v>
      </c>
      <c r="J315" s="35"/>
      <c r="K315" s="4"/>
      <c r="L315" s="136"/>
      <c r="M315" s="141">
        <f t="shared" si="9"/>
        <v>0</v>
      </c>
    </row>
    <row r="316" spans="1:13" ht="14.25">
      <c r="A316" s="34" t="s">
        <v>526</v>
      </c>
      <c r="B316" s="33"/>
      <c r="C316" s="33"/>
      <c r="D316" s="9"/>
      <c r="E316" s="55"/>
      <c r="F316" s="152"/>
      <c r="G316" s="150">
        <f t="shared" si="10"/>
        <v>0</v>
      </c>
      <c r="H316" s="118"/>
      <c r="I316" s="118">
        <f t="shared" si="11"/>
        <v>0</v>
      </c>
      <c r="J316" s="24"/>
      <c r="K316" s="24"/>
      <c r="L316" s="136"/>
      <c r="M316" s="141">
        <f aca="true" t="shared" si="12" ref="M316:M379">I316-G316</f>
        <v>0</v>
      </c>
    </row>
    <row r="317" spans="1:13" ht="14.25">
      <c r="A317" s="6" t="s">
        <v>208</v>
      </c>
      <c r="B317" s="6" t="s">
        <v>112</v>
      </c>
      <c r="C317" s="12" t="s">
        <v>1164</v>
      </c>
      <c r="D317" s="6" t="s">
        <v>113</v>
      </c>
      <c r="E317" s="53" t="s">
        <v>114</v>
      </c>
      <c r="F317" s="151" t="s">
        <v>1662</v>
      </c>
      <c r="G317" s="150"/>
      <c r="H317" s="119" t="s">
        <v>1663</v>
      </c>
      <c r="I317" s="118"/>
      <c r="J317" s="8" t="s">
        <v>115</v>
      </c>
      <c r="K317" s="8" t="s">
        <v>116</v>
      </c>
      <c r="L317" s="136"/>
      <c r="M317" s="141">
        <f t="shared" si="12"/>
        <v>0</v>
      </c>
    </row>
    <row r="318" spans="1:13" ht="24">
      <c r="A318" s="32">
        <v>1</v>
      </c>
      <c r="B318" s="33" t="s">
        <v>527</v>
      </c>
      <c r="C318" s="97" t="s">
        <v>285</v>
      </c>
      <c r="D318" s="32" t="s">
        <v>118</v>
      </c>
      <c r="E318" s="57">
        <v>450</v>
      </c>
      <c r="F318" s="152">
        <v>250</v>
      </c>
      <c r="G318" s="150">
        <f t="shared" si="10"/>
        <v>112500</v>
      </c>
      <c r="H318" s="118">
        <f>J318/1.07</f>
        <v>248.31775700934577</v>
      </c>
      <c r="I318" s="118">
        <f t="shared" si="11"/>
        <v>111742.9906542056</v>
      </c>
      <c r="J318" s="24">
        <v>265.7</v>
      </c>
      <c r="K318" s="4"/>
      <c r="L318" s="136">
        <f>H318-F318</f>
        <v>-1.682242990654231</v>
      </c>
      <c r="M318" s="141">
        <f t="shared" si="12"/>
        <v>-757.0093457944022</v>
      </c>
    </row>
    <row r="319" spans="1:13" ht="14.25">
      <c r="A319" s="32"/>
      <c r="B319" s="33"/>
      <c r="C319" s="33"/>
      <c r="D319" s="32"/>
      <c r="E319" s="57"/>
      <c r="F319" s="154"/>
      <c r="G319" s="153">
        <f>SUM(G318)</f>
        <v>112500</v>
      </c>
      <c r="H319" s="143"/>
      <c r="I319" s="143">
        <f>SUM(I318)</f>
        <v>111742.9906542056</v>
      </c>
      <c r="J319" s="35"/>
      <c r="K319" s="18"/>
      <c r="L319" s="144"/>
      <c r="M319" s="168">
        <f t="shared" si="12"/>
        <v>-757.0093457944022</v>
      </c>
    </row>
    <row r="320" spans="1:13" ht="14.25">
      <c r="A320" s="32"/>
      <c r="B320" s="83"/>
      <c r="C320" s="83"/>
      <c r="D320" s="81"/>
      <c r="E320" s="109"/>
      <c r="F320" s="154"/>
      <c r="G320" s="150">
        <f t="shared" si="10"/>
        <v>0</v>
      </c>
      <c r="H320" s="118"/>
      <c r="I320" s="118">
        <f t="shared" si="11"/>
        <v>0</v>
      </c>
      <c r="J320" s="35"/>
      <c r="K320" s="4"/>
      <c r="L320" s="136"/>
      <c r="M320" s="141">
        <f t="shared" si="12"/>
        <v>0</v>
      </c>
    </row>
    <row r="321" spans="1:13" ht="14.25">
      <c r="A321" s="32"/>
      <c r="B321" s="33"/>
      <c r="C321" s="33"/>
      <c r="D321" s="32"/>
      <c r="E321" s="57"/>
      <c r="F321" s="154"/>
      <c r="G321" s="150">
        <f t="shared" si="10"/>
        <v>0</v>
      </c>
      <c r="H321" s="118"/>
      <c r="I321" s="118">
        <f t="shared" si="11"/>
        <v>0</v>
      </c>
      <c r="J321" s="35"/>
      <c r="K321" s="4"/>
      <c r="L321" s="136"/>
      <c r="M321" s="141">
        <f t="shared" si="12"/>
        <v>0</v>
      </c>
    </row>
    <row r="322" spans="1:13" ht="14.25">
      <c r="A322" s="15" t="s">
        <v>1002</v>
      </c>
      <c r="B322" s="20"/>
      <c r="C322" s="20"/>
      <c r="D322" s="1"/>
      <c r="E322" s="57"/>
      <c r="F322" s="152"/>
      <c r="G322" s="150">
        <f t="shared" si="10"/>
        <v>0</v>
      </c>
      <c r="H322" s="118"/>
      <c r="I322" s="118">
        <f t="shared" si="11"/>
        <v>0</v>
      </c>
      <c r="J322" s="1"/>
      <c r="K322" s="1"/>
      <c r="L322" s="136"/>
      <c r="M322" s="141">
        <f t="shared" si="12"/>
        <v>0</v>
      </c>
    </row>
    <row r="323" spans="1:13" ht="14.25">
      <c r="A323" s="6" t="s">
        <v>111</v>
      </c>
      <c r="B323" s="6" t="s">
        <v>112</v>
      </c>
      <c r="C323" s="12" t="s">
        <v>1164</v>
      </c>
      <c r="D323" s="6" t="s">
        <v>113</v>
      </c>
      <c r="E323" s="53" t="s">
        <v>114</v>
      </c>
      <c r="F323" s="151" t="s">
        <v>1662</v>
      </c>
      <c r="G323" s="150"/>
      <c r="H323" s="119" t="s">
        <v>1663</v>
      </c>
      <c r="I323" s="118"/>
      <c r="J323" s="8"/>
      <c r="K323" s="8"/>
      <c r="L323" s="136"/>
      <c r="M323" s="141"/>
    </row>
    <row r="324" spans="1:13" ht="14.25">
      <c r="A324" s="32">
        <v>1</v>
      </c>
      <c r="B324" s="33" t="s">
        <v>528</v>
      </c>
      <c r="C324" s="97" t="s">
        <v>286</v>
      </c>
      <c r="D324" s="32" t="s">
        <v>130</v>
      </c>
      <c r="E324" s="57">
        <v>400</v>
      </c>
      <c r="F324" s="152">
        <v>2.3</v>
      </c>
      <c r="G324" s="150">
        <f t="shared" si="10"/>
        <v>919.9999999999999</v>
      </c>
      <c r="H324" s="118">
        <f>J324/1.07</f>
        <v>2.439252336448598</v>
      </c>
      <c r="I324" s="118">
        <f t="shared" si="11"/>
        <v>975.7009345794393</v>
      </c>
      <c r="J324" s="24">
        <v>2.61</v>
      </c>
      <c r="K324" s="4"/>
      <c r="L324" s="136">
        <f>H324-F324</f>
        <v>0.13925233644859825</v>
      </c>
      <c r="M324" s="141">
        <f t="shared" si="12"/>
        <v>55.70093457943938</v>
      </c>
    </row>
    <row r="325" spans="1:13" ht="14.25">
      <c r="A325" s="32">
        <v>2</v>
      </c>
      <c r="B325" s="33" t="s">
        <v>529</v>
      </c>
      <c r="C325" s="97" t="s">
        <v>287</v>
      </c>
      <c r="D325" s="32" t="s">
        <v>130</v>
      </c>
      <c r="E325" s="57">
        <v>400</v>
      </c>
      <c r="F325" s="152">
        <v>5.8</v>
      </c>
      <c r="G325" s="150">
        <f t="shared" si="10"/>
        <v>2320</v>
      </c>
      <c r="H325" s="126">
        <v>5.8</v>
      </c>
      <c r="I325" s="126">
        <f t="shared" si="11"/>
        <v>2320</v>
      </c>
      <c r="J325" s="127">
        <v>6.21</v>
      </c>
      <c r="K325" s="4"/>
      <c r="L325" s="136">
        <f>H325-F325</f>
        <v>0</v>
      </c>
      <c r="M325" s="141">
        <f t="shared" si="12"/>
        <v>0</v>
      </c>
    </row>
    <row r="326" spans="1:13" ht="14.25">
      <c r="A326" s="10"/>
      <c r="B326" s="30"/>
      <c r="C326" s="30"/>
      <c r="D326" s="10"/>
      <c r="E326" s="55"/>
      <c r="F326" s="153"/>
      <c r="G326" s="153">
        <f>SUM(G324:G325)</f>
        <v>3240</v>
      </c>
      <c r="H326" s="143"/>
      <c r="I326" s="143">
        <f>SUM(I324:I325)</f>
        <v>3295.7009345794395</v>
      </c>
      <c r="J326" s="17"/>
      <c r="K326" s="18"/>
      <c r="L326" s="144"/>
      <c r="M326" s="168">
        <f t="shared" si="12"/>
        <v>55.70093457943949</v>
      </c>
    </row>
    <row r="327" spans="1:13" ht="14.25">
      <c r="A327" s="10"/>
      <c r="B327" s="83"/>
      <c r="C327" s="83"/>
      <c r="D327" s="84"/>
      <c r="E327" s="108"/>
      <c r="F327" s="153"/>
      <c r="G327" s="150">
        <f t="shared" si="10"/>
        <v>0</v>
      </c>
      <c r="H327" s="118"/>
      <c r="I327" s="118">
        <f t="shared" si="11"/>
        <v>0</v>
      </c>
      <c r="J327" s="17"/>
      <c r="K327" s="4"/>
      <c r="L327" s="136"/>
      <c r="M327" s="141">
        <f t="shared" si="12"/>
        <v>0</v>
      </c>
    </row>
    <row r="328" spans="1:13" ht="14.25">
      <c r="A328" s="10"/>
      <c r="B328" s="30"/>
      <c r="C328" s="30"/>
      <c r="D328" s="10"/>
      <c r="E328" s="55"/>
      <c r="F328" s="153"/>
      <c r="G328" s="150">
        <f t="shared" si="10"/>
        <v>0</v>
      </c>
      <c r="H328" s="118"/>
      <c r="I328" s="118">
        <f t="shared" si="11"/>
        <v>0</v>
      </c>
      <c r="J328" s="17"/>
      <c r="K328" s="4"/>
      <c r="L328" s="136"/>
      <c r="M328" s="141">
        <f t="shared" si="12"/>
        <v>0</v>
      </c>
    </row>
    <row r="329" spans="1:13" ht="14.25">
      <c r="A329" s="16" t="s">
        <v>530</v>
      </c>
      <c r="B329" s="20"/>
      <c r="C329" s="20"/>
      <c r="D329" s="1"/>
      <c r="E329" s="57"/>
      <c r="F329" s="152"/>
      <c r="G329" s="150">
        <f t="shared" si="10"/>
        <v>0</v>
      </c>
      <c r="H329" s="118"/>
      <c r="I329" s="118">
        <f t="shared" si="11"/>
        <v>0</v>
      </c>
      <c r="J329" s="1"/>
      <c r="K329" s="1"/>
      <c r="L329" s="136"/>
      <c r="M329" s="141">
        <f t="shared" si="12"/>
        <v>0</v>
      </c>
    </row>
    <row r="330" spans="1:13" ht="14.25">
      <c r="A330" s="6" t="s">
        <v>111</v>
      </c>
      <c r="B330" s="6" t="s">
        <v>112</v>
      </c>
      <c r="C330" s="12" t="s">
        <v>1164</v>
      </c>
      <c r="D330" s="6" t="s">
        <v>113</v>
      </c>
      <c r="E330" s="53" t="s">
        <v>114</v>
      </c>
      <c r="F330" s="151" t="s">
        <v>1662</v>
      </c>
      <c r="G330" s="150"/>
      <c r="H330" s="119" t="s">
        <v>1663</v>
      </c>
      <c r="I330" s="118"/>
      <c r="J330" s="8"/>
      <c r="K330" s="8"/>
      <c r="L330" s="136"/>
      <c r="M330" s="141"/>
    </row>
    <row r="331" spans="1:13" ht="14.25">
      <c r="A331" s="9">
        <v>1</v>
      </c>
      <c r="B331" s="2" t="s">
        <v>531</v>
      </c>
      <c r="C331" s="96" t="s">
        <v>288</v>
      </c>
      <c r="D331" s="9" t="s">
        <v>130</v>
      </c>
      <c r="E331" s="55">
        <v>6000</v>
      </c>
      <c r="F331" s="150">
        <v>2</v>
      </c>
      <c r="G331" s="150">
        <f t="shared" si="10"/>
        <v>12000</v>
      </c>
      <c r="H331" s="118">
        <f>J331/1.07</f>
        <v>1.7383177570093458</v>
      </c>
      <c r="I331" s="118">
        <f t="shared" si="11"/>
        <v>10429.906542056075</v>
      </c>
      <c r="J331" s="11">
        <v>1.86</v>
      </c>
      <c r="K331" s="4"/>
      <c r="L331" s="136">
        <f>H331-F331</f>
        <v>-0.26168224299065423</v>
      </c>
      <c r="M331" s="141">
        <f t="shared" si="12"/>
        <v>-1570.0934579439254</v>
      </c>
    </row>
    <row r="332" spans="1:13" ht="14.25">
      <c r="A332" s="9"/>
      <c r="B332" s="2"/>
      <c r="C332" s="2"/>
      <c r="D332" s="9"/>
      <c r="E332" s="55"/>
      <c r="F332" s="153"/>
      <c r="G332" s="153">
        <f>SUM(G331)</f>
        <v>12000</v>
      </c>
      <c r="H332" s="143"/>
      <c r="I332" s="143">
        <f>SUM(I331)</f>
        <v>10429.906542056075</v>
      </c>
      <c r="J332" s="17"/>
      <c r="K332" s="18"/>
      <c r="L332" s="144"/>
      <c r="M332" s="168">
        <f t="shared" si="12"/>
        <v>-1570.0934579439254</v>
      </c>
    </row>
    <row r="333" spans="1:13" ht="14.25">
      <c r="A333" s="9"/>
      <c r="B333" s="83"/>
      <c r="C333" s="83"/>
      <c r="D333" s="82"/>
      <c r="E333" s="108"/>
      <c r="F333" s="150"/>
      <c r="G333" s="150">
        <f t="shared" si="10"/>
        <v>0</v>
      </c>
      <c r="H333" s="118"/>
      <c r="I333" s="118">
        <f t="shared" si="11"/>
        <v>0</v>
      </c>
      <c r="J333" s="11"/>
      <c r="K333" s="11"/>
      <c r="L333" s="136"/>
      <c r="M333" s="141">
        <f t="shared" si="12"/>
        <v>0</v>
      </c>
    </row>
    <row r="334" spans="1:13" ht="14.25">
      <c r="A334" s="9"/>
      <c r="B334" s="2"/>
      <c r="C334" s="2"/>
      <c r="D334" s="9"/>
      <c r="E334" s="55"/>
      <c r="F334" s="150"/>
      <c r="G334" s="150">
        <f t="shared" si="10"/>
        <v>0</v>
      </c>
      <c r="H334" s="118"/>
      <c r="I334" s="118">
        <f t="shared" si="11"/>
        <v>0</v>
      </c>
      <c r="J334" s="11"/>
      <c r="K334" s="11"/>
      <c r="L334" s="136"/>
      <c r="M334" s="141">
        <f t="shared" si="12"/>
        <v>0</v>
      </c>
    </row>
    <row r="335" spans="1:13" ht="14.25">
      <c r="A335" s="9"/>
      <c r="B335" s="2"/>
      <c r="C335" s="2"/>
      <c r="D335" s="9"/>
      <c r="E335" s="55"/>
      <c r="F335" s="150"/>
      <c r="G335" s="150">
        <f t="shared" si="10"/>
        <v>0</v>
      </c>
      <c r="H335" s="118"/>
      <c r="I335" s="118">
        <f t="shared" si="11"/>
        <v>0</v>
      </c>
      <c r="J335" s="11"/>
      <c r="K335" s="11"/>
      <c r="L335" s="136"/>
      <c r="M335" s="141">
        <f t="shared" si="12"/>
        <v>0</v>
      </c>
    </row>
    <row r="336" spans="1:13" ht="36">
      <c r="A336" s="36" t="s">
        <v>532</v>
      </c>
      <c r="B336" s="2"/>
      <c r="C336" s="2"/>
      <c r="D336" s="9"/>
      <c r="E336" s="55"/>
      <c r="F336" s="150"/>
      <c r="G336" s="150">
        <f t="shared" si="10"/>
        <v>0</v>
      </c>
      <c r="H336" s="118"/>
      <c r="I336" s="118">
        <f t="shared" si="11"/>
        <v>0</v>
      </c>
      <c r="J336" s="17"/>
      <c r="K336" s="11"/>
      <c r="L336" s="136"/>
      <c r="M336" s="141">
        <f t="shared" si="12"/>
        <v>0</v>
      </c>
    </row>
    <row r="337" spans="1:13" ht="14.25">
      <c r="A337" s="6" t="s">
        <v>111</v>
      </c>
      <c r="B337" s="6" t="s">
        <v>112</v>
      </c>
      <c r="C337" s="12" t="s">
        <v>1164</v>
      </c>
      <c r="D337" s="6" t="s">
        <v>113</v>
      </c>
      <c r="E337" s="53" t="s">
        <v>114</v>
      </c>
      <c r="F337" s="151" t="s">
        <v>1662</v>
      </c>
      <c r="G337" s="150"/>
      <c r="H337" s="119" t="s">
        <v>1663</v>
      </c>
      <c r="I337" s="118"/>
      <c r="J337" s="8"/>
      <c r="K337" s="8"/>
      <c r="L337" s="136"/>
      <c r="M337" s="141"/>
    </row>
    <row r="338" spans="1:13" ht="14.25">
      <c r="A338" s="9">
        <v>1</v>
      </c>
      <c r="B338" s="2" t="s">
        <v>533</v>
      </c>
      <c r="C338" s="96" t="s">
        <v>289</v>
      </c>
      <c r="D338" s="9" t="s">
        <v>130</v>
      </c>
      <c r="E338" s="55">
        <v>600</v>
      </c>
      <c r="F338" s="150">
        <v>5.6</v>
      </c>
      <c r="G338" s="150">
        <f t="shared" si="10"/>
        <v>3360</v>
      </c>
      <c r="H338" s="118">
        <v>5.6</v>
      </c>
      <c r="I338" s="118">
        <f t="shared" si="11"/>
        <v>3360</v>
      </c>
      <c r="J338" s="11">
        <v>5.99</v>
      </c>
      <c r="K338" s="4"/>
      <c r="L338" s="137">
        <f>H338-F338</f>
        <v>0</v>
      </c>
      <c r="M338" s="141">
        <f t="shared" si="12"/>
        <v>0</v>
      </c>
    </row>
    <row r="339" spans="1:13" ht="14.25">
      <c r="A339" s="9"/>
      <c r="B339" s="2"/>
      <c r="C339" s="2"/>
      <c r="D339" s="9"/>
      <c r="E339" s="55"/>
      <c r="F339" s="153"/>
      <c r="G339" s="153">
        <f>SUM(G338)</f>
        <v>3360</v>
      </c>
      <c r="H339" s="143"/>
      <c r="I339" s="143">
        <f>SUM(I338)</f>
        <v>3360</v>
      </c>
      <c r="J339" s="17"/>
      <c r="K339" s="17"/>
      <c r="L339" s="144"/>
      <c r="M339" s="168">
        <f t="shared" si="12"/>
        <v>0</v>
      </c>
    </row>
    <row r="340" spans="1:13" ht="14.25">
      <c r="A340" s="9"/>
      <c r="B340" s="83"/>
      <c r="C340" s="83"/>
      <c r="D340" s="82"/>
      <c r="E340" s="108"/>
      <c r="F340" s="153"/>
      <c r="G340" s="150">
        <f t="shared" si="10"/>
        <v>0</v>
      </c>
      <c r="H340" s="118"/>
      <c r="I340" s="118">
        <f t="shared" si="11"/>
        <v>0</v>
      </c>
      <c r="J340" s="17"/>
      <c r="K340" s="17"/>
      <c r="L340" s="136"/>
      <c r="M340" s="141">
        <f t="shared" si="12"/>
        <v>0</v>
      </c>
    </row>
    <row r="341" spans="1:13" ht="14.25">
      <c r="A341" s="9"/>
      <c r="B341" s="2"/>
      <c r="C341" s="2"/>
      <c r="D341" s="9"/>
      <c r="E341" s="55"/>
      <c r="F341" s="153"/>
      <c r="G341" s="150">
        <f t="shared" si="10"/>
        <v>0</v>
      </c>
      <c r="H341" s="118"/>
      <c r="I341" s="118">
        <f t="shared" si="11"/>
        <v>0</v>
      </c>
      <c r="J341" s="17"/>
      <c r="K341" s="17"/>
      <c r="L341" s="136"/>
      <c r="M341" s="141">
        <f t="shared" si="12"/>
        <v>0</v>
      </c>
    </row>
    <row r="342" spans="1:13" ht="14.25">
      <c r="A342" s="16" t="s">
        <v>534</v>
      </c>
      <c r="B342" s="20"/>
      <c r="C342" s="20"/>
      <c r="D342" s="1"/>
      <c r="E342" s="57"/>
      <c r="F342" s="152"/>
      <c r="G342" s="150">
        <f t="shared" si="10"/>
        <v>0</v>
      </c>
      <c r="H342" s="118"/>
      <c r="I342" s="118">
        <f t="shared" si="11"/>
        <v>0</v>
      </c>
      <c r="J342" s="1"/>
      <c r="K342" s="1"/>
      <c r="L342" s="136"/>
      <c r="M342" s="141">
        <f t="shared" si="12"/>
        <v>0</v>
      </c>
    </row>
    <row r="343" spans="1:13" ht="14.25">
      <c r="A343" s="6" t="s">
        <v>111</v>
      </c>
      <c r="B343" s="6" t="s">
        <v>112</v>
      </c>
      <c r="C343" s="12" t="s">
        <v>1164</v>
      </c>
      <c r="D343" s="6" t="s">
        <v>113</v>
      </c>
      <c r="E343" s="53" t="s">
        <v>114</v>
      </c>
      <c r="F343" s="151" t="s">
        <v>1662</v>
      </c>
      <c r="G343" s="150"/>
      <c r="H343" s="119" t="s">
        <v>1663</v>
      </c>
      <c r="I343" s="118"/>
      <c r="J343" s="8"/>
      <c r="K343" s="8"/>
      <c r="L343" s="136"/>
      <c r="M343" s="141"/>
    </row>
    <row r="344" spans="1:13" ht="14.25">
      <c r="A344" s="9">
        <v>1</v>
      </c>
      <c r="B344" s="37" t="s">
        <v>535</v>
      </c>
      <c r="C344" s="37" t="s">
        <v>535</v>
      </c>
      <c r="D344" s="9" t="s">
        <v>536</v>
      </c>
      <c r="E344" s="55">
        <v>10</v>
      </c>
      <c r="F344" s="150">
        <v>28.93</v>
      </c>
      <c r="G344" s="150">
        <f t="shared" si="10"/>
        <v>289.3</v>
      </c>
      <c r="H344" s="126">
        <v>28.93</v>
      </c>
      <c r="I344" s="126">
        <f t="shared" si="11"/>
        <v>289.3</v>
      </c>
      <c r="J344" s="127">
        <v>30.96</v>
      </c>
      <c r="K344" s="4"/>
      <c r="L344" s="136">
        <f aca="true" t="shared" si="13" ref="L344:L359">H344-F344</f>
        <v>0</v>
      </c>
      <c r="M344" s="141">
        <f t="shared" si="12"/>
        <v>0</v>
      </c>
    </row>
    <row r="345" spans="1:13" ht="14.25">
      <c r="A345" s="9">
        <v>2</v>
      </c>
      <c r="B345" s="37" t="s">
        <v>537</v>
      </c>
      <c r="C345" s="37" t="s">
        <v>537</v>
      </c>
      <c r="D345" s="9" t="s">
        <v>538</v>
      </c>
      <c r="E345" s="55">
        <v>25</v>
      </c>
      <c r="F345" s="150">
        <v>1.09</v>
      </c>
      <c r="G345" s="150">
        <f t="shared" si="10"/>
        <v>27.250000000000004</v>
      </c>
      <c r="H345" s="126">
        <v>1.09</v>
      </c>
      <c r="I345" s="126">
        <f t="shared" si="11"/>
        <v>27.250000000000004</v>
      </c>
      <c r="J345" s="127">
        <v>1.17</v>
      </c>
      <c r="K345" s="4"/>
      <c r="L345" s="136">
        <f t="shared" si="13"/>
        <v>0</v>
      </c>
      <c r="M345" s="141">
        <f t="shared" si="12"/>
        <v>0</v>
      </c>
    </row>
    <row r="346" spans="1:13" ht="14.25">
      <c r="A346" s="9">
        <v>3</v>
      </c>
      <c r="B346" s="37" t="s">
        <v>539</v>
      </c>
      <c r="C346" s="37" t="s">
        <v>539</v>
      </c>
      <c r="D346" s="9" t="s">
        <v>538</v>
      </c>
      <c r="E346" s="55">
        <v>50</v>
      </c>
      <c r="F346" s="150">
        <v>0.59</v>
      </c>
      <c r="G346" s="150">
        <f t="shared" si="10"/>
        <v>29.5</v>
      </c>
      <c r="H346" s="126">
        <v>0.59</v>
      </c>
      <c r="I346" s="126">
        <f t="shared" si="11"/>
        <v>29.5</v>
      </c>
      <c r="J346" s="127">
        <v>0.63</v>
      </c>
      <c r="K346" s="4"/>
      <c r="L346" s="136">
        <f t="shared" si="13"/>
        <v>0</v>
      </c>
      <c r="M346" s="141">
        <f t="shared" si="12"/>
        <v>0</v>
      </c>
    </row>
    <row r="347" spans="1:13" ht="14.25">
      <c r="A347" s="9">
        <v>4</v>
      </c>
      <c r="B347" s="37" t="s">
        <v>540</v>
      </c>
      <c r="C347" s="37" t="s">
        <v>540</v>
      </c>
      <c r="D347" s="9" t="s">
        <v>536</v>
      </c>
      <c r="E347" s="55">
        <v>2</v>
      </c>
      <c r="F347" s="150">
        <v>24.15</v>
      </c>
      <c r="G347" s="150">
        <f t="shared" si="10"/>
        <v>48.3</v>
      </c>
      <c r="H347" s="126">
        <v>24.15</v>
      </c>
      <c r="I347" s="126">
        <f t="shared" si="11"/>
        <v>48.3</v>
      </c>
      <c r="J347" s="127">
        <v>25.84</v>
      </c>
      <c r="K347" s="4"/>
      <c r="L347" s="136">
        <f t="shared" si="13"/>
        <v>0</v>
      </c>
      <c r="M347" s="141">
        <f t="shared" si="12"/>
        <v>0</v>
      </c>
    </row>
    <row r="348" spans="1:13" ht="14.25">
      <c r="A348" s="9">
        <v>5</v>
      </c>
      <c r="B348" s="37" t="s">
        <v>541</v>
      </c>
      <c r="C348" s="37" t="s">
        <v>541</v>
      </c>
      <c r="D348" s="9" t="s">
        <v>118</v>
      </c>
      <c r="E348" s="55">
        <v>10</v>
      </c>
      <c r="F348" s="150">
        <v>4.37</v>
      </c>
      <c r="G348" s="150">
        <f t="shared" si="10"/>
        <v>43.7</v>
      </c>
      <c r="H348" s="126">
        <v>4.37</v>
      </c>
      <c r="I348" s="126">
        <f t="shared" si="11"/>
        <v>43.7</v>
      </c>
      <c r="J348" s="127">
        <v>4.68</v>
      </c>
      <c r="K348" s="4"/>
      <c r="L348" s="136">
        <f t="shared" si="13"/>
        <v>0</v>
      </c>
      <c r="M348" s="141">
        <f t="shared" si="12"/>
        <v>0</v>
      </c>
    </row>
    <row r="349" spans="1:13" ht="14.25">
      <c r="A349" s="9">
        <v>6</v>
      </c>
      <c r="B349" s="37" t="s">
        <v>542</v>
      </c>
      <c r="C349" s="37" t="s">
        <v>542</v>
      </c>
      <c r="D349" s="9" t="s">
        <v>538</v>
      </c>
      <c r="E349" s="55">
        <v>200</v>
      </c>
      <c r="F349" s="150">
        <v>0.3</v>
      </c>
      <c r="G349" s="150">
        <f t="shared" si="10"/>
        <v>60</v>
      </c>
      <c r="H349" s="126">
        <v>0.3</v>
      </c>
      <c r="I349" s="126">
        <f t="shared" si="11"/>
        <v>60</v>
      </c>
      <c r="J349" s="127">
        <v>0.32</v>
      </c>
      <c r="K349" s="4"/>
      <c r="L349" s="136">
        <f t="shared" si="13"/>
        <v>0</v>
      </c>
      <c r="M349" s="141">
        <f t="shared" si="12"/>
        <v>0</v>
      </c>
    </row>
    <row r="350" spans="1:13" ht="14.25">
      <c r="A350" s="9">
        <v>7</v>
      </c>
      <c r="B350" s="37" t="s">
        <v>543</v>
      </c>
      <c r="C350" s="37" t="s">
        <v>543</v>
      </c>
      <c r="D350" s="9" t="s">
        <v>538</v>
      </c>
      <c r="E350" s="55">
        <v>30</v>
      </c>
      <c r="F350" s="150">
        <v>8.2</v>
      </c>
      <c r="G350" s="150">
        <f t="shared" si="10"/>
        <v>245.99999999999997</v>
      </c>
      <c r="H350" s="126">
        <v>8.2</v>
      </c>
      <c r="I350" s="126">
        <f t="shared" si="11"/>
        <v>245.99999999999997</v>
      </c>
      <c r="J350" s="127">
        <v>8.77</v>
      </c>
      <c r="K350" s="4"/>
      <c r="L350" s="136">
        <f t="shared" si="13"/>
        <v>0</v>
      </c>
      <c r="M350" s="141">
        <f t="shared" si="12"/>
        <v>0</v>
      </c>
    </row>
    <row r="351" spans="1:13" ht="24">
      <c r="A351" s="9">
        <v>8</v>
      </c>
      <c r="B351" s="37" t="s">
        <v>544</v>
      </c>
      <c r="C351" s="37" t="s">
        <v>544</v>
      </c>
      <c r="D351" s="9" t="s">
        <v>536</v>
      </c>
      <c r="E351" s="55">
        <v>10</v>
      </c>
      <c r="F351" s="150">
        <v>12.7</v>
      </c>
      <c r="G351" s="150">
        <f t="shared" si="10"/>
        <v>127</v>
      </c>
      <c r="H351" s="126">
        <v>12.7</v>
      </c>
      <c r="I351" s="126">
        <f t="shared" si="11"/>
        <v>127</v>
      </c>
      <c r="J351" s="127">
        <v>13.59</v>
      </c>
      <c r="K351" s="4"/>
      <c r="L351" s="136">
        <f t="shared" si="13"/>
        <v>0</v>
      </c>
      <c r="M351" s="141">
        <f t="shared" si="12"/>
        <v>0</v>
      </c>
    </row>
    <row r="352" spans="1:13" ht="14.25">
      <c r="A352" s="9">
        <v>9</v>
      </c>
      <c r="B352" s="37" t="s">
        <v>545</v>
      </c>
      <c r="C352" s="37" t="s">
        <v>545</v>
      </c>
      <c r="D352" s="9" t="s">
        <v>118</v>
      </c>
      <c r="E352" s="55">
        <v>100</v>
      </c>
      <c r="F352" s="150">
        <v>2.1</v>
      </c>
      <c r="G352" s="150">
        <f t="shared" si="10"/>
        <v>210</v>
      </c>
      <c r="H352" s="126">
        <v>2.1</v>
      </c>
      <c r="I352" s="126">
        <f t="shared" si="11"/>
        <v>210</v>
      </c>
      <c r="J352" s="127">
        <v>2.25</v>
      </c>
      <c r="K352" s="4"/>
      <c r="L352" s="136">
        <f t="shared" si="13"/>
        <v>0</v>
      </c>
      <c r="M352" s="141">
        <f t="shared" si="12"/>
        <v>0</v>
      </c>
    </row>
    <row r="353" spans="1:13" ht="14.25">
      <c r="A353" s="9">
        <v>10</v>
      </c>
      <c r="B353" s="37" t="s">
        <v>546</v>
      </c>
      <c r="C353" s="37" t="s">
        <v>546</v>
      </c>
      <c r="D353" s="9" t="s">
        <v>538</v>
      </c>
      <c r="E353" s="55">
        <v>300</v>
      </c>
      <c r="F353" s="150">
        <v>2.01</v>
      </c>
      <c r="G353" s="150">
        <f t="shared" si="10"/>
        <v>602.9999999999999</v>
      </c>
      <c r="H353" s="126">
        <v>2.01</v>
      </c>
      <c r="I353" s="126">
        <f t="shared" si="11"/>
        <v>602.9999999999999</v>
      </c>
      <c r="J353" s="127">
        <v>2.15</v>
      </c>
      <c r="K353" s="4"/>
      <c r="L353" s="136">
        <f t="shared" si="13"/>
        <v>0</v>
      </c>
      <c r="M353" s="141">
        <f t="shared" si="12"/>
        <v>0</v>
      </c>
    </row>
    <row r="354" spans="1:13" ht="14.25">
      <c r="A354" s="9">
        <v>11</v>
      </c>
      <c r="B354" s="37" t="s">
        <v>547</v>
      </c>
      <c r="C354" s="37" t="s">
        <v>547</v>
      </c>
      <c r="D354" s="9" t="s">
        <v>538</v>
      </c>
      <c r="E354" s="55">
        <v>750</v>
      </c>
      <c r="F354" s="150">
        <v>0.3</v>
      </c>
      <c r="G354" s="150">
        <f t="shared" si="10"/>
        <v>225</v>
      </c>
      <c r="H354" s="126">
        <v>0.3</v>
      </c>
      <c r="I354" s="126">
        <f t="shared" si="11"/>
        <v>225</v>
      </c>
      <c r="J354" s="127">
        <v>0.32</v>
      </c>
      <c r="K354" s="4"/>
      <c r="L354" s="136">
        <f t="shared" si="13"/>
        <v>0</v>
      </c>
      <c r="M354" s="141">
        <f t="shared" si="12"/>
        <v>0</v>
      </c>
    </row>
    <row r="355" spans="1:13" ht="24">
      <c r="A355" s="9">
        <v>12</v>
      </c>
      <c r="B355" s="37" t="s">
        <v>548</v>
      </c>
      <c r="C355" s="37" t="s">
        <v>548</v>
      </c>
      <c r="D355" s="9" t="s">
        <v>538</v>
      </c>
      <c r="E355" s="55">
        <v>1500</v>
      </c>
      <c r="F355" s="150">
        <v>1.37</v>
      </c>
      <c r="G355" s="150">
        <f t="shared" si="10"/>
        <v>2055</v>
      </c>
      <c r="H355" s="126">
        <v>1.37</v>
      </c>
      <c r="I355" s="126">
        <f t="shared" si="11"/>
        <v>2055</v>
      </c>
      <c r="J355" s="127">
        <v>1.47</v>
      </c>
      <c r="K355" s="4"/>
      <c r="L355" s="136">
        <f t="shared" si="13"/>
        <v>0</v>
      </c>
      <c r="M355" s="141">
        <f t="shared" si="12"/>
        <v>0</v>
      </c>
    </row>
    <row r="356" spans="1:13" ht="24">
      <c r="A356" s="9">
        <v>13</v>
      </c>
      <c r="B356" s="37" t="s">
        <v>549</v>
      </c>
      <c r="C356" s="37" t="s">
        <v>549</v>
      </c>
      <c r="D356" s="9" t="s">
        <v>536</v>
      </c>
      <c r="E356" s="55">
        <v>500</v>
      </c>
      <c r="F356" s="150">
        <v>13.74</v>
      </c>
      <c r="G356" s="150">
        <f t="shared" si="10"/>
        <v>6870</v>
      </c>
      <c r="H356" s="126">
        <v>13.74</v>
      </c>
      <c r="I356" s="126">
        <f t="shared" si="11"/>
        <v>6870</v>
      </c>
      <c r="J356" s="127">
        <v>14.7</v>
      </c>
      <c r="K356" s="4"/>
      <c r="L356" s="136">
        <f t="shared" si="13"/>
        <v>0</v>
      </c>
      <c r="M356" s="141">
        <f t="shared" si="12"/>
        <v>0</v>
      </c>
    </row>
    <row r="357" spans="1:13" ht="14.25">
      <c r="A357" s="9">
        <v>14</v>
      </c>
      <c r="B357" s="37" t="s">
        <v>550</v>
      </c>
      <c r="C357" s="37" t="s">
        <v>550</v>
      </c>
      <c r="D357" s="9" t="s">
        <v>118</v>
      </c>
      <c r="E357" s="55">
        <v>1300</v>
      </c>
      <c r="F357" s="150">
        <v>2.57</v>
      </c>
      <c r="G357" s="150">
        <f t="shared" si="10"/>
        <v>3341</v>
      </c>
      <c r="H357" s="126">
        <v>2.57</v>
      </c>
      <c r="I357" s="126">
        <f t="shared" si="11"/>
        <v>3341</v>
      </c>
      <c r="J357" s="127">
        <v>2.75</v>
      </c>
      <c r="K357" s="4"/>
      <c r="L357" s="136">
        <f t="shared" si="13"/>
        <v>0</v>
      </c>
      <c r="M357" s="141">
        <f t="shared" si="12"/>
        <v>0</v>
      </c>
    </row>
    <row r="358" spans="1:13" ht="14.25">
      <c r="A358" s="9">
        <v>15</v>
      </c>
      <c r="B358" s="37" t="s">
        <v>551</v>
      </c>
      <c r="C358" s="37" t="s">
        <v>551</v>
      </c>
      <c r="D358" s="9" t="s">
        <v>538</v>
      </c>
      <c r="E358" s="55">
        <v>400</v>
      </c>
      <c r="F358" s="150">
        <v>3.02</v>
      </c>
      <c r="G358" s="150">
        <f t="shared" si="10"/>
        <v>1208</v>
      </c>
      <c r="H358" s="126">
        <v>3.02</v>
      </c>
      <c r="I358" s="126">
        <f t="shared" si="11"/>
        <v>1208</v>
      </c>
      <c r="J358" s="127">
        <v>3.23</v>
      </c>
      <c r="K358" s="4"/>
      <c r="L358" s="136">
        <f t="shared" si="13"/>
        <v>0</v>
      </c>
      <c r="M358" s="141">
        <f t="shared" si="12"/>
        <v>0</v>
      </c>
    </row>
    <row r="359" spans="1:13" ht="14.25">
      <c r="A359" s="9">
        <v>16</v>
      </c>
      <c r="B359" s="37" t="s">
        <v>552</v>
      </c>
      <c r="C359" s="37" t="s">
        <v>552</v>
      </c>
      <c r="D359" s="9" t="s">
        <v>538</v>
      </c>
      <c r="E359" s="55">
        <v>1300</v>
      </c>
      <c r="F359" s="150">
        <v>1.15</v>
      </c>
      <c r="G359" s="150">
        <f t="shared" si="10"/>
        <v>1494.9999999999998</v>
      </c>
      <c r="H359" s="126">
        <v>1.15</v>
      </c>
      <c r="I359" s="126">
        <f t="shared" si="11"/>
        <v>1494.9999999999998</v>
      </c>
      <c r="J359" s="127">
        <v>1.23</v>
      </c>
      <c r="K359" s="4"/>
      <c r="L359" s="136">
        <f t="shared" si="13"/>
        <v>0</v>
      </c>
      <c r="M359" s="141">
        <f t="shared" si="12"/>
        <v>0</v>
      </c>
    </row>
    <row r="360" spans="1:13" ht="14.25">
      <c r="A360" s="9"/>
      <c r="B360" s="20"/>
      <c r="C360" s="20"/>
      <c r="D360" s="1"/>
      <c r="E360" s="57"/>
      <c r="F360" s="152"/>
      <c r="G360" s="153">
        <f>SUM(G344:G359)</f>
        <v>16878.05</v>
      </c>
      <c r="H360" s="143"/>
      <c r="I360" s="143">
        <f>SUM(I344:I359)</f>
        <v>16878.05</v>
      </c>
      <c r="J360" s="16"/>
      <c r="K360" s="18"/>
      <c r="L360" s="144"/>
      <c r="M360" s="168">
        <f t="shared" si="12"/>
        <v>0</v>
      </c>
    </row>
    <row r="361" spans="1:13" ht="14.25">
      <c r="A361" s="9"/>
      <c r="B361" s="83"/>
      <c r="C361" s="83"/>
      <c r="D361" s="80"/>
      <c r="E361" s="109"/>
      <c r="F361" s="152"/>
      <c r="G361" s="150">
        <f t="shared" si="10"/>
        <v>0</v>
      </c>
      <c r="H361" s="118"/>
      <c r="I361" s="118">
        <f t="shared" si="11"/>
        <v>0</v>
      </c>
      <c r="J361" s="16"/>
      <c r="K361" s="4"/>
      <c r="L361" s="136"/>
      <c r="M361" s="141">
        <f t="shared" si="12"/>
        <v>0</v>
      </c>
    </row>
    <row r="362" spans="1:13" ht="14.25">
      <c r="A362" s="9"/>
      <c r="B362" s="20"/>
      <c r="C362" s="20"/>
      <c r="D362" s="1"/>
      <c r="E362" s="57"/>
      <c r="F362" s="152"/>
      <c r="G362" s="150">
        <f t="shared" si="10"/>
        <v>0</v>
      </c>
      <c r="H362" s="118"/>
      <c r="I362" s="118">
        <f t="shared" si="11"/>
        <v>0</v>
      </c>
      <c r="J362" s="16"/>
      <c r="K362" s="4"/>
      <c r="L362" s="136"/>
      <c r="M362" s="141">
        <f t="shared" si="12"/>
        <v>0</v>
      </c>
    </row>
    <row r="363" spans="1:13" ht="14.25">
      <c r="A363" s="94" t="s">
        <v>571</v>
      </c>
      <c r="B363" s="20"/>
      <c r="C363" s="20"/>
      <c r="D363" s="1"/>
      <c r="E363" s="57"/>
      <c r="F363" s="152"/>
      <c r="G363" s="150">
        <f t="shared" si="10"/>
        <v>0</v>
      </c>
      <c r="H363" s="118"/>
      <c r="I363" s="118">
        <f t="shared" si="11"/>
        <v>0</v>
      </c>
      <c r="J363" s="16"/>
      <c r="K363" s="4"/>
      <c r="L363" s="136"/>
      <c r="M363" s="141">
        <f t="shared" si="12"/>
        <v>0</v>
      </c>
    </row>
    <row r="364" spans="1:13" ht="14.25">
      <c r="A364" s="9" t="s">
        <v>993</v>
      </c>
      <c r="B364" s="20" t="s">
        <v>993</v>
      </c>
      <c r="C364" s="20"/>
      <c r="D364" s="1"/>
      <c r="E364" s="57"/>
      <c r="F364" s="152"/>
      <c r="G364" s="150">
        <f t="shared" si="10"/>
        <v>0</v>
      </c>
      <c r="H364" s="118"/>
      <c r="I364" s="118">
        <f t="shared" si="11"/>
        <v>0</v>
      </c>
      <c r="J364" s="16"/>
      <c r="K364" s="4"/>
      <c r="L364" s="136"/>
      <c r="M364" s="141">
        <f t="shared" si="12"/>
        <v>0</v>
      </c>
    </row>
    <row r="365" spans="1:13" ht="14.25">
      <c r="A365" s="9"/>
      <c r="B365" s="20"/>
      <c r="C365" s="20"/>
      <c r="D365" s="1"/>
      <c r="E365" s="57"/>
      <c r="F365" s="152"/>
      <c r="G365" s="150">
        <f t="shared" si="10"/>
        <v>0</v>
      </c>
      <c r="H365" s="118"/>
      <c r="I365" s="118">
        <f t="shared" si="11"/>
        <v>0</v>
      </c>
      <c r="J365" s="16"/>
      <c r="K365" s="4"/>
      <c r="L365" s="136"/>
      <c r="M365" s="141">
        <f t="shared" si="12"/>
        <v>0</v>
      </c>
    </row>
    <row r="366" spans="1:13" ht="14.25">
      <c r="A366" s="9"/>
      <c r="B366" s="20"/>
      <c r="C366" s="20"/>
      <c r="D366" s="1"/>
      <c r="E366" s="57"/>
      <c r="F366" s="152"/>
      <c r="G366" s="150">
        <f t="shared" si="10"/>
        <v>0</v>
      </c>
      <c r="H366" s="118"/>
      <c r="I366" s="118">
        <f t="shared" si="11"/>
        <v>0</v>
      </c>
      <c r="J366" s="16"/>
      <c r="K366" s="4"/>
      <c r="L366" s="136"/>
      <c r="M366" s="141">
        <f t="shared" si="12"/>
        <v>0</v>
      </c>
    </row>
    <row r="367" spans="1:13" ht="14.25">
      <c r="A367" s="26" t="s">
        <v>553</v>
      </c>
      <c r="B367" s="20"/>
      <c r="C367" s="20"/>
      <c r="D367" s="1"/>
      <c r="E367" s="57"/>
      <c r="F367" s="152"/>
      <c r="G367" s="150">
        <f t="shared" si="10"/>
        <v>0</v>
      </c>
      <c r="H367" s="118"/>
      <c r="I367" s="118">
        <f t="shared" si="11"/>
        <v>0</v>
      </c>
      <c r="J367" s="1"/>
      <c r="K367" s="9"/>
      <c r="L367" s="136"/>
      <c r="M367" s="141">
        <f t="shared" si="12"/>
        <v>0</v>
      </c>
    </row>
    <row r="368" spans="1:13" ht="14.25">
      <c r="A368" s="6" t="s">
        <v>111</v>
      </c>
      <c r="B368" s="6" t="s">
        <v>112</v>
      </c>
      <c r="C368" s="12" t="s">
        <v>1164</v>
      </c>
      <c r="D368" s="6" t="s">
        <v>113</v>
      </c>
      <c r="E368" s="53" t="s">
        <v>114</v>
      </c>
      <c r="F368" s="151" t="s">
        <v>1662</v>
      </c>
      <c r="G368" s="150"/>
      <c r="H368" s="119" t="s">
        <v>1663</v>
      </c>
      <c r="I368" s="118"/>
      <c r="J368" s="8"/>
      <c r="K368" s="8"/>
      <c r="L368" s="136"/>
      <c r="M368" s="141"/>
    </row>
    <row r="369" spans="1:13" ht="14.25">
      <c r="A369" s="9">
        <v>1</v>
      </c>
      <c r="B369" s="37" t="s">
        <v>554</v>
      </c>
      <c r="C369" s="37" t="s">
        <v>554</v>
      </c>
      <c r="D369" s="9" t="s">
        <v>536</v>
      </c>
      <c r="E369" s="55">
        <v>100</v>
      </c>
      <c r="F369" s="150">
        <v>24.15</v>
      </c>
      <c r="G369" s="150">
        <f t="shared" si="10"/>
        <v>2415</v>
      </c>
      <c r="H369" s="126">
        <v>24.15</v>
      </c>
      <c r="I369" s="126">
        <f t="shared" si="11"/>
        <v>2415</v>
      </c>
      <c r="J369" s="127">
        <v>25.84</v>
      </c>
      <c r="K369" s="4"/>
      <c r="L369" s="136">
        <f>H369-F369</f>
        <v>0</v>
      </c>
      <c r="M369" s="141">
        <f t="shared" si="12"/>
        <v>0</v>
      </c>
    </row>
    <row r="370" spans="1:13" ht="14.25">
      <c r="A370" s="9">
        <v>2</v>
      </c>
      <c r="B370" s="37" t="s">
        <v>555</v>
      </c>
      <c r="C370" s="37" t="s">
        <v>555</v>
      </c>
      <c r="D370" s="9" t="s">
        <v>536</v>
      </c>
      <c r="E370" s="55">
        <v>200</v>
      </c>
      <c r="F370" s="150">
        <v>14.95</v>
      </c>
      <c r="G370" s="150">
        <f t="shared" si="10"/>
        <v>2990</v>
      </c>
      <c r="H370" s="126">
        <v>14.95</v>
      </c>
      <c r="I370" s="126">
        <f t="shared" si="11"/>
        <v>2990</v>
      </c>
      <c r="J370" s="127">
        <v>16</v>
      </c>
      <c r="K370" s="4"/>
      <c r="L370" s="136">
        <f>H370-F370</f>
        <v>0</v>
      </c>
      <c r="M370" s="141">
        <f t="shared" si="12"/>
        <v>0</v>
      </c>
    </row>
    <row r="371" spans="1:13" ht="14.25">
      <c r="A371" s="9">
        <v>3</v>
      </c>
      <c r="B371" s="37" t="s">
        <v>556</v>
      </c>
      <c r="C371" s="37" t="s">
        <v>556</v>
      </c>
      <c r="D371" s="9" t="s">
        <v>536</v>
      </c>
      <c r="E371" s="55">
        <v>50</v>
      </c>
      <c r="F371" s="150">
        <v>12</v>
      </c>
      <c r="G371" s="150">
        <f t="shared" si="10"/>
        <v>600</v>
      </c>
      <c r="H371" s="126">
        <f>J371/1.07</f>
        <v>12</v>
      </c>
      <c r="I371" s="126">
        <f t="shared" si="11"/>
        <v>600</v>
      </c>
      <c r="J371" s="127">
        <v>12.84</v>
      </c>
      <c r="K371" s="4"/>
      <c r="L371" s="136">
        <f>H371-F371</f>
        <v>0</v>
      </c>
      <c r="M371" s="141">
        <f t="shared" si="12"/>
        <v>0</v>
      </c>
    </row>
    <row r="372" spans="1:13" ht="14.25">
      <c r="A372" s="9"/>
      <c r="B372" s="37"/>
      <c r="C372" s="37"/>
      <c r="D372" s="9"/>
      <c r="E372" s="55"/>
      <c r="F372" s="150"/>
      <c r="G372" s="153">
        <f>SUM(G369:G371)</f>
        <v>6005</v>
      </c>
      <c r="H372" s="143"/>
      <c r="I372" s="143">
        <f>SUM(I369:I371)</f>
        <v>6005</v>
      </c>
      <c r="J372" s="17"/>
      <c r="K372" s="4"/>
      <c r="L372" s="136"/>
      <c r="M372" s="169">
        <f t="shared" si="12"/>
        <v>0</v>
      </c>
    </row>
    <row r="373" spans="1:13" ht="14.25">
      <c r="A373" s="9"/>
      <c r="B373" s="83"/>
      <c r="C373" s="83"/>
      <c r="D373" s="82"/>
      <c r="E373" s="108"/>
      <c r="F373" s="150"/>
      <c r="G373" s="150">
        <f t="shared" si="10"/>
        <v>0</v>
      </c>
      <c r="H373" s="118"/>
      <c r="I373" s="118">
        <f t="shared" si="11"/>
        <v>0</v>
      </c>
      <c r="J373" s="17"/>
      <c r="K373" s="4"/>
      <c r="L373" s="136"/>
      <c r="M373" s="141">
        <f t="shared" si="12"/>
        <v>0</v>
      </c>
    </row>
    <row r="374" spans="1:13" ht="14.25">
      <c r="A374" s="9"/>
      <c r="B374" s="37"/>
      <c r="C374" s="37"/>
      <c r="D374" s="9"/>
      <c r="E374" s="55"/>
      <c r="F374" s="150"/>
      <c r="G374" s="150">
        <f t="shared" si="10"/>
        <v>0</v>
      </c>
      <c r="H374" s="118"/>
      <c r="I374" s="118">
        <f t="shared" si="11"/>
        <v>0</v>
      </c>
      <c r="J374" s="17"/>
      <c r="K374" s="4"/>
      <c r="L374" s="136"/>
      <c r="M374" s="141">
        <f t="shared" si="12"/>
        <v>0</v>
      </c>
    </row>
    <row r="375" spans="1:13" ht="14.25">
      <c r="A375" s="26" t="s">
        <v>557</v>
      </c>
      <c r="B375" s="37"/>
      <c r="C375" s="37"/>
      <c r="D375" s="9"/>
      <c r="E375" s="55"/>
      <c r="F375" s="150"/>
      <c r="G375" s="150">
        <f t="shared" si="10"/>
        <v>0</v>
      </c>
      <c r="H375" s="118"/>
      <c r="I375" s="118">
        <f t="shared" si="11"/>
        <v>0</v>
      </c>
      <c r="J375" s="11"/>
      <c r="K375" s="11"/>
      <c r="L375" s="136"/>
      <c r="M375" s="141">
        <f t="shared" si="12"/>
        <v>0</v>
      </c>
    </row>
    <row r="376" spans="1:13" ht="14.25">
      <c r="A376" s="6" t="s">
        <v>111</v>
      </c>
      <c r="B376" s="6" t="s">
        <v>112</v>
      </c>
      <c r="C376" s="12" t="s">
        <v>1164</v>
      </c>
      <c r="D376" s="6" t="s">
        <v>113</v>
      </c>
      <c r="E376" s="53" t="s">
        <v>114</v>
      </c>
      <c r="F376" s="151" t="s">
        <v>1662</v>
      </c>
      <c r="G376" s="150"/>
      <c r="H376" s="119" t="s">
        <v>1663</v>
      </c>
      <c r="I376" s="118"/>
      <c r="J376" s="8"/>
      <c r="K376" s="8"/>
      <c r="L376" s="136"/>
      <c r="M376" s="141"/>
    </row>
    <row r="377" spans="1:13" ht="14.25">
      <c r="A377" s="9">
        <v>1</v>
      </c>
      <c r="B377" s="37" t="s">
        <v>558</v>
      </c>
      <c r="C377" s="37" t="s">
        <v>558</v>
      </c>
      <c r="D377" s="9" t="s">
        <v>536</v>
      </c>
      <c r="E377" s="55">
        <v>6</v>
      </c>
      <c r="F377" s="150">
        <v>86.3</v>
      </c>
      <c r="G377" s="150">
        <f aca="true" t="shared" si="14" ref="G377:G440">E377*F377</f>
        <v>517.8</v>
      </c>
      <c r="H377" s="126">
        <v>86.3</v>
      </c>
      <c r="I377" s="126">
        <f aca="true" t="shared" si="15" ref="I377:I440">H377*E377</f>
        <v>517.8</v>
      </c>
      <c r="J377" s="127">
        <v>92.34</v>
      </c>
      <c r="K377" s="4"/>
      <c r="L377" s="136">
        <f>H377-F377</f>
        <v>0</v>
      </c>
      <c r="M377" s="141">
        <f t="shared" si="12"/>
        <v>0</v>
      </c>
    </row>
    <row r="378" spans="1:13" ht="14.25">
      <c r="A378" s="9">
        <v>2</v>
      </c>
      <c r="B378" s="37" t="s">
        <v>559</v>
      </c>
      <c r="C378" s="37" t="s">
        <v>559</v>
      </c>
      <c r="D378" s="9" t="s">
        <v>118</v>
      </c>
      <c r="E378" s="55">
        <v>10</v>
      </c>
      <c r="F378" s="150">
        <v>111.19</v>
      </c>
      <c r="G378" s="150">
        <f t="shared" si="14"/>
        <v>1111.9</v>
      </c>
      <c r="H378" s="126">
        <v>111.19</v>
      </c>
      <c r="I378" s="126">
        <f t="shared" si="15"/>
        <v>1111.9</v>
      </c>
      <c r="J378" s="127">
        <v>118.97</v>
      </c>
      <c r="K378" s="4"/>
      <c r="L378" s="136">
        <f>H378-F378</f>
        <v>0</v>
      </c>
      <c r="M378" s="141">
        <f t="shared" si="12"/>
        <v>0</v>
      </c>
    </row>
    <row r="379" spans="1:13" ht="14.25">
      <c r="A379" s="9">
        <v>3</v>
      </c>
      <c r="B379" s="37" t="s">
        <v>560</v>
      </c>
      <c r="C379" s="37" t="s">
        <v>560</v>
      </c>
      <c r="D379" s="9" t="s">
        <v>536</v>
      </c>
      <c r="E379" s="55">
        <v>30</v>
      </c>
      <c r="F379" s="150">
        <v>47.15</v>
      </c>
      <c r="G379" s="150">
        <f t="shared" si="14"/>
        <v>1414.5</v>
      </c>
      <c r="H379" s="126">
        <v>47.15</v>
      </c>
      <c r="I379" s="126">
        <f t="shared" si="15"/>
        <v>1414.5</v>
      </c>
      <c r="J379" s="127">
        <v>50.45</v>
      </c>
      <c r="K379" s="4"/>
      <c r="L379" s="136">
        <f>H379-F379</f>
        <v>0</v>
      </c>
      <c r="M379" s="141">
        <f t="shared" si="12"/>
        <v>0</v>
      </c>
    </row>
    <row r="380" spans="1:13" ht="14.25">
      <c r="A380" s="32">
        <v>4</v>
      </c>
      <c r="B380" s="37" t="s">
        <v>561</v>
      </c>
      <c r="C380" s="37" t="s">
        <v>561</v>
      </c>
      <c r="D380" s="9" t="s">
        <v>536</v>
      </c>
      <c r="E380" s="55">
        <v>5</v>
      </c>
      <c r="F380" s="150">
        <v>49.31</v>
      </c>
      <c r="G380" s="150">
        <f t="shared" si="14"/>
        <v>246.55</v>
      </c>
      <c r="H380" s="126">
        <v>49.31</v>
      </c>
      <c r="I380" s="126">
        <f t="shared" si="15"/>
        <v>246.55</v>
      </c>
      <c r="J380" s="127">
        <v>52.76</v>
      </c>
      <c r="K380" s="4"/>
      <c r="L380" s="136">
        <f>H380-F380</f>
        <v>0</v>
      </c>
      <c r="M380" s="141">
        <f aca="true" t="shared" si="16" ref="M380:M443">I380-G380</f>
        <v>0</v>
      </c>
    </row>
    <row r="381" spans="1:13" ht="14.25">
      <c r="A381" s="1"/>
      <c r="B381" s="20"/>
      <c r="C381" s="20"/>
      <c r="D381" s="1"/>
      <c r="E381" s="57"/>
      <c r="F381" s="152"/>
      <c r="G381" s="153">
        <f>SUM(G377:G380)</f>
        <v>3290.75</v>
      </c>
      <c r="H381" s="143"/>
      <c r="I381" s="143">
        <f>SUM(I377:I380)</f>
        <v>3290.75</v>
      </c>
      <c r="J381" s="16"/>
      <c r="K381" s="4"/>
      <c r="L381" s="136"/>
      <c r="M381" s="169">
        <f t="shared" si="16"/>
        <v>0</v>
      </c>
    </row>
    <row r="382" spans="1:13" ht="14.25">
      <c r="A382" s="1"/>
      <c r="B382" s="83"/>
      <c r="C382" s="83"/>
      <c r="D382" s="80"/>
      <c r="E382" s="109"/>
      <c r="F382" s="152"/>
      <c r="G382" s="150">
        <f t="shared" si="14"/>
        <v>0</v>
      </c>
      <c r="H382" s="118"/>
      <c r="I382" s="118">
        <f t="shared" si="15"/>
        <v>0</v>
      </c>
      <c r="J382" s="16"/>
      <c r="K382" s="4"/>
      <c r="L382" s="136"/>
      <c r="M382" s="141">
        <f t="shared" si="16"/>
        <v>0</v>
      </c>
    </row>
    <row r="383" spans="1:13" ht="14.25">
      <c r="A383" s="1"/>
      <c r="B383" s="20"/>
      <c r="C383" s="20"/>
      <c r="D383" s="1"/>
      <c r="E383" s="57"/>
      <c r="F383" s="152"/>
      <c r="G383" s="150">
        <f t="shared" si="14"/>
        <v>0</v>
      </c>
      <c r="H383" s="118"/>
      <c r="I383" s="118">
        <f t="shared" si="15"/>
        <v>0</v>
      </c>
      <c r="J383" s="16"/>
      <c r="K383" s="4"/>
      <c r="L383" s="136"/>
      <c r="M383" s="141">
        <f t="shared" si="16"/>
        <v>0</v>
      </c>
    </row>
    <row r="384" spans="1:13" ht="14.25">
      <c r="A384" s="16" t="s">
        <v>562</v>
      </c>
      <c r="B384" s="20"/>
      <c r="C384" s="20"/>
      <c r="D384" s="1"/>
      <c r="E384" s="57"/>
      <c r="F384" s="152"/>
      <c r="G384" s="150">
        <f t="shared" si="14"/>
        <v>0</v>
      </c>
      <c r="H384" s="118"/>
      <c r="I384" s="118">
        <f t="shared" si="15"/>
        <v>0</v>
      </c>
      <c r="J384" s="1"/>
      <c r="K384" s="1"/>
      <c r="L384" s="136"/>
      <c r="M384" s="141">
        <f t="shared" si="16"/>
        <v>0</v>
      </c>
    </row>
    <row r="385" spans="1:13" ht="14.25">
      <c r="A385" s="6" t="s">
        <v>111</v>
      </c>
      <c r="B385" s="6" t="s">
        <v>112</v>
      </c>
      <c r="C385" s="12" t="s">
        <v>1164</v>
      </c>
      <c r="D385" s="6" t="s">
        <v>113</v>
      </c>
      <c r="E385" s="53" t="s">
        <v>114</v>
      </c>
      <c r="F385" s="151" t="s">
        <v>1662</v>
      </c>
      <c r="G385" s="150"/>
      <c r="H385" s="119" t="s">
        <v>1663</v>
      </c>
      <c r="I385" s="118"/>
      <c r="J385" s="8"/>
      <c r="K385" s="8"/>
      <c r="L385" s="136"/>
      <c r="M385" s="141"/>
    </row>
    <row r="386" spans="1:13" ht="24">
      <c r="A386" s="9">
        <v>1</v>
      </c>
      <c r="B386" s="30" t="s">
        <v>563</v>
      </c>
      <c r="C386" s="30" t="s">
        <v>563</v>
      </c>
      <c r="D386" s="9" t="s">
        <v>564</v>
      </c>
      <c r="E386" s="110">
        <v>21000</v>
      </c>
      <c r="F386" s="150">
        <v>1.39</v>
      </c>
      <c r="G386" s="150">
        <f t="shared" si="14"/>
        <v>29189.999999999996</v>
      </c>
      <c r="H386" s="118">
        <f>J386/1.07</f>
        <v>1.05607476635514</v>
      </c>
      <c r="I386" s="118">
        <f t="shared" si="15"/>
        <v>22177.57009345794</v>
      </c>
      <c r="J386" s="11">
        <v>1.13</v>
      </c>
      <c r="K386" s="4"/>
      <c r="L386" s="136">
        <f>H386-F386</f>
        <v>-0.33392523364485993</v>
      </c>
      <c r="M386" s="141">
        <f t="shared" si="16"/>
        <v>-7012.429906542056</v>
      </c>
    </row>
    <row r="387" spans="1:13" ht="24">
      <c r="A387" s="9">
        <v>2</v>
      </c>
      <c r="B387" s="38" t="s">
        <v>565</v>
      </c>
      <c r="C387" s="38" t="s">
        <v>565</v>
      </c>
      <c r="D387" s="9" t="s">
        <v>564</v>
      </c>
      <c r="E387" s="110">
        <v>25000</v>
      </c>
      <c r="F387" s="150">
        <v>1.48</v>
      </c>
      <c r="G387" s="150">
        <f t="shared" si="14"/>
        <v>37000</v>
      </c>
      <c r="H387" s="118">
        <f>J387/1.07</f>
        <v>1.0654205607476634</v>
      </c>
      <c r="I387" s="118">
        <f t="shared" si="15"/>
        <v>26635.514018691585</v>
      </c>
      <c r="J387" s="11">
        <v>1.14</v>
      </c>
      <c r="K387" s="4"/>
      <c r="L387" s="136">
        <f>H387-F387</f>
        <v>-0.41457943925233653</v>
      </c>
      <c r="M387" s="141">
        <f t="shared" si="16"/>
        <v>-10364.485981308415</v>
      </c>
    </row>
    <row r="388" spans="1:13" ht="24">
      <c r="A388" s="9">
        <v>3</v>
      </c>
      <c r="B388" s="38" t="s">
        <v>566</v>
      </c>
      <c r="C388" s="38" t="s">
        <v>566</v>
      </c>
      <c r="D388" s="9" t="s">
        <v>564</v>
      </c>
      <c r="E388" s="110">
        <v>65000</v>
      </c>
      <c r="F388" s="150">
        <v>1.49</v>
      </c>
      <c r="G388" s="150">
        <f t="shared" si="14"/>
        <v>96850</v>
      </c>
      <c r="H388" s="118">
        <f>J388/1.07</f>
        <v>1.102803738317757</v>
      </c>
      <c r="I388" s="118">
        <f t="shared" si="15"/>
        <v>71682.2429906542</v>
      </c>
      <c r="J388" s="11">
        <v>1.18</v>
      </c>
      <c r="K388" s="4"/>
      <c r="L388" s="136">
        <f>H388-F388</f>
        <v>-0.3871962616822431</v>
      </c>
      <c r="M388" s="141">
        <f t="shared" si="16"/>
        <v>-25167.757009345805</v>
      </c>
    </row>
    <row r="389" spans="1:13" ht="36">
      <c r="A389" s="9">
        <v>4</v>
      </c>
      <c r="B389" s="38" t="s">
        <v>567</v>
      </c>
      <c r="C389" s="38" t="s">
        <v>567</v>
      </c>
      <c r="D389" s="9" t="s">
        <v>564</v>
      </c>
      <c r="E389" s="110">
        <v>3000</v>
      </c>
      <c r="F389" s="150">
        <v>2.88</v>
      </c>
      <c r="G389" s="150">
        <f t="shared" si="14"/>
        <v>8640</v>
      </c>
      <c r="H389" s="118">
        <f>J389/1.07</f>
        <v>2.093457943925234</v>
      </c>
      <c r="I389" s="118">
        <f t="shared" si="15"/>
        <v>6280.373831775702</v>
      </c>
      <c r="J389" s="11">
        <v>2.24</v>
      </c>
      <c r="K389" s="4"/>
      <c r="L389" s="136">
        <f>H389-F389</f>
        <v>-0.786542056074766</v>
      </c>
      <c r="M389" s="141">
        <f t="shared" si="16"/>
        <v>-2359.6261682242985</v>
      </c>
    </row>
    <row r="390" spans="1:13" ht="14.25">
      <c r="A390" s="9"/>
      <c r="B390" s="38"/>
      <c r="C390" s="38"/>
      <c r="D390" s="9"/>
      <c r="E390" s="110"/>
      <c r="F390" s="150"/>
      <c r="G390" s="153">
        <f>SUM(G386:G389)</f>
        <v>171680</v>
      </c>
      <c r="H390" s="143"/>
      <c r="I390" s="143">
        <f>SUM(I386:I389)</f>
        <v>126775.70093457942</v>
      </c>
      <c r="J390" s="17"/>
      <c r="K390" s="18"/>
      <c r="L390" s="144"/>
      <c r="M390" s="168">
        <f t="shared" si="16"/>
        <v>-44904.29906542058</v>
      </c>
    </row>
    <row r="391" spans="1:13" ht="14.25">
      <c r="A391" s="9"/>
      <c r="B391" s="83"/>
      <c r="C391" s="83"/>
      <c r="D391" s="82"/>
      <c r="E391" s="111"/>
      <c r="F391" s="150"/>
      <c r="G391" s="150">
        <f t="shared" si="14"/>
        <v>0</v>
      </c>
      <c r="H391" s="118"/>
      <c r="I391" s="118">
        <f t="shared" si="15"/>
        <v>0</v>
      </c>
      <c r="J391" s="17"/>
      <c r="K391" s="4"/>
      <c r="L391" s="136"/>
      <c r="M391" s="141">
        <f t="shared" si="16"/>
        <v>0</v>
      </c>
    </row>
    <row r="392" spans="1:13" ht="14.25">
      <c r="A392" s="9"/>
      <c r="B392" s="38"/>
      <c r="C392" s="38"/>
      <c r="D392" s="9"/>
      <c r="E392" s="110"/>
      <c r="F392" s="150"/>
      <c r="G392" s="150">
        <f t="shared" si="14"/>
        <v>0</v>
      </c>
      <c r="H392" s="118"/>
      <c r="I392" s="118">
        <f t="shared" si="15"/>
        <v>0</v>
      </c>
      <c r="J392" s="17"/>
      <c r="K392" s="4"/>
      <c r="L392" s="136"/>
      <c r="M392" s="141">
        <f t="shared" si="16"/>
        <v>0</v>
      </c>
    </row>
    <row r="393" spans="1:13" ht="14.25">
      <c r="A393" s="26" t="s">
        <v>568</v>
      </c>
      <c r="B393" s="38"/>
      <c r="C393" s="38"/>
      <c r="D393" s="9"/>
      <c r="E393" s="110"/>
      <c r="F393" s="150"/>
      <c r="G393" s="150">
        <f t="shared" si="14"/>
        <v>0</v>
      </c>
      <c r="H393" s="118"/>
      <c r="I393" s="118">
        <f t="shared" si="15"/>
        <v>0</v>
      </c>
      <c r="J393" s="11"/>
      <c r="K393" s="11"/>
      <c r="L393" s="136"/>
      <c r="M393" s="141">
        <f t="shared" si="16"/>
        <v>0</v>
      </c>
    </row>
    <row r="394" spans="1:13" ht="14.25">
      <c r="A394" s="6" t="s">
        <v>111</v>
      </c>
      <c r="B394" s="6" t="s">
        <v>112</v>
      </c>
      <c r="C394" s="12" t="s">
        <v>1164</v>
      </c>
      <c r="D394" s="6" t="s">
        <v>113</v>
      </c>
      <c r="E394" s="53" t="s">
        <v>114</v>
      </c>
      <c r="F394" s="151" t="s">
        <v>1662</v>
      </c>
      <c r="G394" s="150"/>
      <c r="H394" s="119" t="s">
        <v>1663</v>
      </c>
      <c r="I394" s="118"/>
      <c r="J394" s="8"/>
      <c r="K394" s="8"/>
      <c r="L394" s="136"/>
      <c r="M394" s="141"/>
    </row>
    <row r="395" spans="1:13" ht="36">
      <c r="A395" s="9">
        <v>1</v>
      </c>
      <c r="B395" s="38" t="s">
        <v>569</v>
      </c>
      <c r="C395" s="38" t="s">
        <v>569</v>
      </c>
      <c r="D395" s="9" t="s">
        <v>564</v>
      </c>
      <c r="E395" s="55">
        <v>400</v>
      </c>
      <c r="F395" s="150">
        <v>24.9</v>
      </c>
      <c r="G395" s="150">
        <f t="shared" si="14"/>
        <v>9960</v>
      </c>
      <c r="H395" s="126">
        <v>24.9</v>
      </c>
      <c r="I395" s="126">
        <f t="shared" si="15"/>
        <v>9960</v>
      </c>
      <c r="J395" s="127">
        <v>26.64</v>
      </c>
      <c r="K395" s="4"/>
      <c r="L395" s="136">
        <f>H395-F395</f>
        <v>0</v>
      </c>
      <c r="M395" s="141">
        <f t="shared" si="16"/>
        <v>0</v>
      </c>
    </row>
    <row r="396" spans="1:13" ht="24">
      <c r="A396" s="9">
        <v>2</v>
      </c>
      <c r="B396" s="38" t="s">
        <v>574</v>
      </c>
      <c r="C396" s="96" t="s">
        <v>574</v>
      </c>
      <c r="D396" s="9" t="s">
        <v>575</v>
      </c>
      <c r="E396" s="110">
        <v>3000</v>
      </c>
      <c r="F396" s="150">
        <v>2.1</v>
      </c>
      <c r="G396" s="150">
        <f t="shared" si="14"/>
        <v>6300</v>
      </c>
      <c r="H396" s="126">
        <v>2.1</v>
      </c>
      <c r="I396" s="126">
        <f t="shared" si="15"/>
        <v>6300</v>
      </c>
      <c r="J396" s="127">
        <v>2.25</v>
      </c>
      <c r="K396" s="4"/>
      <c r="L396" s="136">
        <f>H396-F396</f>
        <v>0</v>
      </c>
      <c r="M396" s="141">
        <f t="shared" si="16"/>
        <v>0</v>
      </c>
    </row>
    <row r="397" spans="1:13" ht="24">
      <c r="A397" s="9">
        <v>3</v>
      </c>
      <c r="B397" s="38" t="s">
        <v>576</v>
      </c>
      <c r="C397" s="38" t="s">
        <v>576</v>
      </c>
      <c r="D397" s="9" t="s">
        <v>564</v>
      </c>
      <c r="E397" s="110">
        <v>2500</v>
      </c>
      <c r="F397" s="150">
        <v>1.7</v>
      </c>
      <c r="G397" s="150">
        <f t="shared" si="14"/>
        <v>4250</v>
      </c>
      <c r="H397" s="118">
        <f>J397/1.07</f>
        <v>1.0934579439252334</v>
      </c>
      <c r="I397" s="118">
        <f t="shared" si="15"/>
        <v>2733.6448598130837</v>
      </c>
      <c r="J397" s="11">
        <v>1.17</v>
      </c>
      <c r="K397" s="4"/>
      <c r="L397" s="136">
        <f>H397-F397</f>
        <v>-0.6065420560747665</v>
      </c>
      <c r="M397" s="141">
        <f t="shared" si="16"/>
        <v>-1516.3551401869163</v>
      </c>
    </row>
    <row r="398" spans="1:13" ht="24">
      <c r="A398" s="9">
        <v>4</v>
      </c>
      <c r="B398" s="37" t="s">
        <v>577</v>
      </c>
      <c r="C398" s="37" t="s">
        <v>577</v>
      </c>
      <c r="D398" s="9" t="s">
        <v>564</v>
      </c>
      <c r="E398" s="110">
        <v>3500</v>
      </c>
      <c r="F398" s="150">
        <v>1.6</v>
      </c>
      <c r="G398" s="150">
        <f t="shared" si="14"/>
        <v>5600</v>
      </c>
      <c r="H398" s="118">
        <f>J398/1.07</f>
        <v>1.0186915887850467</v>
      </c>
      <c r="I398" s="118">
        <f t="shared" si="15"/>
        <v>3565.420560747664</v>
      </c>
      <c r="J398" s="11">
        <v>1.09</v>
      </c>
      <c r="K398" s="4"/>
      <c r="L398" s="136">
        <f>H398-F398</f>
        <v>-0.5813084112149534</v>
      </c>
      <c r="M398" s="141">
        <f t="shared" si="16"/>
        <v>-2034.5794392523362</v>
      </c>
    </row>
    <row r="399" spans="1:13" ht="36">
      <c r="A399" s="9">
        <v>5</v>
      </c>
      <c r="B399" s="37" t="s">
        <v>578</v>
      </c>
      <c r="C399" s="37" t="s">
        <v>578</v>
      </c>
      <c r="D399" s="9" t="s">
        <v>564</v>
      </c>
      <c r="E399" s="110">
        <v>300</v>
      </c>
      <c r="F399" s="150">
        <v>2.2</v>
      </c>
      <c r="G399" s="150">
        <f t="shared" si="14"/>
        <v>660</v>
      </c>
      <c r="H399" s="118">
        <f>J399/1.07</f>
        <v>1.0934579439252334</v>
      </c>
      <c r="I399" s="118">
        <f t="shared" si="15"/>
        <v>328.03738317757</v>
      </c>
      <c r="J399" s="11">
        <v>1.17</v>
      </c>
      <c r="K399" s="4"/>
      <c r="L399" s="136">
        <f>H399-F399</f>
        <v>-1.1065420560747667</v>
      </c>
      <c r="M399" s="141">
        <f t="shared" si="16"/>
        <v>-331.96261682243</v>
      </c>
    </row>
    <row r="400" spans="1:13" ht="14.25">
      <c r="A400" s="9"/>
      <c r="B400" s="2"/>
      <c r="C400" s="2"/>
      <c r="D400" s="9"/>
      <c r="E400" s="55"/>
      <c r="F400" s="153"/>
      <c r="G400" s="153">
        <f>SUM(G395:G399)</f>
        <v>26770</v>
      </c>
      <c r="H400" s="143"/>
      <c r="I400" s="143">
        <f>SUM(I395:I399)</f>
        <v>22887.10280373832</v>
      </c>
      <c r="J400" s="17"/>
      <c r="K400" s="18"/>
      <c r="L400" s="144"/>
      <c r="M400" s="168">
        <f t="shared" si="16"/>
        <v>-3882.8971962616815</v>
      </c>
    </row>
    <row r="401" spans="1:13" ht="14.25">
      <c r="A401" s="9"/>
      <c r="B401" s="83"/>
      <c r="C401" s="83"/>
      <c r="D401" s="82"/>
      <c r="E401" s="108"/>
      <c r="F401" s="153"/>
      <c r="G401" s="150">
        <f t="shared" si="14"/>
        <v>0</v>
      </c>
      <c r="H401" s="118"/>
      <c r="I401" s="118">
        <f t="shared" si="15"/>
        <v>0</v>
      </c>
      <c r="J401" s="17"/>
      <c r="K401" s="4"/>
      <c r="L401" s="136"/>
      <c r="M401" s="141">
        <f t="shared" si="16"/>
        <v>0</v>
      </c>
    </row>
    <row r="402" spans="1:13" ht="14.25">
      <c r="A402" s="9"/>
      <c r="B402" s="2"/>
      <c r="C402" s="2"/>
      <c r="D402" s="9"/>
      <c r="E402" s="55"/>
      <c r="F402" s="153"/>
      <c r="G402" s="150">
        <f t="shared" si="14"/>
        <v>0</v>
      </c>
      <c r="H402" s="118"/>
      <c r="I402" s="118">
        <f t="shared" si="15"/>
        <v>0</v>
      </c>
      <c r="J402" s="17"/>
      <c r="K402" s="4"/>
      <c r="L402" s="136"/>
      <c r="M402" s="141">
        <f t="shared" si="16"/>
        <v>0</v>
      </c>
    </row>
    <row r="403" spans="1:13" ht="14.25">
      <c r="A403" s="16" t="s">
        <v>579</v>
      </c>
      <c r="B403" s="20"/>
      <c r="C403" s="20"/>
      <c r="D403" s="1"/>
      <c r="E403" s="57"/>
      <c r="F403" s="152"/>
      <c r="G403" s="150">
        <f t="shared" si="14"/>
        <v>0</v>
      </c>
      <c r="H403" s="118"/>
      <c r="I403" s="118">
        <f t="shared" si="15"/>
        <v>0</v>
      </c>
      <c r="J403" s="1"/>
      <c r="K403" s="1"/>
      <c r="L403" s="136"/>
      <c r="M403" s="141">
        <f t="shared" si="16"/>
        <v>0</v>
      </c>
    </row>
    <row r="404" spans="1:13" ht="14.25">
      <c r="A404" s="6" t="s">
        <v>111</v>
      </c>
      <c r="B404" s="6" t="s">
        <v>112</v>
      </c>
      <c r="C404" s="12" t="s">
        <v>1164</v>
      </c>
      <c r="D404" s="6" t="s">
        <v>113</v>
      </c>
      <c r="E404" s="53" t="s">
        <v>114</v>
      </c>
      <c r="F404" s="151" t="s">
        <v>1662</v>
      </c>
      <c r="G404" s="150"/>
      <c r="H404" s="119" t="s">
        <v>1663</v>
      </c>
      <c r="I404" s="118"/>
      <c r="J404" s="8"/>
      <c r="K404" s="8"/>
      <c r="L404" s="136"/>
      <c r="M404" s="141"/>
    </row>
    <row r="405" spans="1:13" ht="24">
      <c r="A405" s="9">
        <v>1</v>
      </c>
      <c r="B405" s="30" t="s">
        <v>580</v>
      </c>
      <c r="C405" s="30" t="s">
        <v>580</v>
      </c>
      <c r="D405" s="9" t="s">
        <v>581</v>
      </c>
      <c r="E405" s="55">
        <v>200</v>
      </c>
      <c r="F405" s="155">
        <v>7.2</v>
      </c>
      <c r="G405" s="150">
        <f t="shared" si="14"/>
        <v>1440</v>
      </c>
      <c r="H405" s="118">
        <f>J405/1.07</f>
        <v>8.14018691588785</v>
      </c>
      <c r="I405" s="118">
        <f t="shared" si="15"/>
        <v>1628.03738317757</v>
      </c>
      <c r="J405" s="11">
        <v>8.71</v>
      </c>
      <c r="K405" s="4"/>
      <c r="L405" s="137">
        <f>H405-F405</f>
        <v>0.9401869158878506</v>
      </c>
      <c r="M405" s="141">
        <f t="shared" si="16"/>
        <v>188.03738317757006</v>
      </c>
    </row>
    <row r="406" spans="1:13" ht="24">
      <c r="A406" s="9">
        <v>2</v>
      </c>
      <c r="B406" s="30" t="s">
        <v>582</v>
      </c>
      <c r="C406" s="30" t="s">
        <v>582</v>
      </c>
      <c r="D406" s="9" t="s">
        <v>581</v>
      </c>
      <c r="E406" s="55">
        <v>300</v>
      </c>
      <c r="F406" s="155">
        <v>12</v>
      </c>
      <c r="G406" s="150">
        <f t="shared" si="14"/>
        <v>3600</v>
      </c>
      <c r="H406" s="126">
        <f>J406/1.07</f>
        <v>12</v>
      </c>
      <c r="I406" s="126">
        <f t="shared" si="15"/>
        <v>3600</v>
      </c>
      <c r="J406" s="127">
        <v>12.84</v>
      </c>
      <c r="K406" s="4"/>
      <c r="L406" s="136">
        <f>H406-F406</f>
        <v>0</v>
      </c>
      <c r="M406" s="141">
        <f t="shared" si="16"/>
        <v>0</v>
      </c>
    </row>
    <row r="407" spans="1:13" ht="14.25">
      <c r="A407" s="9"/>
      <c r="B407" s="30"/>
      <c r="C407" s="30"/>
      <c r="D407" s="9"/>
      <c r="E407" s="55"/>
      <c r="F407" s="155"/>
      <c r="G407" s="153">
        <f>SUM(G405:G406)</f>
        <v>5040</v>
      </c>
      <c r="H407" s="143"/>
      <c r="I407" s="143">
        <f>SUM(I405:I406)</f>
        <v>5228.0373831775705</v>
      </c>
      <c r="J407" s="17"/>
      <c r="K407" s="18"/>
      <c r="L407" s="144"/>
      <c r="M407" s="168">
        <f t="shared" si="16"/>
        <v>188.03738317757052</v>
      </c>
    </row>
    <row r="408" spans="1:13" ht="14.25">
      <c r="A408" s="9"/>
      <c r="B408" s="83"/>
      <c r="C408" s="83"/>
      <c r="D408" s="82"/>
      <c r="E408" s="108"/>
      <c r="F408" s="155"/>
      <c r="G408" s="150">
        <f t="shared" si="14"/>
        <v>0</v>
      </c>
      <c r="H408" s="118"/>
      <c r="I408" s="118">
        <f t="shared" si="15"/>
        <v>0</v>
      </c>
      <c r="J408" s="11"/>
      <c r="K408" s="4"/>
      <c r="L408" s="136"/>
      <c r="M408" s="141">
        <f t="shared" si="16"/>
        <v>0</v>
      </c>
    </row>
    <row r="409" spans="1:13" ht="14.25">
      <c r="A409" s="9"/>
      <c r="B409" s="30"/>
      <c r="C409" s="30"/>
      <c r="D409" s="9"/>
      <c r="E409" s="55"/>
      <c r="F409" s="155"/>
      <c r="G409" s="150">
        <f t="shared" si="14"/>
        <v>0</v>
      </c>
      <c r="H409" s="118"/>
      <c r="I409" s="118">
        <f t="shared" si="15"/>
        <v>0</v>
      </c>
      <c r="J409" s="11"/>
      <c r="K409" s="4"/>
      <c r="L409" s="136"/>
      <c r="M409" s="141">
        <f t="shared" si="16"/>
        <v>0</v>
      </c>
    </row>
    <row r="410" spans="1:13" ht="14.25">
      <c r="A410" s="9"/>
      <c r="B410" s="30"/>
      <c r="C410" s="30"/>
      <c r="D410" s="9"/>
      <c r="E410" s="55"/>
      <c r="F410" s="155"/>
      <c r="G410" s="150">
        <f t="shared" si="14"/>
        <v>0</v>
      </c>
      <c r="H410" s="118"/>
      <c r="I410" s="118">
        <f t="shared" si="15"/>
        <v>0</v>
      </c>
      <c r="J410" s="11"/>
      <c r="K410" s="4"/>
      <c r="L410" s="136"/>
      <c r="M410" s="141">
        <f t="shared" si="16"/>
        <v>0</v>
      </c>
    </row>
    <row r="411" spans="1:13" ht="14.25">
      <c r="A411" s="14" t="s">
        <v>583</v>
      </c>
      <c r="B411" s="2"/>
      <c r="C411" s="2"/>
      <c r="D411" s="9"/>
      <c r="E411" s="55"/>
      <c r="F411" s="150"/>
      <c r="G411" s="150">
        <f t="shared" si="14"/>
        <v>0</v>
      </c>
      <c r="H411" s="118"/>
      <c r="I411" s="118">
        <f t="shared" si="15"/>
        <v>0</v>
      </c>
      <c r="J411" s="17"/>
      <c r="K411" s="11"/>
      <c r="L411" s="136"/>
      <c r="M411" s="141">
        <f t="shared" si="16"/>
        <v>0</v>
      </c>
    </row>
    <row r="412" spans="1:13" ht="14.25">
      <c r="A412" s="6" t="s">
        <v>111</v>
      </c>
      <c r="B412" s="6" t="s">
        <v>112</v>
      </c>
      <c r="C412" s="12" t="s">
        <v>1164</v>
      </c>
      <c r="D412" s="6" t="s">
        <v>113</v>
      </c>
      <c r="E412" s="53" t="s">
        <v>114</v>
      </c>
      <c r="F412" s="151" t="s">
        <v>1662</v>
      </c>
      <c r="G412" s="150"/>
      <c r="H412" s="119" t="s">
        <v>1663</v>
      </c>
      <c r="I412" s="118"/>
      <c r="J412" s="8"/>
      <c r="K412" s="8"/>
      <c r="L412" s="136"/>
      <c r="M412" s="141"/>
    </row>
    <row r="413" spans="1:13" ht="24">
      <c r="A413" s="9">
        <v>1</v>
      </c>
      <c r="B413" s="37" t="s">
        <v>584</v>
      </c>
      <c r="C413" s="37" t="s">
        <v>584</v>
      </c>
      <c r="D413" s="9" t="s">
        <v>564</v>
      </c>
      <c r="E413" s="110">
        <v>3000</v>
      </c>
      <c r="F413" s="150">
        <v>1.42</v>
      </c>
      <c r="G413" s="150">
        <f t="shared" si="14"/>
        <v>4260</v>
      </c>
      <c r="H413" s="118">
        <f>J413/1.07</f>
        <v>1.0373831775700935</v>
      </c>
      <c r="I413" s="118">
        <f t="shared" si="15"/>
        <v>3112.1495327102803</v>
      </c>
      <c r="J413" s="11">
        <v>1.11</v>
      </c>
      <c r="K413" s="4"/>
      <c r="L413" s="136">
        <f>H413-F413</f>
        <v>-0.38261682242990647</v>
      </c>
      <c r="M413" s="141">
        <f t="shared" si="16"/>
        <v>-1147.8504672897197</v>
      </c>
    </row>
    <row r="414" spans="1:13" ht="24">
      <c r="A414" s="9">
        <v>2</v>
      </c>
      <c r="B414" s="37" t="s">
        <v>585</v>
      </c>
      <c r="C414" s="37" t="s">
        <v>585</v>
      </c>
      <c r="D414" s="9" t="s">
        <v>564</v>
      </c>
      <c r="E414" s="110">
        <v>1000</v>
      </c>
      <c r="F414" s="150">
        <v>1.44</v>
      </c>
      <c r="G414" s="150">
        <f t="shared" si="14"/>
        <v>1440</v>
      </c>
      <c r="H414" s="118">
        <f>J414/1.07</f>
        <v>1.0280373831775702</v>
      </c>
      <c r="I414" s="118">
        <f t="shared" si="15"/>
        <v>1028.0373831775703</v>
      </c>
      <c r="J414" s="11">
        <v>1.1</v>
      </c>
      <c r="K414" s="4"/>
      <c r="L414" s="136">
        <f>H414-F414</f>
        <v>-0.41196261682242974</v>
      </c>
      <c r="M414" s="141">
        <f t="shared" si="16"/>
        <v>-411.9626168224297</v>
      </c>
    </row>
    <row r="415" spans="1:13" ht="36">
      <c r="A415" s="9">
        <v>3</v>
      </c>
      <c r="B415" s="37" t="s">
        <v>586</v>
      </c>
      <c r="C415" s="37" t="s">
        <v>586</v>
      </c>
      <c r="D415" s="9" t="s">
        <v>564</v>
      </c>
      <c r="E415" s="110">
        <v>200</v>
      </c>
      <c r="F415" s="150">
        <v>1.5</v>
      </c>
      <c r="G415" s="150">
        <f t="shared" si="14"/>
        <v>300</v>
      </c>
      <c r="H415" s="118">
        <f>J415/1.07</f>
        <v>2.2803738317757007</v>
      </c>
      <c r="I415" s="118">
        <f t="shared" si="15"/>
        <v>456.0747663551401</v>
      </c>
      <c r="J415" s="11">
        <v>2.44</v>
      </c>
      <c r="K415" s="4"/>
      <c r="L415" s="137">
        <f>H415-F415</f>
        <v>0.7803738317757007</v>
      </c>
      <c r="M415" s="141">
        <f t="shared" si="16"/>
        <v>156.07476635514013</v>
      </c>
    </row>
    <row r="416" spans="1:13" ht="36">
      <c r="A416" s="9">
        <v>4</v>
      </c>
      <c r="B416" s="37" t="s">
        <v>587</v>
      </c>
      <c r="C416" s="37" t="s">
        <v>587</v>
      </c>
      <c r="D416" s="9" t="s">
        <v>564</v>
      </c>
      <c r="E416" s="110">
        <v>40000</v>
      </c>
      <c r="F416" s="150">
        <v>1.66</v>
      </c>
      <c r="G416" s="150">
        <f t="shared" si="14"/>
        <v>66400</v>
      </c>
      <c r="H416" s="118">
        <f>J416/1.07</f>
        <v>1.1121495327102802</v>
      </c>
      <c r="I416" s="118">
        <f t="shared" si="15"/>
        <v>44485.98130841121</v>
      </c>
      <c r="J416" s="11">
        <v>1.19</v>
      </c>
      <c r="K416" s="4"/>
      <c r="L416" s="136">
        <f>H416-F416</f>
        <v>-0.5478504672897198</v>
      </c>
      <c r="M416" s="141">
        <f t="shared" si="16"/>
        <v>-21914.01869158879</v>
      </c>
    </row>
    <row r="417" spans="1:13" ht="14.25">
      <c r="A417" s="9"/>
      <c r="B417" s="37"/>
      <c r="C417" s="37"/>
      <c r="D417" s="9"/>
      <c r="E417" s="110"/>
      <c r="F417" s="150"/>
      <c r="G417" s="153">
        <f>SUM(G413:G416)</f>
        <v>72400</v>
      </c>
      <c r="H417" s="143"/>
      <c r="I417" s="143">
        <f>SUM(I413:I416)</f>
        <v>49082.2429906542</v>
      </c>
      <c r="J417" s="17"/>
      <c r="K417" s="18"/>
      <c r="L417" s="144"/>
      <c r="M417" s="168">
        <f t="shared" si="16"/>
        <v>-23317.757009345798</v>
      </c>
    </row>
    <row r="418" spans="1:13" ht="14.25">
      <c r="A418" s="9"/>
      <c r="B418" s="83"/>
      <c r="C418" s="83"/>
      <c r="D418" s="82"/>
      <c r="E418" s="111"/>
      <c r="F418" s="150"/>
      <c r="G418" s="150">
        <f t="shared" si="14"/>
        <v>0</v>
      </c>
      <c r="H418" s="118"/>
      <c r="I418" s="118">
        <f t="shared" si="15"/>
        <v>0</v>
      </c>
      <c r="J418" s="17"/>
      <c r="K418" s="4"/>
      <c r="L418" s="136"/>
      <c r="M418" s="141">
        <f t="shared" si="16"/>
        <v>0</v>
      </c>
    </row>
    <row r="419" spans="1:13" ht="14.25">
      <c r="A419" s="9"/>
      <c r="B419" s="37"/>
      <c r="C419" s="37"/>
      <c r="D419" s="9"/>
      <c r="E419" s="110"/>
      <c r="F419" s="150"/>
      <c r="G419" s="150">
        <f t="shared" si="14"/>
        <v>0</v>
      </c>
      <c r="H419" s="118"/>
      <c r="I419" s="118">
        <f t="shared" si="15"/>
        <v>0</v>
      </c>
      <c r="J419" s="17"/>
      <c r="K419" s="4"/>
      <c r="L419" s="136"/>
      <c r="M419" s="141">
        <f t="shared" si="16"/>
        <v>0</v>
      </c>
    </row>
    <row r="420" spans="1:13" ht="14.25">
      <c r="A420" s="26" t="s">
        <v>588</v>
      </c>
      <c r="B420" s="37"/>
      <c r="C420" s="37"/>
      <c r="D420" s="9"/>
      <c r="E420" s="110"/>
      <c r="F420" s="150"/>
      <c r="G420" s="150">
        <f t="shared" si="14"/>
        <v>0</v>
      </c>
      <c r="H420" s="118"/>
      <c r="I420" s="118">
        <f t="shared" si="15"/>
        <v>0</v>
      </c>
      <c r="J420" s="11"/>
      <c r="K420" s="11"/>
      <c r="L420" s="136"/>
      <c r="M420" s="141">
        <f t="shared" si="16"/>
        <v>0</v>
      </c>
    </row>
    <row r="421" spans="1:13" ht="14.25">
      <c r="A421" s="6" t="s">
        <v>111</v>
      </c>
      <c r="B421" s="6" t="s">
        <v>112</v>
      </c>
      <c r="C421" s="12" t="s">
        <v>1164</v>
      </c>
      <c r="D421" s="6" t="s">
        <v>113</v>
      </c>
      <c r="E421" s="53" t="s">
        <v>114</v>
      </c>
      <c r="F421" s="151" t="s">
        <v>1662</v>
      </c>
      <c r="G421" s="150"/>
      <c r="H421" s="119" t="s">
        <v>1663</v>
      </c>
      <c r="I421" s="118"/>
      <c r="J421" s="8"/>
      <c r="K421" s="8"/>
      <c r="L421" s="136"/>
      <c r="M421" s="141"/>
    </row>
    <row r="422" spans="1:13" ht="14.25">
      <c r="A422" s="9">
        <v>1</v>
      </c>
      <c r="B422" s="37" t="s">
        <v>589</v>
      </c>
      <c r="C422" s="37" t="s">
        <v>589</v>
      </c>
      <c r="D422" s="9" t="s">
        <v>564</v>
      </c>
      <c r="E422" s="110">
        <v>3500</v>
      </c>
      <c r="F422" s="150">
        <v>3.35</v>
      </c>
      <c r="G422" s="150">
        <f t="shared" si="14"/>
        <v>11725</v>
      </c>
      <c r="H422" s="118">
        <f>J422/1.07</f>
        <v>2.392523364485981</v>
      </c>
      <c r="I422" s="118">
        <f t="shared" si="15"/>
        <v>8373.831775700934</v>
      </c>
      <c r="J422" s="11">
        <v>2.56</v>
      </c>
      <c r="K422" s="4"/>
      <c r="L422" s="136">
        <f>H422-F422</f>
        <v>-0.957476635514019</v>
      </c>
      <c r="M422" s="141">
        <f t="shared" si="16"/>
        <v>-3351.1682242990664</v>
      </c>
    </row>
    <row r="423" spans="1:13" ht="14.25">
      <c r="A423" s="9">
        <v>2</v>
      </c>
      <c r="B423" s="37" t="s">
        <v>590</v>
      </c>
      <c r="C423" s="37" t="s">
        <v>590</v>
      </c>
      <c r="D423" s="9" t="s">
        <v>564</v>
      </c>
      <c r="E423" s="110">
        <v>1000</v>
      </c>
      <c r="F423" s="150">
        <v>4.05</v>
      </c>
      <c r="G423" s="150">
        <f t="shared" si="14"/>
        <v>4050</v>
      </c>
      <c r="H423" s="118">
        <f>J423/1.07</f>
        <v>3.0373831775700935</v>
      </c>
      <c r="I423" s="118">
        <f t="shared" si="15"/>
        <v>3037.3831775700933</v>
      </c>
      <c r="J423" s="11">
        <v>3.25</v>
      </c>
      <c r="K423" s="4"/>
      <c r="L423" s="136">
        <f>H423-F423</f>
        <v>-1.0126168224299064</v>
      </c>
      <c r="M423" s="141">
        <f t="shared" si="16"/>
        <v>-1012.6168224299067</v>
      </c>
    </row>
    <row r="424" spans="1:13" ht="14.25">
      <c r="A424" s="9"/>
      <c r="B424" s="37"/>
      <c r="C424" s="37"/>
      <c r="D424" s="9"/>
      <c r="E424" s="110"/>
      <c r="F424" s="150"/>
      <c r="G424" s="153">
        <f>SUM(G422:G423)</f>
        <v>15775</v>
      </c>
      <c r="H424" s="143"/>
      <c r="I424" s="143">
        <f>SUM(I422:I423)</f>
        <v>11411.214953271026</v>
      </c>
      <c r="J424" s="17"/>
      <c r="K424" s="18"/>
      <c r="L424" s="144"/>
      <c r="M424" s="168">
        <f t="shared" si="16"/>
        <v>-4363.785046728974</v>
      </c>
    </row>
    <row r="425" spans="1:13" ht="14.25">
      <c r="A425" s="9"/>
      <c r="B425" s="83"/>
      <c r="C425" s="83"/>
      <c r="D425" s="82"/>
      <c r="E425" s="111"/>
      <c r="F425" s="150"/>
      <c r="G425" s="150">
        <f t="shared" si="14"/>
        <v>0</v>
      </c>
      <c r="H425" s="118"/>
      <c r="I425" s="118">
        <f t="shared" si="15"/>
        <v>0</v>
      </c>
      <c r="J425" s="17"/>
      <c r="K425" s="4"/>
      <c r="L425" s="136"/>
      <c r="M425" s="141">
        <f t="shared" si="16"/>
        <v>0</v>
      </c>
    </row>
    <row r="426" spans="1:13" ht="14.25">
      <c r="A426" s="9"/>
      <c r="B426" s="37"/>
      <c r="C426" s="37"/>
      <c r="D426" s="9"/>
      <c r="E426" s="110"/>
      <c r="F426" s="150"/>
      <c r="G426" s="150">
        <f t="shared" si="14"/>
        <v>0</v>
      </c>
      <c r="H426" s="118"/>
      <c r="I426" s="118">
        <f t="shared" si="15"/>
        <v>0</v>
      </c>
      <c r="J426" s="17"/>
      <c r="K426" s="4"/>
      <c r="L426" s="136"/>
      <c r="M426" s="141">
        <f t="shared" si="16"/>
        <v>0</v>
      </c>
    </row>
    <row r="427" spans="1:13" ht="14.25">
      <c r="A427" s="26" t="s">
        <v>591</v>
      </c>
      <c r="B427" s="37"/>
      <c r="C427" s="37"/>
      <c r="D427" s="9"/>
      <c r="E427" s="110"/>
      <c r="F427" s="150"/>
      <c r="G427" s="150">
        <f t="shared" si="14"/>
        <v>0</v>
      </c>
      <c r="H427" s="118"/>
      <c r="I427" s="118">
        <f t="shared" si="15"/>
        <v>0</v>
      </c>
      <c r="J427" s="11"/>
      <c r="K427" s="11"/>
      <c r="L427" s="136"/>
      <c r="M427" s="141">
        <f t="shared" si="16"/>
        <v>0</v>
      </c>
    </row>
    <row r="428" spans="1:13" ht="14.25">
      <c r="A428" s="6" t="s">
        <v>111</v>
      </c>
      <c r="B428" s="6" t="s">
        <v>112</v>
      </c>
      <c r="C428" s="12" t="s">
        <v>1164</v>
      </c>
      <c r="D428" s="6" t="s">
        <v>113</v>
      </c>
      <c r="E428" s="53" t="s">
        <v>114</v>
      </c>
      <c r="F428" s="151" t="s">
        <v>1662</v>
      </c>
      <c r="G428" s="150"/>
      <c r="H428" s="119" t="s">
        <v>1663</v>
      </c>
      <c r="I428" s="118"/>
      <c r="J428" s="8"/>
      <c r="K428" s="8"/>
      <c r="L428" s="136"/>
      <c r="M428" s="141"/>
    </row>
    <row r="429" spans="1:13" ht="24">
      <c r="A429" s="9">
        <v>1</v>
      </c>
      <c r="B429" s="37" t="s">
        <v>592</v>
      </c>
      <c r="C429" s="37" t="s">
        <v>592</v>
      </c>
      <c r="D429" s="9" t="s">
        <v>564</v>
      </c>
      <c r="E429" s="110">
        <v>4000</v>
      </c>
      <c r="F429" s="150">
        <v>1.5</v>
      </c>
      <c r="G429" s="150">
        <f t="shared" si="14"/>
        <v>6000</v>
      </c>
      <c r="H429" s="118">
        <f aca="true" t="shared" si="17" ref="H429:H436">J429/1.07</f>
        <v>1.158878504672897</v>
      </c>
      <c r="I429" s="118">
        <f t="shared" si="15"/>
        <v>4635.514018691589</v>
      </c>
      <c r="J429" s="11">
        <v>1.24</v>
      </c>
      <c r="K429" s="4"/>
      <c r="L429" s="136">
        <f aca="true" t="shared" si="18" ref="L429:L436">H429-F429</f>
        <v>-0.3411214953271029</v>
      </c>
      <c r="M429" s="141">
        <f t="shared" si="16"/>
        <v>-1364.4859813084113</v>
      </c>
    </row>
    <row r="430" spans="1:13" ht="24">
      <c r="A430" s="9">
        <v>2</v>
      </c>
      <c r="B430" s="37" t="s">
        <v>593</v>
      </c>
      <c r="C430" s="37" t="s">
        <v>593</v>
      </c>
      <c r="D430" s="9" t="s">
        <v>564</v>
      </c>
      <c r="E430" s="110">
        <v>15000</v>
      </c>
      <c r="F430" s="150">
        <v>1.61</v>
      </c>
      <c r="G430" s="150">
        <f t="shared" si="14"/>
        <v>24150</v>
      </c>
      <c r="H430" s="118">
        <f t="shared" si="17"/>
        <v>1.233644859813084</v>
      </c>
      <c r="I430" s="118">
        <f t="shared" si="15"/>
        <v>18504.672897196262</v>
      </c>
      <c r="J430" s="11">
        <v>1.32</v>
      </c>
      <c r="K430" s="4"/>
      <c r="L430" s="136">
        <f t="shared" si="18"/>
        <v>-0.37635514018691607</v>
      </c>
      <c r="M430" s="141">
        <f t="shared" si="16"/>
        <v>-5645.327102803738</v>
      </c>
    </row>
    <row r="431" spans="1:13" ht="24">
      <c r="A431" s="9">
        <v>3</v>
      </c>
      <c r="B431" s="37" t="s">
        <v>594</v>
      </c>
      <c r="C431" s="37" t="s">
        <v>594</v>
      </c>
      <c r="D431" s="9" t="s">
        <v>564</v>
      </c>
      <c r="E431" s="55">
        <v>800</v>
      </c>
      <c r="F431" s="150">
        <v>1.55</v>
      </c>
      <c r="G431" s="150">
        <f t="shared" si="14"/>
        <v>1240</v>
      </c>
      <c r="H431" s="118">
        <f t="shared" si="17"/>
        <v>1.1869158878504673</v>
      </c>
      <c r="I431" s="118">
        <f t="shared" si="15"/>
        <v>949.5327102803739</v>
      </c>
      <c r="J431" s="11">
        <v>1.27</v>
      </c>
      <c r="K431" s="4"/>
      <c r="L431" s="136">
        <f t="shared" si="18"/>
        <v>-0.36308411214953273</v>
      </c>
      <c r="M431" s="141">
        <f t="shared" si="16"/>
        <v>-290.46728971962614</v>
      </c>
    </row>
    <row r="432" spans="1:13" ht="24">
      <c r="A432" s="9">
        <v>4</v>
      </c>
      <c r="B432" s="37" t="s">
        <v>595</v>
      </c>
      <c r="C432" s="37" t="s">
        <v>595</v>
      </c>
      <c r="D432" s="9" t="s">
        <v>564</v>
      </c>
      <c r="E432" s="110">
        <v>2500</v>
      </c>
      <c r="F432" s="150">
        <v>1.81</v>
      </c>
      <c r="G432" s="150">
        <f t="shared" si="14"/>
        <v>4525</v>
      </c>
      <c r="H432" s="118">
        <f t="shared" si="17"/>
        <v>1.233644859813084</v>
      </c>
      <c r="I432" s="118">
        <f t="shared" si="15"/>
        <v>3084.11214953271</v>
      </c>
      <c r="J432" s="11">
        <v>1.32</v>
      </c>
      <c r="K432" s="4"/>
      <c r="L432" s="136">
        <f t="shared" si="18"/>
        <v>-0.576355140186916</v>
      </c>
      <c r="M432" s="141">
        <f t="shared" si="16"/>
        <v>-1440.8878504672898</v>
      </c>
    </row>
    <row r="433" spans="1:13" ht="36">
      <c r="A433" s="9">
        <v>5</v>
      </c>
      <c r="B433" s="37" t="s">
        <v>596</v>
      </c>
      <c r="C433" s="37" t="s">
        <v>596</v>
      </c>
      <c r="D433" s="9" t="s">
        <v>564</v>
      </c>
      <c r="E433" s="110">
        <v>4000</v>
      </c>
      <c r="F433" s="150">
        <v>1.52</v>
      </c>
      <c r="G433" s="150">
        <f t="shared" si="14"/>
        <v>6080</v>
      </c>
      <c r="H433" s="118">
        <f t="shared" si="17"/>
        <v>1.1775700934579438</v>
      </c>
      <c r="I433" s="118">
        <f t="shared" si="15"/>
        <v>4710.280373831775</v>
      </c>
      <c r="J433" s="11">
        <v>1.26</v>
      </c>
      <c r="K433" s="4"/>
      <c r="L433" s="136">
        <f t="shared" si="18"/>
        <v>-0.3424299065420562</v>
      </c>
      <c r="M433" s="141">
        <f t="shared" si="16"/>
        <v>-1369.7196261682247</v>
      </c>
    </row>
    <row r="434" spans="1:13" ht="36">
      <c r="A434" s="9">
        <v>6</v>
      </c>
      <c r="B434" s="37" t="s">
        <v>597</v>
      </c>
      <c r="C434" s="37" t="s">
        <v>597</v>
      </c>
      <c r="D434" s="9" t="s">
        <v>564</v>
      </c>
      <c r="E434" s="110">
        <v>300</v>
      </c>
      <c r="F434" s="150">
        <v>1.61</v>
      </c>
      <c r="G434" s="150">
        <f t="shared" si="14"/>
        <v>483.00000000000006</v>
      </c>
      <c r="H434" s="118">
        <f t="shared" si="17"/>
        <v>1.05607476635514</v>
      </c>
      <c r="I434" s="118">
        <f t="shared" si="15"/>
        <v>316.82242990654197</v>
      </c>
      <c r="J434" s="11">
        <v>1.13</v>
      </c>
      <c r="K434" s="4"/>
      <c r="L434" s="136">
        <f t="shared" si="18"/>
        <v>-0.5539252336448601</v>
      </c>
      <c r="M434" s="141">
        <f t="shared" si="16"/>
        <v>-166.1775700934581</v>
      </c>
    </row>
    <row r="435" spans="1:13" ht="14.25">
      <c r="A435" s="9">
        <v>7</v>
      </c>
      <c r="B435" s="39" t="s">
        <v>598</v>
      </c>
      <c r="C435" s="100" t="s">
        <v>1507</v>
      </c>
      <c r="D435" s="32" t="s">
        <v>118</v>
      </c>
      <c r="E435" s="57">
        <v>150</v>
      </c>
      <c r="F435" s="152">
        <v>9.75</v>
      </c>
      <c r="G435" s="150">
        <f t="shared" si="14"/>
        <v>1462.5</v>
      </c>
      <c r="H435" s="118">
        <f t="shared" si="17"/>
        <v>8.383177570093459</v>
      </c>
      <c r="I435" s="118">
        <f t="shared" si="15"/>
        <v>1257.4766355140189</v>
      </c>
      <c r="J435" s="28">
        <v>8.97</v>
      </c>
      <c r="K435" s="4"/>
      <c r="L435" s="136">
        <f t="shared" si="18"/>
        <v>-1.3668224299065415</v>
      </c>
      <c r="M435" s="141">
        <f t="shared" si="16"/>
        <v>-205.02336448598112</v>
      </c>
    </row>
    <row r="436" spans="1:13" ht="14.25">
      <c r="A436" s="9">
        <v>8</v>
      </c>
      <c r="B436" s="39" t="s">
        <v>599</v>
      </c>
      <c r="C436" s="100" t="s">
        <v>1508</v>
      </c>
      <c r="D436" s="32" t="s">
        <v>118</v>
      </c>
      <c r="E436" s="57">
        <v>400</v>
      </c>
      <c r="F436" s="152">
        <v>20.77</v>
      </c>
      <c r="G436" s="150">
        <f t="shared" si="14"/>
        <v>8308</v>
      </c>
      <c r="H436" s="118">
        <f t="shared" si="17"/>
        <v>17.261682242990652</v>
      </c>
      <c r="I436" s="118">
        <f t="shared" si="15"/>
        <v>6904.672897196261</v>
      </c>
      <c r="J436" s="28">
        <v>18.47</v>
      </c>
      <c r="K436" s="4"/>
      <c r="L436" s="136">
        <f t="shared" si="18"/>
        <v>-3.5083177570093476</v>
      </c>
      <c r="M436" s="141">
        <f t="shared" si="16"/>
        <v>-1403.3271028037389</v>
      </c>
    </row>
    <row r="437" spans="1:13" ht="14.25">
      <c r="A437" s="9"/>
      <c r="B437" s="37"/>
      <c r="C437" s="37"/>
      <c r="D437" s="9"/>
      <c r="E437" s="110"/>
      <c r="F437" s="150"/>
      <c r="G437" s="153">
        <f>SUM(G429:G436)</f>
        <v>52248.5</v>
      </c>
      <c r="H437" s="143"/>
      <c r="I437" s="143">
        <f>SUM(I429:I436)</f>
        <v>40363.084112149525</v>
      </c>
      <c r="J437" s="17"/>
      <c r="K437" s="18"/>
      <c r="L437" s="144"/>
      <c r="M437" s="168">
        <f t="shared" si="16"/>
        <v>-11885.415887850475</v>
      </c>
    </row>
    <row r="438" spans="1:13" ht="14.25">
      <c r="A438" s="9"/>
      <c r="B438" s="83"/>
      <c r="C438" s="83"/>
      <c r="D438" s="82"/>
      <c r="E438" s="111"/>
      <c r="F438" s="150"/>
      <c r="G438" s="150">
        <f t="shared" si="14"/>
        <v>0</v>
      </c>
      <c r="H438" s="118"/>
      <c r="I438" s="118">
        <f t="shared" si="15"/>
        <v>0</v>
      </c>
      <c r="J438" s="17"/>
      <c r="K438" s="4"/>
      <c r="L438" s="136"/>
      <c r="M438" s="141">
        <f t="shared" si="16"/>
        <v>0</v>
      </c>
    </row>
    <row r="439" spans="1:13" ht="14.25">
      <c r="A439" s="9"/>
      <c r="B439" s="37"/>
      <c r="C439" s="37"/>
      <c r="D439" s="9"/>
      <c r="E439" s="110"/>
      <c r="F439" s="150"/>
      <c r="G439" s="150">
        <f t="shared" si="14"/>
        <v>0</v>
      </c>
      <c r="H439" s="118"/>
      <c r="I439" s="118">
        <f t="shared" si="15"/>
        <v>0</v>
      </c>
      <c r="J439" s="17"/>
      <c r="K439" s="4"/>
      <c r="L439" s="136"/>
      <c r="M439" s="141">
        <f t="shared" si="16"/>
        <v>0</v>
      </c>
    </row>
    <row r="440" spans="1:13" ht="14.25">
      <c r="A440" s="26" t="s">
        <v>600</v>
      </c>
      <c r="B440" s="37"/>
      <c r="C440" s="37"/>
      <c r="D440" s="9"/>
      <c r="E440" s="110"/>
      <c r="F440" s="150"/>
      <c r="G440" s="150">
        <f t="shared" si="14"/>
        <v>0</v>
      </c>
      <c r="H440" s="118"/>
      <c r="I440" s="118">
        <f t="shared" si="15"/>
        <v>0</v>
      </c>
      <c r="J440" s="11"/>
      <c r="K440" s="11"/>
      <c r="L440" s="136"/>
      <c r="M440" s="141">
        <f t="shared" si="16"/>
        <v>0</v>
      </c>
    </row>
    <row r="441" spans="1:13" ht="14.25">
      <c r="A441" s="6" t="s">
        <v>111</v>
      </c>
      <c r="B441" s="6" t="s">
        <v>112</v>
      </c>
      <c r="C441" s="12" t="s">
        <v>1164</v>
      </c>
      <c r="D441" s="6" t="s">
        <v>113</v>
      </c>
      <c r="E441" s="53" t="s">
        <v>114</v>
      </c>
      <c r="F441" s="151" t="s">
        <v>1662</v>
      </c>
      <c r="G441" s="150"/>
      <c r="H441" s="119" t="s">
        <v>1663</v>
      </c>
      <c r="I441" s="118"/>
      <c r="J441" s="8"/>
      <c r="K441" s="8"/>
      <c r="L441" s="136"/>
      <c r="M441" s="141"/>
    </row>
    <row r="442" spans="1:13" ht="24">
      <c r="A442" s="9">
        <v>1</v>
      </c>
      <c r="B442" s="37" t="s">
        <v>601</v>
      </c>
      <c r="C442" s="37" t="s">
        <v>601</v>
      </c>
      <c r="D442" s="9" t="s">
        <v>602</v>
      </c>
      <c r="E442" s="110">
        <v>4000</v>
      </c>
      <c r="F442" s="150">
        <v>1.39</v>
      </c>
      <c r="G442" s="150">
        <f aca="true" t="shared" si="19" ref="G442:G502">E442*F442</f>
        <v>5560</v>
      </c>
      <c r="H442" s="126">
        <v>1.39</v>
      </c>
      <c r="I442" s="126">
        <f aca="true" t="shared" si="20" ref="I442:I502">H442*E442</f>
        <v>5560</v>
      </c>
      <c r="J442" s="127">
        <v>1.49</v>
      </c>
      <c r="K442" s="4"/>
      <c r="L442" s="136">
        <f>H442-F442</f>
        <v>0</v>
      </c>
      <c r="M442" s="141">
        <f t="shared" si="16"/>
        <v>0</v>
      </c>
    </row>
    <row r="443" spans="1:13" ht="24">
      <c r="A443" s="9">
        <v>1</v>
      </c>
      <c r="B443" s="37" t="s">
        <v>603</v>
      </c>
      <c r="C443" s="37" t="s">
        <v>603</v>
      </c>
      <c r="D443" s="9" t="s">
        <v>564</v>
      </c>
      <c r="E443" s="55">
        <v>600</v>
      </c>
      <c r="F443" s="150">
        <v>23.5</v>
      </c>
      <c r="G443" s="150">
        <f t="shared" si="19"/>
        <v>14100</v>
      </c>
      <c r="H443" s="126">
        <v>23.5</v>
      </c>
      <c r="I443" s="126">
        <f t="shared" si="20"/>
        <v>14100</v>
      </c>
      <c r="J443" s="127">
        <v>25.15</v>
      </c>
      <c r="K443" s="4"/>
      <c r="L443" s="136">
        <f>H443-F443</f>
        <v>0</v>
      </c>
      <c r="M443" s="141">
        <f t="shared" si="16"/>
        <v>0</v>
      </c>
    </row>
    <row r="444" spans="1:13" ht="24">
      <c r="A444" s="9">
        <v>2</v>
      </c>
      <c r="B444" s="37" t="s">
        <v>604</v>
      </c>
      <c r="C444" s="37" t="s">
        <v>604</v>
      </c>
      <c r="D444" s="9" t="s">
        <v>564</v>
      </c>
      <c r="E444" s="55">
        <v>20</v>
      </c>
      <c r="F444" s="150">
        <v>20</v>
      </c>
      <c r="G444" s="150">
        <f t="shared" si="19"/>
        <v>400</v>
      </c>
      <c r="H444" s="126">
        <f>J444/1.07</f>
        <v>19.999999999999996</v>
      </c>
      <c r="I444" s="126">
        <f t="shared" si="20"/>
        <v>399.99999999999994</v>
      </c>
      <c r="J444" s="127">
        <v>21.4</v>
      </c>
      <c r="K444" s="4"/>
      <c r="L444" s="136">
        <f>H444-F444</f>
        <v>0</v>
      </c>
      <c r="M444" s="141">
        <f aca="true" t="shared" si="21" ref="M444:M507">I444-G444</f>
        <v>0</v>
      </c>
    </row>
    <row r="445" spans="1:13" ht="14.25">
      <c r="A445" s="9"/>
      <c r="B445" s="20"/>
      <c r="C445" s="20"/>
      <c r="D445" s="1"/>
      <c r="E445" s="57"/>
      <c r="F445" s="152"/>
      <c r="G445" s="153">
        <f>SUM(G442:G444)</f>
        <v>20060</v>
      </c>
      <c r="H445" s="143"/>
      <c r="I445" s="143">
        <f>SUM(I442:I444)</f>
        <v>20060</v>
      </c>
      <c r="J445" s="35"/>
      <c r="K445" s="18"/>
      <c r="L445" s="144"/>
      <c r="M445" s="148">
        <f t="shared" si="21"/>
        <v>0</v>
      </c>
    </row>
    <row r="446" spans="1:13" ht="14.25">
      <c r="A446" s="9"/>
      <c r="B446" s="83"/>
      <c r="C446" s="83"/>
      <c r="D446" s="80"/>
      <c r="E446" s="109"/>
      <c r="F446" s="152"/>
      <c r="G446" s="150">
        <f t="shared" si="19"/>
        <v>0</v>
      </c>
      <c r="H446" s="118"/>
      <c r="I446" s="118">
        <f t="shared" si="20"/>
        <v>0</v>
      </c>
      <c r="J446" s="35"/>
      <c r="K446" s="4"/>
      <c r="L446" s="136"/>
      <c r="M446" s="141">
        <f t="shared" si="21"/>
        <v>0</v>
      </c>
    </row>
    <row r="447" spans="1:13" ht="14.25">
      <c r="A447" s="9"/>
      <c r="B447" s="20"/>
      <c r="C447" s="20"/>
      <c r="D447" s="1"/>
      <c r="E447" s="57"/>
      <c r="F447" s="152"/>
      <c r="G447" s="150">
        <f t="shared" si="19"/>
        <v>0</v>
      </c>
      <c r="H447" s="118"/>
      <c r="I447" s="118">
        <f t="shared" si="20"/>
        <v>0</v>
      </c>
      <c r="J447" s="35"/>
      <c r="K447" s="4"/>
      <c r="L447" s="136"/>
      <c r="M447" s="141">
        <f t="shared" si="21"/>
        <v>0</v>
      </c>
    </row>
    <row r="448" spans="1:13" ht="14.25">
      <c r="A448" s="16" t="s">
        <v>605</v>
      </c>
      <c r="B448" s="20"/>
      <c r="C448" s="20"/>
      <c r="D448" s="1"/>
      <c r="E448" s="57"/>
      <c r="F448" s="152"/>
      <c r="G448" s="150">
        <f t="shared" si="19"/>
        <v>0</v>
      </c>
      <c r="H448" s="118"/>
      <c r="I448" s="118">
        <f t="shared" si="20"/>
        <v>0</v>
      </c>
      <c r="J448" s="1"/>
      <c r="K448" s="1"/>
      <c r="L448" s="136"/>
      <c r="M448" s="141">
        <f t="shared" si="21"/>
        <v>0</v>
      </c>
    </row>
    <row r="449" spans="1:13" ht="14.25">
      <c r="A449" s="6" t="s">
        <v>111</v>
      </c>
      <c r="B449" s="6" t="s">
        <v>112</v>
      </c>
      <c r="C449" s="12" t="s">
        <v>1164</v>
      </c>
      <c r="D449" s="6" t="s">
        <v>113</v>
      </c>
      <c r="E449" s="53" t="s">
        <v>114</v>
      </c>
      <c r="F449" s="151" t="s">
        <v>1662</v>
      </c>
      <c r="G449" s="150"/>
      <c r="H449" s="119" t="s">
        <v>1663</v>
      </c>
      <c r="I449" s="118"/>
      <c r="J449" s="8"/>
      <c r="K449" s="8"/>
      <c r="L449" s="136"/>
      <c r="M449" s="141"/>
    </row>
    <row r="450" spans="1:13" ht="14.25">
      <c r="A450" s="32">
        <v>1</v>
      </c>
      <c r="B450" s="33" t="s">
        <v>611</v>
      </c>
      <c r="C450" s="98" t="s">
        <v>290</v>
      </c>
      <c r="D450" s="9" t="s">
        <v>118</v>
      </c>
      <c r="E450" s="55">
        <v>500</v>
      </c>
      <c r="F450" s="152">
        <v>1.38</v>
      </c>
      <c r="G450" s="150">
        <f t="shared" si="19"/>
        <v>690</v>
      </c>
      <c r="H450" s="118">
        <f>J450/1.07</f>
        <v>0.5233644859813085</v>
      </c>
      <c r="I450" s="118">
        <f t="shared" si="20"/>
        <v>261.68224299065423</v>
      </c>
      <c r="J450" s="24">
        <v>0.56</v>
      </c>
      <c r="K450" s="4"/>
      <c r="L450" s="136">
        <f>H450-F450</f>
        <v>-0.8566355140186914</v>
      </c>
      <c r="M450" s="141">
        <f t="shared" si="21"/>
        <v>-428.31775700934577</v>
      </c>
    </row>
    <row r="451" spans="1:13" ht="14.25">
      <c r="A451" s="15"/>
      <c r="B451" s="33"/>
      <c r="C451" s="33"/>
      <c r="D451" s="9"/>
      <c r="E451" s="55"/>
      <c r="F451" s="152"/>
      <c r="G451" s="153">
        <f>SUM(G450)</f>
        <v>690</v>
      </c>
      <c r="H451" s="143"/>
      <c r="I451" s="143">
        <f>SUM(I450)</f>
        <v>261.68224299065423</v>
      </c>
      <c r="J451" s="35"/>
      <c r="K451" s="18"/>
      <c r="L451" s="144"/>
      <c r="M451" s="168">
        <f t="shared" si="21"/>
        <v>-428.31775700934577</v>
      </c>
    </row>
    <row r="452" spans="1:13" ht="14.25">
      <c r="A452" s="15"/>
      <c r="B452" s="83"/>
      <c r="C452" s="83"/>
      <c r="D452" s="82"/>
      <c r="E452" s="108"/>
      <c r="F452" s="152"/>
      <c r="G452" s="150">
        <f t="shared" si="19"/>
        <v>0</v>
      </c>
      <c r="H452" s="118"/>
      <c r="I452" s="118">
        <f t="shared" si="20"/>
        <v>0</v>
      </c>
      <c r="J452" s="35"/>
      <c r="K452" s="4"/>
      <c r="L452" s="136"/>
      <c r="M452" s="141">
        <f t="shared" si="21"/>
        <v>0</v>
      </c>
    </row>
    <row r="453" spans="1:13" ht="14.25">
      <c r="A453" s="15"/>
      <c r="B453" s="33"/>
      <c r="C453" s="33"/>
      <c r="D453" s="9"/>
      <c r="E453" s="55"/>
      <c r="F453" s="152"/>
      <c r="G453" s="150">
        <f t="shared" si="19"/>
        <v>0</v>
      </c>
      <c r="H453" s="118"/>
      <c r="I453" s="118">
        <f t="shared" si="20"/>
        <v>0</v>
      </c>
      <c r="J453" s="35"/>
      <c r="K453" s="4"/>
      <c r="L453" s="136"/>
      <c r="M453" s="141">
        <f t="shared" si="21"/>
        <v>0</v>
      </c>
    </row>
    <row r="454" spans="1:13" ht="14.25">
      <c r="A454" s="15" t="s">
        <v>612</v>
      </c>
      <c r="B454" s="33"/>
      <c r="C454" s="33"/>
      <c r="D454" s="9"/>
      <c r="E454" s="55"/>
      <c r="F454" s="152"/>
      <c r="G454" s="150">
        <f t="shared" si="19"/>
        <v>0</v>
      </c>
      <c r="H454" s="118"/>
      <c r="I454" s="118">
        <f t="shared" si="20"/>
        <v>0</v>
      </c>
      <c r="J454" s="24"/>
      <c r="K454" s="24"/>
      <c r="L454" s="136"/>
      <c r="M454" s="141">
        <f t="shared" si="21"/>
        <v>0</v>
      </c>
    </row>
    <row r="455" spans="1:13" ht="14.25">
      <c r="A455" s="6" t="s">
        <v>111</v>
      </c>
      <c r="B455" s="6" t="s">
        <v>112</v>
      </c>
      <c r="C455" s="12" t="s">
        <v>1164</v>
      </c>
      <c r="D455" s="6" t="s">
        <v>113</v>
      </c>
      <c r="E455" s="53" t="s">
        <v>114</v>
      </c>
      <c r="F455" s="151" t="s">
        <v>1662</v>
      </c>
      <c r="G455" s="150"/>
      <c r="H455" s="119" t="s">
        <v>1663</v>
      </c>
      <c r="I455" s="118"/>
      <c r="J455" s="8"/>
      <c r="K455" s="8"/>
      <c r="L455" s="136"/>
      <c r="M455" s="141"/>
    </row>
    <row r="456" spans="1:13" ht="14.25">
      <c r="A456" s="41">
        <v>1</v>
      </c>
      <c r="B456" s="33" t="s">
        <v>613</v>
      </c>
      <c r="C456" s="98" t="s">
        <v>291</v>
      </c>
      <c r="D456" s="9" t="s">
        <v>118</v>
      </c>
      <c r="E456" s="55">
        <v>40</v>
      </c>
      <c r="F456" s="152">
        <v>8.7</v>
      </c>
      <c r="G456" s="150">
        <f t="shared" si="19"/>
        <v>348</v>
      </c>
      <c r="H456" s="118">
        <f>J456/1.07</f>
        <v>6.5327102803738315</v>
      </c>
      <c r="I456" s="118">
        <f t="shared" si="20"/>
        <v>261.30841121495325</v>
      </c>
      <c r="J456" s="24">
        <v>6.99</v>
      </c>
      <c r="K456" s="4"/>
      <c r="L456" s="136">
        <f>H456-F456</f>
        <v>-2.167289719626168</v>
      </c>
      <c r="M456" s="141">
        <f t="shared" si="21"/>
        <v>-86.69158878504675</v>
      </c>
    </row>
    <row r="457" spans="1:13" ht="14.25">
      <c r="A457" s="32">
        <v>2</v>
      </c>
      <c r="B457" s="33" t="s">
        <v>614</v>
      </c>
      <c r="C457" s="98" t="s">
        <v>292</v>
      </c>
      <c r="D457" s="9" t="s">
        <v>118</v>
      </c>
      <c r="E457" s="55">
        <v>200</v>
      </c>
      <c r="F457" s="152">
        <v>7.01</v>
      </c>
      <c r="G457" s="150">
        <f t="shared" si="19"/>
        <v>1402</v>
      </c>
      <c r="H457" s="118">
        <f>J457/1.07</f>
        <v>6.327102803738317</v>
      </c>
      <c r="I457" s="118">
        <f t="shared" si="20"/>
        <v>1265.4205607476633</v>
      </c>
      <c r="J457" s="24">
        <v>6.77</v>
      </c>
      <c r="K457" s="4"/>
      <c r="L457" s="136">
        <f>H457-F457</f>
        <v>-0.682897196261683</v>
      </c>
      <c r="M457" s="141">
        <f t="shared" si="21"/>
        <v>-136.57943925233667</v>
      </c>
    </row>
    <row r="458" spans="1:13" ht="14.25">
      <c r="A458" s="32"/>
      <c r="B458" s="33"/>
      <c r="C458" s="33"/>
      <c r="D458" s="9"/>
      <c r="E458" s="55"/>
      <c r="F458" s="152"/>
      <c r="G458" s="153">
        <f>SUM(G456:G457)</f>
        <v>1750</v>
      </c>
      <c r="H458" s="143"/>
      <c r="I458" s="143">
        <f>SUM(I456:I457)</f>
        <v>1526.7289719626165</v>
      </c>
      <c r="J458" s="35"/>
      <c r="K458" s="18"/>
      <c r="L458" s="144"/>
      <c r="M458" s="168">
        <f t="shared" si="21"/>
        <v>-223.27102803738353</v>
      </c>
    </row>
    <row r="459" spans="1:13" ht="14.25">
      <c r="A459" s="32"/>
      <c r="B459" s="83"/>
      <c r="C459" s="83"/>
      <c r="D459" s="82"/>
      <c r="E459" s="108"/>
      <c r="F459" s="152"/>
      <c r="G459" s="150">
        <f t="shared" si="19"/>
        <v>0</v>
      </c>
      <c r="H459" s="118"/>
      <c r="I459" s="118">
        <f t="shared" si="20"/>
        <v>0</v>
      </c>
      <c r="J459" s="35"/>
      <c r="K459" s="4"/>
      <c r="L459" s="136"/>
      <c r="M459" s="141">
        <f t="shared" si="21"/>
        <v>0</v>
      </c>
    </row>
    <row r="460" spans="1:13" ht="14.25">
      <c r="A460" s="32"/>
      <c r="B460" s="33"/>
      <c r="C460" s="33"/>
      <c r="D460" s="9"/>
      <c r="E460" s="55"/>
      <c r="F460" s="152"/>
      <c r="G460" s="150">
        <f t="shared" si="19"/>
        <v>0</v>
      </c>
      <c r="H460" s="118"/>
      <c r="I460" s="118">
        <f t="shared" si="20"/>
        <v>0</v>
      </c>
      <c r="J460" s="35"/>
      <c r="K460" s="4"/>
      <c r="L460" s="136"/>
      <c r="M460" s="141">
        <f t="shared" si="21"/>
        <v>0</v>
      </c>
    </row>
    <row r="461" spans="1:13" ht="14.25">
      <c r="A461" s="34" t="s">
        <v>615</v>
      </c>
      <c r="B461" s="33"/>
      <c r="C461" s="33"/>
      <c r="D461" s="9"/>
      <c r="E461" s="55"/>
      <c r="F461" s="152"/>
      <c r="G461" s="150">
        <f t="shared" si="19"/>
        <v>0</v>
      </c>
      <c r="H461" s="118"/>
      <c r="I461" s="118">
        <f t="shared" si="20"/>
        <v>0</v>
      </c>
      <c r="J461" s="24"/>
      <c r="K461" s="24"/>
      <c r="L461" s="136"/>
      <c r="M461" s="141">
        <f t="shared" si="21"/>
        <v>0</v>
      </c>
    </row>
    <row r="462" spans="1:13" ht="14.25">
      <c r="A462" s="6" t="s">
        <v>111</v>
      </c>
      <c r="B462" s="6" t="s">
        <v>112</v>
      </c>
      <c r="C462" s="12" t="s">
        <v>1164</v>
      </c>
      <c r="D462" s="6" t="s">
        <v>113</v>
      </c>
      <c r="E462" s="53" t="s">
        <v>114</v>
      </c>
      <c r="F462" s="151" t="s">
        <v>1662</v>
      </c>
      <c r="G462" s="150"/>
      <c r="H462" s="119" t="s">
        <v>1663</v>
      </c>
      <c r="I462" s="118"/>
      <c r="J462" s="8"/>
      <c r="K462" s="8"/>
      <c r="L462" s="136"/>
      <c r="M462" s="141"/>
    </row>
    <row r="463" spans="1:13" ht="24">
      <c r="A463" s="32">
        <v>1</v>
      </c>
      <c r="B463" s="33" t="s">
        <v>616</v>
      </c>
      <c r="C463" s="99" t="s">
        <v>293</v>
      </c>
      <c r="D463" s="9" t="s">
        <v>118</v>
      </c>
      <c r="E463" s="55">
        <v>1</v>
      </c>
      <c r="F463" s="152">
        <v>9.89</v>
      </c>
      <c r="G463" s="150">
        <f t="shared" si="19"/>
        <v>9.89</v>
      </c>
      <c r="H463" s="126">
        <v>9.89</v>
      </c>
      <c r="I463" s="126">
        <f t="shared" si="20"/>
        <v>9.89</v>
      </c>
      <c r="J463" s="127">
        <v>10.58</v>
      </c>
      <c r="K463" s="4"/>
      <c r="L463" s="136">
        <f>H463-F463</f>
        <v>0</v>
      </c>
      <c r="M463" s="141">
        <f t="shared" si="21"/>
        <v>0</v>
      </c>
    </row>
    <row r="464" spans="1:13" ht="24">
      <c r="A464" s="32">
        <v>2</v>
      </c>
      <c r="B464" s="33" t="s">
        <v>617</v>
      </c>
      <c r="C464" s="98" t="s">
        <v>294</v>
      </c>
      <c r="D464" s="9" t="s">
        <v>118</v>
      </c>
      <c r="E464" s="55">
        <v>200</v>
      </c>
      <c r="F464" s="152">
        <v>7.41</v>
      </c>
      <c r="G464" s="150">
        <f t="shared" si="19"/>
        <v>1482</v>
      </c>
      <c r="H464" s="118">
        <f>J464/1.07</f>
        <v>4.280373831775701</v>
      </c>
      <c r="I464" s="118">
        <f t="shared" si="20"/>
        <v>856.0747663551401</v>
      </c>
      <c r="J464" s="24">
        <v>4.58</v>
      </c>
      <c r="K464" s="4"/>
      <c r="L464" s="136">
        <f>H464-F464</f>
        <v>-3.1296261682242994</v>
      </c>
      <c r="M464" s="141">
        <f t="shared" si="21"/>
        <v>-625.9252336448599</v>
      </c>
    </row>
    <row r="465" spans="1:13" ht="24">
      <c r="A465" s="32">
        <v>3</v>
      </c>
      <c r="B465" s="33" t="s">
        <v>618</v>
      </c>
      <c r="C465" s="98" t="s">
        <v>295</v>
      </c>
      <c r="D465" s="9" t="s">
        <v>118</v>
      </c>
      <c r="E465" s="55">
        <v>10</v>
      </c>
      <c r="F465" s="152">
        <v>10.35</v>
      </c>
      <c r="G465" s="150">
        <f t="shared" si="19"/>
        <v>103.5</v>
      </c>
      <c r="H465" s="126">
        <v>10.35</v>
      </c>
      <c r="I465" s="126">
        <f t="shared" si="20"/>
        <v>103.5</v>
      </c>
      <c r="J465" s="127">
        <v>11.07</v>
      </c>
      <c r="K465" s="4"/>
      <c r="L465" s="136">
        <f>H465-F465</f>
        <v>0</v>
      </c>
      <c r="M465" s="141">
        <f t="shared" si="21"/>
        <v>0</v>
      </c>
    </row>
    <row r="466" spans="1:13" ht="14.25">
      <c r="A466" s="32"/>
      <c r="B466" s="33"/>
      <c r="C466" s="33"/>
      <c r="D466" s="9"/>
      <c r="E466" s="55"/>
      <c r="F466" s="152"/>
      <c r="G466" s="153">
        <f>SUM(G463:G465)</f>
        <v>1595.39</v>
      </c>
      <c r="H466" s="143"/>
      <c r="I466" s="143">
        <f>SUM(I463:I465)</f>
        <v>969.4647663551401</v>
      </c>
      <c r="J466" s="35"/>
      <c r="K466" s="18"/>
      <c r="L466" s="144"/>
      <c r="M466" s="168">
        <f t="shared" si="21"/>
        <v>-625.92523364486</v>
      </c>
    </row>
    <row r="467" spans="1:13" ht="14.25">
      <c r="A467" s="32"/>
      <c r="B467" s="83"/>
      <c r="C467" s="83"/>
      <c r="D467" s="82"/>
      <c r="E467" s="108"/>
      <c r="F467" s="152"/>
      <c r="G467" s="150">
        <f t="shared" si="19"/>
        <v>0</v>
      </c>
      <c r="H467" s="118"/>
      <c r="I467" s="118">
        <f t="shared" si="20"/>
        <v>0</v>
      </c>
      <c r="J467" s="35"/>
      <c r="K467" s="4"/>
      <c r="L467" s="136"/>
      <c r="M467" s="141">
        <f t="shared" si="21"/>
        <v>0</v>
      </c>
    </row>
    <row r="468" spans="1:13" ht="14.25">
      <c r="A468" s="32"/>
      <c r="B468" s="33"/>
      <c r="C468" s="33"/>
      <c r="D468" s="9"/>
      <c r="E468" s="55"/>
      <c r="F468" s="152"/>
      <c r="G468" s="150">
        <f t="shared" si="19"/>
        <v>0</v>
      </c>
      <c r="H468" s="118"/>
      <c r="I468" s="118">
        <f t="shared" si="20"/>
        <v>0</v>
      </c>
      <c r="J468" s="35"/>
      <c r="K468" s="4"/>
      <c r="L468" s="136"/>
      <c r="M468" s="141">
        <f t="shared" si="21"/>
        <v>0</v>
      </c>
    </row>
    <row r="469" spans="1:13" ht="14.25">
      <c r="A469" s="34" t="s">
        <v>619</v>
      </c>
      <c r="B469" s="33"/>
      <c r="C469" s="33"/>
      <c r="D469" s="9"/>
      <c r="E469" s="55"/>
      <c r="F469" s="152"/>
      <c r="G469" s="150">
        <f t="shared" si="19"/>
        <v>0</v>
      </c>
      <c r="H469" s="118"/>
      <c r="I469" s="118">
        <f t="shared" si="20"/>
        <v>0</v>
      </c>
      <c r="J469" s="24"/>
      <c r="K469" s="24"/>
      <c r="L469" s="136"/>
      <c r="M469" s="141">
        <f t="shared" si="21"/>
        <v>0</v>
      </c>
    </row>
    <row r="470" spans="1:13" ht="14.25">
      <c r="A470" s="6" t="s">
        <v>111</v>
      </c>
      <c r="B470" s="6" t="s">
        <v>112</v>
      </c>
      <c r="C470" s="12" t="s">
        <v>1164</v>
      </c>
      <c r="D470" s="6" t="s">
        <v>113</v>
      </c>
      <c r="E470" s="53" t="s">
        <v>114</v>
      </c>
      <c r="F470" s="151" t="s">
        <v>1662</v>
      </c>
      <c r="G470" s="150"/>
      <c r="H470" s="119" t="s">
        <v>1663</v>
      </c>
      <c r="I470" s="118"/>
      <c r="J470" s="8"/>
      <c r="K470" s="8"/>
      <c r="L470" s="136"/>
      <c r="M470" s="141"/>
    </row>
    <row r="471" spans="1:13" ht="24">
      <c r="A471" s="32">
        <v>1</v>
      </c>
      <c r="B471" s="33" t="s">
        <v>620</v>
      </c>
      <c r="C471" s="98" t="s">
        <v>296</v>
      </c>
      <c r="D471" s="9" t="s">
        <v>133</v>
      </c>
      <c r="E471" s="55">
        <v>20</v>
      </c>
      <c r="F471" s="152">
        <v>2</v>
      </c>
      <c r="G471" s="150">
        <f t="shared" si="19"/>
        <v>40</v>
      </c>
      <c r="H471" s="118">
        <f>J471/1.07</f>
        <v>1.9906542056074765</v>
      </c>
      <c r="I471" s="118">
        <f t="shared" si="20"/>
        <v>39.81308411214953</v>
      </c>
      <c r="J471" s="24">
        <v>2.13</v>
      </c>
      <c r="K471" s="4"/>
      <c r="L471" s="136">
        <f>H471-F471</f>
        <v>-0.009345794392523477</v>
      </c>
      <c r="M471" s="141">
        <f t="shared" si="21"/>
        <v>-0.18691588785046775</v>
      </c>
    </row>
    <row r="472" spans="1:13" ht="14.25">
      <c r="A472" s="32">
        <v>2</v>
      </c>
      <c r="B472" s="33" t="s">
        <v>621</v>
      </c>
      <c r="C472" s="98" t="s">
        <v>297</v>
      </c>
      <c r="D472" s="9" t="s">
        <v>118</v>
      </c>
      <c r="E472" s="55">
        <v>230</v>
      </c>
      <c r="F472" s="152">
        <v>13.84</v>
      </c>
      <c r="G472" s="150">
        <f t="shared" si="19"/>
        <v>3183.2</v>
      </c>
      <c r="H472" s="118">
        <f>J472/1.07</f>
        <v>10.691588785046727</v>
      </c>
      <c r="I472" s="118">
        <f t="shared" si="20"/>
        <v>2459.0654205607475</v>
      </c>
      <c r="J472" s="24">
        <v>11.44</v>
      </c>
      <c r="K472" s="4"/>
      <c r="L472" s="136">
        <f>H472-F472</f>
        <v>-3.1484112149532724</v>
      </c>
      <c r="M472" s="141">
        <f t="shared" si="21"/>
        <v>-724.1345794392523</v>
      </c>
    </row>
    <row r="473" spans="1:13" ht="14.25">
      <c r="A473" s="32"/>
      <c r="B473" s="33"/>
      <c r="C473" s="33"/>
      <c r="D473" s="9"/>
      <c r="E473" s="55"/>
      <c r="F473" s="152"/>
      <c r="G473" s="153">
        <f>SUM(G471:G472)</f>
        <v>3223.2</v>
      </c>
      <c r="H473" s="143"/>
      <c r="I473" s="143">
        <f>SUM(I471:I472)</f>
        <v>2498.878504672897</v>
      </c>
      <c r="J473" s="35"/>
      <c r="K473" s="18"/>
      <c r="L473" s="144"/>
      <c r="M473" s="168">
        <f t="shared" si="21"/>
        <v>-724.3214953271026</v>
      </c>
    </row>
    <row r="474" spans="1:13" ht="14.25">
      <c r="A474" s="32"/>
      <c r="B474" s="83"/>
      <c r="C474" s="83"/>
      <c r="D474" s="82"/>
      <c r="E474" s="108"/>
      <c r="F474" s="152"/>
      <c r="G474" s="150">
        <f t="shared" si="19"/>
        <v>0</v>
      </c>
      <c r="H474" s="118"/>
      <c r="I474" s="118">
        <f t="shared" si="20"/>
        <v>0</v>
      </c>
      <c r="J474" s="35"/>
      <c r="K474" s="4"/>
      <c r="L474" s="136"/>
      <c r="M474" s="141">
        <f t="shared" si="21"/>
        <v>0</v>
      </c>
    </row>
    <row r="475" spans="1:13" ht="14.25">
      <c r="A475" s="32"/>
      <c r="B475" s="33"/>
      <c r="C475" s="33"/>
      <c r="D475" s="9"/>
      <c r="E475" s="55"/>
      <c r="F475" s="152"/>
      <c r="G475" s="150">
        <f t="shared" si="19"/>
        <v>0</v>
      </c>
      <c r="H475" s="118"/>
      <c r="I475" s="118">
        <f t="shared" si="20"/>
        <v>0</v>
      </c>
      <c r="J475" s="35"/>
      <c r="K475" s="4"/>
      <c r="L475" s="136"/>
      <c r="M475" s="141">
        <f t="shared" si="21"/>
        <v>0</v>
      </c>
    </row>
    <row r="476" spans="1:13" ht="14.25">
      <c r="A476" s="34" t="s">
        <v>622</v>
      </c>
      <c r="B476" s="33"/>
      <c r="C476" s="33"/>
      <c r="D476" s="9"/>
      <c r="E476" s="55"/>
      <c r="F476" s="152"/>
      <c r="G476" s="150">
        <f t="shared" si="19"/>
        <v>0</v>
      </c>
      <c r="H476" s="118"/>
      <c r="I476" s="118">
        <f t="shared" si="20"/>
        <v>0</v>
      </c>
      <c r="J476" s="24"/>
      <c r="K476" s="24"/>
      <c r="L476" s="136"/>
      <c r="M476" s="141">
        <f t="shared" si="21"/>
        <v>0</v>
      </c>
    </row>
    <row r="477" spans="1:13" ht="14.25">
      <c r="A477" s="6" t="s">
        <v>111</v>
      </c>
      <c r="B477" s="6" t="s">
        <v>112</v>
      </c>
      <c r="C477" s="12" t="s">
        <v>1164</v>
      </c>
      <c r="D477" s="6" t="s">
        <v>113</v>
      </c>
      <c r="E477" s="53" t="s">
        <v>114</v>
      </c>
      <c r="F477" s="151" t="s">
        <v>1662</v>
      </c>
      <c r="G477" s="150"/>
      <c r="H477" s="119" t="s">
        <v>1663</v>
      </c>
      <c r="I477" s="118"/>
      <c r="J477" s="8"/>
      <c r="K477" s="8"/>
      <c r="L477" s="136"/>
      <c r="M477" s="141"/>
    </row>
    <row r="478" spans="1:13" ht="24">
      <c r="A478" s="32">
        <v>1</v>
      </c>
      <c r="B478" s="33" t="s">
        <v>623</v>
      </c>
      <c r="C478" s="98" t="s">
        <v>298</v>
      </c>
      <c r="D478" s="9" t="s">
        <v>118</v>
      </c>
      <c r="E478" s="55">
        <v>100</v>
      </c>
      <c r="F478" s="152">
        <v>16.5</v>
      </c>
      <c r="G478" s="150">
        <f t="shared" si="19"/>
        <v>1650</v>
      </c>
      <c r="H478" s="118">
        <f>J478/1.07</f>
        <v>15.794392523364484</v>
      </c>
      <c r="I478" s="118">
        <f t="shared" si="20"/>
        <v>1579.4392523364484</v>
      </c>
      <c r="J478" s="24">
        <v>16.9</v>
      </c>
      <c r="K478" s="4"/>
      <c r="L478" s="136">
        <f>H478-F478</f>
        <v>-0.7056074766355156</v>
      </c>
      <c r="M478" s="141">
        <f t="shared" si="21"/>
        <v>-70.56074766355164</v>
      </c>
    </row>
    <row r="479" spans="1:13" ht="14.25">
      <c r="A479" s="32"/>
      <c r="B479" s="33"/>
      <c r="C479" s="33"/>
      <c r="D479" s="9"/>
      <c r="E479" s="55"/>
      <c r="F479" s="152"/>
      <c r="G479" s="153">
        <f>SUM(G478)</f>
        <v>1650</v>
      </c>
      <c r="H479" s="143"/>
      <c r="I479" s="143">
        <f>SUM(I478)</f>
        <v>1579.4392523364484</v>
      </c>
      <c r="J479" s="35"/>
      <c r="K479" s="18"/>
      <c r="L479" s="144"/>
      <c r="M479" s="168">
        <f t="shared" si="21"/>
        <v>-70.56074766355164</v>
      </c>
    </row>
    <row r="480" spans="1:13" ht="14.25">
      <c r="A480" s="32"/>
      <c r="B480" s="83"/>
      <c r="C480" s="83"/>
      <c r="D480" s="82"/>
      <c r="E480" s="108"/>
      <c r="F480" s="152"/>
      <c r="G480" s="150">
        <f t="shared" si="19"/>
        <v>0</v>
      </c>
      <c r="H480" s="118"/>
      <c r="I480" s="118">
        <f t="shared" si="20"/>
        <v>0</v>
      </c>
      <c r="J480" s="35"/>
      <c r="K480" s="4"/>
      <c r="L480" s="136"/>
      <c r="M480" s="141">
        <f t="shared" si="21"/>
        <v>0</v>
      </c>
    </row>
    <row r="481" spans="1:13" ht="14.25">
      <c r="A481" s="32"/>
      <c r="B481" s="33"/>
      <c r="C481" s="33"/>
      <c r="D481" s="9"/>
      <c r="E481" s="55"/>
      <c r="F481" s="152"/>
      <c r="G481" s="150">
        <f t="shared" si="19"/>
        <v>0</v>
      </c>
      <c r="H481" s="118"/>
      <c r="I481" s="118">
        <f t="shared" si="20"/>
        <v>0</v>
      </c>
      <c r="J481" s="35"/>
      <c r="K481" s="4"/>
      <c r="L481" s="136"/>
      <c r="M481" s="141">
        <f t="shared" si="21"/>
        <v>0</v>
      </c>
    </row>
    <row r="482" spans="1:13" ht="14.25">
      <c r="A482" s="34" t="s">
        <v>624</v>
      </c>
      <c r="B482" s="33"/>
      <c r="C482" s="33"/>
      <c r="D482" s="9"/>
      <c r="E482" s="55"/>
      <c r="F482" s="152"/>
      <c r="G482" s="150">
        <f t="shared" si="19"/>
        <v>0</v>
      </c>
      <c r="H482" s="118"/>
      <c r="I482" s="118">
        <f t="shared" si="20"/>
        <v>0</v>
      </c>
      <c r="J482" s="24"/>
      <c r="K482" s="24"/>
      <c r="L482" s="136"/>
      <c r="M482" s="141">
        <f t="shared" si="21"/>
        <v>0</v>
      </c>
    </row>
    <row r="483" spans="1:13" ht="14.25">
      <c r="A483" s="6" t="s">
        <v>111</v>
      </c>
      <c r="B483" s="6" t="s">
        <v>112</v>
      </c>
      <c r="C483" s="12" t="s">
        <v>1164</v>
      </c>
      <c r="D483" s="6" t="s">
        <v>113</v>
      </c>
      <c r="E483" s="53" t="s">
        <v>114</v>
      </c>
      <c r="F483" s="151" t="s">
        <v>1662</v>
      </c>
      <c r="G483" s="150"/>
      <c r="H483" s="119" t="s">
        <v>1663</v>
      </c>
      <c r="I483" s="118"/>
      <c r="J483" s="8"/>
      <c r="K483" s="8"/>
      <c r="L483" s="136"/>
      <c r="M483" s="141"/>
    </row>
    <row r="484" spans="1:13" ht="24">
      <c r="A484" s="32">
        <v>1</v>
      </c>
      <c r="B484" s="33" t="s">
        <v>625</v>
      </c>
      <c r="C484" s="33" t="s">
        <v>625</v>
      </c>
      <c r="D484" s="9" t="s">
        <v>118</v>
      </c>
      <c r="E484" s="55">
        <v>200</v>
      </c>
      <c r="F484" s="152">
        <v>23.06</v>
      </c>
      <c r="G484" s="150">
        <f t="shared" si="19"/>
        <v>4612</v>
      </c>
      <c r="H484" s="118">
        <f>J484/1.07</f>
        <v>19.14018691588785</v>
      </c>
      <c r="I484" s="118">
        <f t="shared" si="20"/>
        <v>3828.0373831775696</v>
      </c>
      <c r="J484" s="24">
        <v>20.48</v>
      </c>
      <c r="K484" s="4"/>
      <c r="L484" s="136">
        <f>H484-F484</f>
        <v>-3.9198130841121497</v>
      </c>
      <c r="M484" s="141">
        <f t="shared" si="21"/>
        <v>-783.9626168224304</v>
      </c>
    </row>
    <row r="485" spans="1:13" ht="24">
      <c r="A485" s="32">
        <v>2</v>
      </c>
      <c r="B485" s="33" t="s">
        <v>626</v>
      </c>
      <c r="C485" s="33" t="s">
        <v>626</v>
      </c>
      <c r="D485" s="9" t="s">
        <v>118</v>
      </c>
      <c r="E485" s="55">
        <v>150</v>
      </c>
      <c r="F485" s="152">
        <v>61.5</v>
      </c>
      <c r="G485" s="150">
        <f t="shared" si="19"/>
        <v>9225</v>
      </c>
      <c r="H485" s="126">
        <f>J485/1.07</f>
        <v>61.50467289719626</v>
      </c>
      <c r="I485" s="126">
        <f t="shared" si="20"/>
        <v>9225.70093457944</v>
      </c>
      <c r="J485" s="127">
        <v>65.81</v>
      </c>
      <c r="K485" s="4"/>
      <c r="L485" s="136">
        <f>H485-F485</f>
        <v>0.0046728971962579635</v>
      </c>
      <c r="M485" s="141">
        <f t="shared" si="21"/>
        <v>0.7009345794394903</v>
      </c>
    </row>
    <row r="486" spans="1:13" ht="14.25">
      <c r="A486" s="32"/>
      <c r="B486" s="33"/>
      <c r="C486" s="33"/>
      <c r="D486" s="9"/>
      <c r="E486" s="55"/>
      <c r="F486" s="152"/>
      <c r="G486" s="153">
        <f>SUM(G484:G485)</f>
        <v>13837</v>
      </c>
      <c r="H486" s="143"/>
      <c r="I486" s="143">
        <f>SUM(I484:I485)</f>
        <v>13053.738317757008</v>
      </c>
      <c r="J486" s="35"/>
      <c r="K486" s="18"/>
      <c r="L486" s="144"/>
      <c r="M486" s="168">
        <f t="shared" si="21"/>
        <v>-783.2616822429918</v>
      </c>
    </row>
    <row r="487" spans="1:13" ht="14.25">
      <c r="A487" s="32"/>
      <c r="B487" s="83"/>
      <c r="C487" s="83"/>
      <c r="D487" s="82"/>
      <c r="E487" s="108"/>
      <c r="F487" s="152"/>
      <c r="G487" s="150">
        <f t="shared" si="19"/>
        <v>0</v>
      </c>
      <c r="H487" s="118"/>
      <c r="I487" s="118">
        <f t="shared" si="20"/>
        <v>0</v>
      </c>
      <c r="J487" s="35"/>
      <c r="K487" s="4"/>
      <c r="L487" s="136"/>
      <c r="M487" s="141">
        <f t="shared" si="21"/>
        <v>0</v>
      </c>
    </row>
    <row r="488" spans="1:13" ht="14.25">
      <c r="A488" s="32"/>
      <c r="B488" s="33"/>
      <c r="C488" s="33"/>
      <c r="D488" s="9"/>
      <c r="E488" s="55"/>
      <c r="F488" s="152"/>
      <c r="G488" s="150">
        <f t="shared" si="19"/>
        <v>0</v>
      </c>
      <c r="H488" s="118"/>
      <c r="I488" s="118">
        <f t="shared" si="20"/>
        <v>0</v>
      </c>
      <c r="J488" s="35"/>
      <c r="K488" s="4"/>
      <c r="L488" s="136"/>
      <c r="M488" s="141">
        <f t="shared" si="21"/>
        <v>0</v>
      </c>
    </row>
    <row r="489" spans="1:13" ht="14.25">
      <c r="A489" s="34" t="s">
        <v>627</v>
      </c>
      <c r="B489" s="33"/>
      <c r="C489" s="33"/>
      <c r="D489" s="9"/>
      <c r="E489" s="55"/>
      <c r="F489" s="152"/>
      <c r="G489" s="150">
        <f t="shared" si="19"/>
        <v>0</v>
      </c>
      <c r="H489" s="118"/>
      <c r="I489" s="118">
        <f t="shared" si="20"/>
        <v>0</v>
      </c>
      <c r="J489" s="24"/>
      <c r="K489" s="24"/>
      <c r="L489" s="136"/>
      <c r="M489" s="141">
        <f t="shared" si="21"/>
        <v>0</v>
      </c>
    </row>
    <row r="490" spans="1:13" ht="14.25">
      <c r="A490" s="6" t="s">
        <v>111</v>
      </c>
      <c r="B490" s="6" t="s">
        <v>112</v>
      </c>
      <c r="C490" s="12" t="s">
        <v>1164</v>
      </c>
      <c r="D490" s="6" t="s">
        <v>113</v>
      </c>
      <c r="E490" s="53" t="s">
        <v>114</v>
      </c>
      <c r="F490" s="151" t="s">
        <v>1662</v>
      </c>
      <c r="G490" s="150"/>
      <c r="H490" s="119" t="s">
        <v>1663</v>
      </c>
      <c r="I490" s="118"/>
      <c r="J490" s="8"/>
      <c r="K490" s="8"/>
      <c r="L490" s="136"/>
      <c r="M490" s="141"/>
    </row>
    <row r="491" spans="1:13" ht="14.25">
      <c r="A491" s="32">
        <v>1</v>
      </c>
      <c r="B491" s="33" t="s">
        <v>628</v>
      </c>
      <c r="C491" s="98" t="s">
        <v>299</v>
      </c>
      <c r="D491" s="9" t="s">
        <v>118</v>
      </c>
      <c r="E491" s="55">
        <v>60</v>
      </c>
      <c r="F491" s="152">
        <v>30.75</v>
      </c>
      <c r="G491" s="150">
        <f t="shared" si="19"/>
        <v>1845</v>
      </c>
      <c r="H491" s="118">
        <f>J491/1.07</f>
        <v>25.06542056074766</v>
      </c>
      <c r="I491" s="118">
        <f t="shared" si="20"/>
        <v>1503.9252336448596</v>
      </c>
      <c r="J491" s="24">
        <v>26.82</v>
      </c>
      <c r="K491" s="4"/>
      <c r="L491" s="136">
        <f>H491-F491</f>
        <v>-5.684579439252339</v>
      </c>
      <c r="M491" s="141">
        <f t="shared" si="21"/>
        <v>-341.07476635514035</v>
      </c>
    </row>
    <row r="492" spans="1:13" ht="14.25">
      <c r="A492" s="1"/>
      <c r="B492" s="33"/>
      <c r="C492" s="33"/>
      <c r="D492" s="9"/>
      <c r="E492" s="55"/>
      <c r="F492" s="152"/>
      <c r="G492" s="153">
        <f>SUM(G491)</f>
        <v>1845</v>
      </c>
      <c r="H492" s="143"/>
      <c r="I492" s="143">
        <f>SUM(I491)</f>
        <v>1503.9252336448596</v>
      </c>
      <c r="J492" s="35"/>
      <c r="K492" s="18"/>
      <c r="L492" s="144"/>
      <c r="M492" s="168">
        <f t="shared" si="21"/>
        <v>-341.07476635514035</v>
      </c>
    </row>
    <row r="493" spans="1:13" ht="14.25">
      <c r="A493" s="1"/>
      <c r="B493" s="83"/>
      <c r="C493" s="83"/>
      <c r="D493" s="82"/>
      <c r="E493" s="108"/>
      <c r="F493" s="152"/>
      <c r="G493" s="150">
        <f t="shared" si="19"/>
        <v>0</v>
      </c>
      <c r="H493" s="118"/>
      <c r="I493" s="118">
        <f t="shared" si="20"/>
        <v>0</v>
      </c>
      <c r="J493" s="35"/>
      <c r="K493" s="4"/>
      <c r="L493" s="136"/>
      <c r="M493" s="141">
        <f t="shared" si="21"/>
        <v>0</v>
      </c>
    </row>
    <row r="494" spans="1:13" ht="14.25">
      <c r="A494" s="1"/>
      <c r="B494" s="33"/>
      <c r="C494" s="33"/>
      <c r="D494" s="9"/>
      <c r="E494" s="55"/>
      <c r="F494" s="152"/>
      <c r="G494" s="150">
        <f t="shared" si="19"/>
        <v>0</v>
      </c>
      <c r="H494" s="118"/>
      <c r="I494" s="118">
        <f t="shared" si="20"/>
        <v>0</v>
      </c>
      <c r="J494" s="35"/>
      <c r="K494" s="4"/>
      <c r="L494" s="136"/>
      <c r="M494" s="141">
        <f t="shared" si="21"/>
        <v>0</v>
      </c>
    </row>
    <row r="495" spans="1:13" ht="14.25">
      <c r="A495" s="34" t="s">
        <v>629</v>
      </c>
      <c r="B495" s="33"/>
      <c r="C495" s="33"/>
      <c r="D495" s="9"/>
      <c r="E495" s="55"/>
      <c r="F495" s="152"/>
      <c r="G495" s="150">
        <f t="shared" si="19"/>
        <v>0</v>
      </c>
      <c r="H495" s="118"/>
      <c r="I495" s="118">
        <f t="shared" si="20"/>
        <v>0</v>
      </c>
      <c r="J495" s="24"/>
      <c r="K495" s="24"/>
      <c r="L495" s="136"/>
      <c r="M495" s="141">
        <f t="shared" si="21"/>
        <v>0</v>
      </c>
    </row>
    <row r="496" spans="1:13" ht="14.25">
      <c r="A496" s="6" t="s">
        <v>111</v>
      </c>
      <c r="B496" s="6" t="s">
        <v>112</v>
      </c>
      <c r="C496" s="12" t="s">
        <v>1164</v>
      </c>
      <c r="D496" s="6" t="s">
        <v>113</v>
      </c>
      <c r="E496" s="53" t="s">
        <v>114</v>
      </c>
      <c r="F496" s="151" t="s">
        <v>1662</v>
      </c>
      <c r="G496" s="150"/>
      <c r="H496" s="119" t="s">
        <v>1663</v>
      </c>
      <c r="I496" s="118"/>
      <c r="J496" s="8"/>
      <c r="K496" s="8"/>
      <c r="L496" s="136"/>
      <c r="M496" s="141"/>
    </row>
    <row r="497" spans="1:13" ht="14.25">
      <c r="A497" s="32">
        <v>1</v>
      </c>
      <c r="B497" s="33" t="s">
        <v>630</v>
      </c>
      <c r="C497" s="98" t="s">
        <v>300</v>
      </c>
      <c r="D497" s="9" t="s">
        <v>118</v>
      </c>
      <c r="E497" s="55">
        <v>15</v>
      </c>
      <c r="F497" s="152">
        <v>3.82</v>
      </c>
      <c r="G497" s="150">
        <f t="shared" si="19"/>
        <v>57.3</v>
      </c>
      <c r="H497" s="118">
        <f>J497/1.07</f>
        <v>3.7757009345794392</v>
      </c>
      <c r="I497" s="118">
        <f t="shared" si="20"/>
        <v>56.63551401869159</v>
      </c>
      <c r="J497" s="24">
        <v>4.04</v>
      </c>
      <c r="K497" s="4"/>
      <c r="L497" s="136">
        <f>H497-F497</f>
        <v>-0.04429906542056061</v>
      </c>
      <c r="M497" s="141">
        <f t="shared" si="21"/>
        <v>-0.6644859813084096</v>
      </c>
    </row>
    <row r="498" spans="1:13" ht="14.25">
      <c r="A498" s="32">
        <v>2</v>
      </c>
      <c r="B498" s="33" t="s">
        <v>631</v>
      </c>
      <c r="C498" s="98" t="s">
        <v>301</v>
      </c>
      <c r="D498" s="9" t="s">
        <v>118</v>
      </c>
      <c r="E498" s="55">
        <v>15</v>
      </c>
      <c r="F498" s="152">
        <v>8</v>
      </c>
      <c r="G498" s="150">
        <f t="shared" si="19"/>
        <v>120</v>
      </c>
      <c r="H498" s="126">
        <f>J498/1.07</f>
        <v>8</v>
      </c>
      <c r="I498" s="126">
        <f t="shared" si="20"/>
        <v>120</v>
      </c>
      <c r="J498" s="127">
        <v>8.56</v>
      </c>
      <c r="K498" s="4"/>
      <c r="L498" s="136">
        <f>H498-F498</f>
        <v>0</v>
      </c>
      <c r="M498" s="169">
        <f t="shared" si="21"/>
        <v>0</v>
      </c>
    </row>
    <row r="499" spans="1:13" ht="14.25">
      <c r="A499" s="32"/>
      <c r="B499" s="33"/>
      <c r="C499" s="33"/>
      <c r="D499" s="9"/>
      <c r="E499" s="55"/>
      <c r="F499" s="152"/>
      <c r="G499" s="153">
        <f>SUM(G497:G498)</f>
        <v>177.3</v>
      </c>
      <c r="H499" s="143"/>
      <c r="I499" s="143">
        <f>SUM(I497:I498)</f>
        <v>176.6355140186916</v>
      </c>
      <c r="J499" s="35"/>
      <c r="K499" s="18"/>
      <c r="L499" s="144"/>
      <c r="M499" s="148">
        <f t="shared" si="21"/>
        <v>-0.6644859813084167</v>
      </c>
    </row>
    <row r="500" spans="1:13" ht="14.25">
      <c r="A500" s="32"/>
      <c r="B500" s="83"/>
      <c r="C500" s="83"/>
      <c r="D500" s="82"/>
      <c r="E500" s="108"/>
      <c r="F500" s="152"/>
      <c r="G500" s="150">
        <f t="shared" si="19"/>
        <v>0</v>
      </c>
      <c r="H500" s="118"/>
      <c r="I500" s="118">
        <f t="shared" si="20"/>
        <v>0</v>
      </c>
      <c r="J500" s="35"/>
      <c r="K500" s="4"/>
      <c r="L500" s="136"/>
      <c r="M500" s="141">
        <f t="shared" si="21"/>
        <v>0</v>
      </c>
    </row>
    <row r="501" spans="1:13" ht="14.25">
      <c r="A501" s="32"/>
      <c r="B501" s="33"/>
      <c r="C501" s="33"/>
      <c r="D501" s="9"/>
      <c r="E501" s="55"/>
      <c r="F501" s="152"/>
      <c r="G501" s="150">
        <f t="shared" si="19"/>
        <v>0</v>
      </c>
      <c r="H501" s="118"/>
      <c r="I501" s="118">
        <f t="shared" si="20"/>
        <v>0</v>
      </c>
      <c r="J501" s="35"/>
      <c r="K501" s="4"/>
      <c r="L501" s="136"/>
      <c r="M501" s="141">
        <f t="shared" si="21"/>
        <v>0</v>
      </c>
    </row>
    <row r="502" spans="1:13" ht="14.25">
      <c r="A502" s="34" t="s">
        <v>632</v>
      </c>
      <c r="B502" s="33"/>
      <c r="C502" s="33"/>
      <c r="D502" s="9"/>
      <c r="E502" s="55"/>
      <c r="F502" s="152"/>
      <c r="G502" s="150">
        <f t="shared" si="19"/>
        <v>0</v>
      </c>
      <c r="H502" s="118"/>
      <c r="I502" s="118">
        <f t="shared" si="20"/>
        <v>0</v>
      </c>
      <c r="J502" s="24"/>
      <c r="K502" s="24"/>
      <c r="L502" s="136"/>
      <c r="M502" s="141">
        <f t="shared" si="21"/>
        <v>0</v>
      </c>
    </row>
    <row r="503" spans="1:13" ht="14.25">
      <c r="A503" s="6" t="s">
        <v>111</v>
      </c>
      <c r="B503" s="6" t="s">
        <v>112</v>
      </c>
      <c r="C503" s="12" t="s">
        <v>1164</v>
      </c>
      <c r="D503" s="6" t="s">
        <v>113</v>
      </c>
      <c r="E503" s="53" t="s">
        <v>114</v>
      </c>
      <c r="F503" s="151" t="s">
        <v>1662</v>
      </c>
      <c r="G503" s="150"/>
      <c r="H503" s="119" t="s">
        <v>1663</v>
      </c>
      <c r="I503" s="118"/>
      <c r="J503" s="8"/>
      <c r="K503" s="8"/>
      <c r="L503" s="136"/>
      <c r="M503" s="141"/>
    </row>
    <row r="504" spans="1:13" ht="24">
      <c r="A504" s="32">
        <v>1</v>
      </c>
      <c r="B504" s="33" t="s">
        <v>633</v>
      </c>
      <c r="C504" s="98" t="s">
        <v>302</v>
      </c>
      <c r="D504" s="9" t="s">
        <v>118</v>
      </c>
      <c r="E504" s="55">
        <v>5</v>
      </c>
      <c r="F504" s="152">
        <v>4.66</v>
      </c>
      <c r="G504" s="150">
        <f aca="true" t="shared" si="22" ref="G504:G566">E504*F504</f>
        <v>23.3</v>
      </c>
      <c r="H504" s="118">
        <f>J504/1.07</f>
        <v>3.7757009345794392</v>
      </c>
      <c r="I504" s="118">
        <f aca="true" t="shared" si="23" ref="I504:I566">H504*E504</f>
        <v>18.878504672897197</v>
      </c>
      <c r="J504" s="24">
        <v>4.04</v>
      </c>
      <c r="K504" s="4"/>
      <c r="L504" s="136">
        <f>H504-F504</f>
        <v>-0.8842990654205609</v>
      </c>
      <c r="M504" s="141">
        <f t="shared" si="21"/>
        <v>-4.421495327102804</v>
      </c>
    </row>
    <row r="505" spans="1:13" ht="36">
      <c r="A505" s="32">
        <v>2</v>
      </c>
      <c r="B505" s="33" t="s">
        <v>634</v>
      </c>
      <c r="C505" s="98" t="s">
        <v>303</v>
      </c>
      <c r="D505" s="9" t="s">
        <v>118</v>
      </c>
      <c r="E505" s="55">
        <v>70</v>
      </c>
      <c r="F505" s="152">
        <v>4.72</v>
      </c>
      <c r="G505" s="150">
        <f t="shared" si="22"/>
        <v>330.4</v>
      </c>
      <c r="H505" s="118">
        <f>J505/1.07</f>
        <v>3.925233644859813</v>
      </c>
      <c r="I505" s="118">
        <f t="shared" si="23"/>
        <v>274.76635514018693</v>
      </c>
      <c r="J505" s="24">
        <v>4.2</v>
      </c>
      <c r="K505" s="4"/>
      <c r="L505" s="136">
        <f>H505-F505</f>
        <v>-0.7947663551401867</v>
      </c>
      <c r="M505" s="141">
        <f t="shared" si="21"/>
        <v>-55.633644859813046</v>
      </c>
    </row>
    <row r="506" spans="1:13" ht="14.25">
      <c r="A506" s="32"/>
      <c r="B506" s="33"/>
      <c r="C506" s="33"/>
      <c r="D506" s="9"/>
      <c r="E506" s="55"/>
      <c r="F506" s="152"/>
      <c r="G506" s="153">
        <f>SUM(G504:G505)</f>
        <v>353.7</v>
      </c>
      <c r="H506" s="143"/>
      <c r="I506" s="143">
        <f>SUM(I504:I505)</f>
        <v>293.6448598130841</v>
      </c>
      <c r="J506" s="35"/>
      <c r="K506" s="18"/>
      <c r="L506" s="144"/>
      <c r="M506" s="168">
        <f t="shared" si="21"/>
        <v>-60.05514018691588</v>
      </c>
    </row>
    <row r="507" spans="1:13" ht="14.25">
      <c r="A507" s="32"/>
      <c r="B507" s="83"/>
      <c r="C507" s="83"/>
      <c r="D507" s="82"/>
      <c r="E507" s="108"/>
      <c r="F507" s="152"/>
      <c r="G507" s="150">
        <f t="shared" si="22"/>
        <v>0</v>
      </c>
      <c r="H507" s="118"/>
      <c r="I507" s="118">
        <f t="shared" si="23"/>
        <v>0</v>
      </c>
      <c r="J507" s="35"/>
      <c r="K507" s="4"/>
      <c r="L507" s="136"/>
      <c r="M507" s="141">
        <f t="shared" si="21"/>
        <v>0</v>
      </c>
    </row>
    <row r="508" spans="1:13" ht="14.25">
      <c r="A508" s="32"/>
      <c r="B508" s="33"/>
      <c r="C508" s="33"/>
      <c r="D508" s="9"/>
      <c r="E508" s="55"/>
      <c r="F508" s="152"/>
      <c r="G508" s="150">
        <f t="shared" si="22"/>
        <v>0</v>
      </c>
      <c r="H508" s="118"/>
      <c r="I508" s="118">
        <f t="shared" si="23"/>
        <v>0</v>
      </c>
      <c r="J508" s="35"/>
      <c r="K508" s="4"/>
      <c r="L508" s="136"/>
      <c r="M508" s="141">
        <f aca="true" t="shared" si="24" ref="M508:M571">I508-G508</f>
        <v>0</v>
      </c>
    </row>
    <row r="509" spans="1:13" ht="14.25">
      <c r="A509" s="34" t="s">
        <v>635</v>
      </c>
      <c r="B509" s="33"/>
      <c r="C509" s="33"/>
      <c r="D509" s="9"/>
      <c r="E509" s="55"/>
      <c r="F509" s="152"/>
      <c r="G509" s="150">
        <f t="shared" si="22"/>
        <v>0</v>
      </c>
      <c r="H509" s="118"/>
      <c r="I509" s="118">
        <f t="shared" si="23"/>
        <v>0</v>
      </c>
      <c r="J509" s="24"/>
      <c r="K509" s="24"/>
      <c r="L509" s="136"/>
      <c r="M509" s="141">
        <f t="shared" si="24"/>
        <v>0</v>
      </c>
    </row>
    <row r="510" spans="1:13" ht="14.25">
      <c r="A510" s="6" t="s">
        <v>111</v>
      </c>
      <c r="B510" s="6" t="s">
        <v>112</v>
      </c>
      <c r="C510" s="12" t="s">
        <v>1164</v>
      </c>
      <c r="D510" s="6" t="s">
        <v>113</v>
      </c>
      <c r="E510" s="53" t="s">
        <v>114</v>
      </c>
      <c r="F510" s="151" t="s">
        <v>1662</v>
      </c>
      <c r="G510" s="150"/>
      <c r="H510" s="119" t="s">
        <v>1663</v>
      </c>
      <c r="I510" s="118"/>
      <c r="J510" s="8"/>
      <c r="K510" s="8"/>
      <c r="L510" s="136"/>
      <c r="M510" s="141"/>
    </row>
    <row r="511" spans="1:13" ht="14.25">
      <c r="A511" s="32">
        <v>1</v>
      </c>
      <c r="B511" s="33" t="s">
        <v>636</v>
      </c>
      <c r="C511" s="98" t="s">
        <v>304</v>
      </c>
      <c r="D511" s="9" t="s">
        <v>118</v>
      </c>
      <c r="E511" s="55">
        <v>400</v>
      </c>
      <c r="F511" s="152">
        <v>3.16</v>
      </c>
      <c r="G511" s="150">
        <f t="shared" si="22"/>
        <v>1264</v>
      </c>
      <c r="H511" s="118">
        <f>J511/1.07</f>
        <v>3.177570093457944</v>
      </c>
      <c r="I511" s="118">
        <f t="shared" si="23"/>
        <v>1271.0280373831774</v>
      </c>
      <c r="J511" s="24">
        <v>3.4</v>
      </c>
      <c r="K511" s="4"/>
      <c r="L511" s="137">
        <f>H511-F511</f>
        <v>0.017570093457943692</v>
      </c>
      <c r="M511" s="141">
        <f t="shared" si="24"/>
        <v>7.028037383177434</v>
      </c>
    </row>
    <row r="512" spans="1:13" ht="14.25">
      <c r="A512" s="32"/>
      <c r="B512" s="33"/>
      <c r="C512" s="33"/>
      <c r="D512" s="9"/>
      <c r="E512" s="55"/>
      <c r="F512" s="152"/>
      <c r="G512" s="153">
        <f>SUM(G511)</f>
        <v>1264</v>
      </c>
      <c r="H512" s="143"/>
      <c r="I512" s="143">
        <f>SUM(I511)</f>
        <v>1271.0280373831774</v>
      </c>
      <c r="J512" s="35"/>
      <c r="K512" s="18"/>
      <c r="L512" s="144"/>
      <c r="M512" s="168">
        <f t="shared" si="24"/>
        <v>7.028037383177434</v>
      </c>
    </row>
    <row r="513" spans="1:13" ht="14.25">
      <c r="A513" s="32"/>
      <c r="B513" s="83"/>
      <c r="C513" s="83"/>
      <c r="D513" s="82"/>
      <c r="E513" s="108"/>
      <c r="F513" s="152"/>
      <c r="G513" s="150">
        <f t="shared" si="22"/>
        <v>0</v>
      </c>
      <c r="H513" s="118"/>
      <c r="I513" s="118">
        <f t="shared" si="23"/>
        <v>0</v>
      </c>
      <c r="J513" s="35"/>
      <c r="K513" s="4"/>
      <c r="L513" s="136"/>
      <c r="M513" s="141">
        <f t="shared" si="24"/>
        <v>0</v>
      </c>
    </row>
    <row r="514" spans="1:13" ht="14.25">
      <c r="A514" s="32"/>
      <c r="B514" s="33"/>
      <c r="C514" s="33"/>
      <c r="D514" s="9"/>
      <c r="E514" s="55"/>
      <c r="F514" s="152"/>
      <c r="G514" s="150">
        <f t="shared" si="22"/>
        <v>0</v>
      </c>
      <c r="H514" s="118"/>
      <c r="I514" s="118">
        <f t="shared" si="23"/>
        <v>0</v>
      </c>
      <c r="J514" s="35"/>
      <c r="K514" s="4"/>
      <c r="L514" s="136"/>
      <c r="M514" s="141">
        <f t="shared" si="24"/>
        <v>0</v>
      </c>
    </row>
    <row r="515" spans="1:13" ht="14.25">
      <c r="A515" s="34" t="s">
        <v>637</v>
      </c>
      <c r="B515" s="33"/>
      <c r="C515" s="33"/>
      <c r="D515" s="9"/>
      <c r="E515" s="55"/>
      <c r="F515" s="152"/>
      <c r="G515" s="150">
        <f t="shared" si="22"/>
        <v>0</v>
      </c>
      <c r="H515" s="118"/>
      <c r="I515" s="118">
        <f t="shared" si="23"/>
        <v>0</v>
      </c>
      <c r="J515" s="24"/>
      <c r="K515" s="24"/>
      <c r="L515" s="136"/>
      <c r="M515" s="141">
        <f t="shared" si="24"/>
        <v>0</v>
      </c>
    </row>
    <row r="516" spans="1:13" ht="14.25">
      <c r="A516" s="6" t="s">
        <v>111</v>
      </c>
      <c r="B516" s="6" t="s">
        <v>112</v>
      </c>
      <c r="C516" s="12" t="s">
        <v>1164</v>
      </c>
      <c r="D516" s="6" t="s">
        <v>113</v>
      </c>
      <c r="E516" s="53" t="s">
        <v>114</v>
      </c>
      <c r="F516" s="151" t="s">
        <v>1662</v>
      </c>
      <c r="G516" s="150"/>
      <c r="H516" s="119" t="s">
        <v>1663</v>
      </c>
      <c r="I516" s="118"/>
      <c r="J516" s="8"/>
      <c r="K516" s="8"/>
      <c r="L516" s="136"/>
      <c r="M516" s="141"/>
    </row>
    <row r="517" spans="1:13" ht="24">
      <c r="A517" s="32">
        <v>1</v>
      </c>
      <c r="B517" s="33" t="s">
        <v>638</v>
      </c>
      <c r="C517" s="98" t="s">
        <v>305</v>
      </c>
      <c r="D517" s="9" t="s">
        <v>118</v>
      </c>
      <c r="E517" s="55">
        <v>450</v>
      </c>
      <c r="F517" s="152">
        <v>20.5</v>
      </c>
      <c r="G517" s="150">
        <f t="shared" si="22"/>
        <v>9225</v>
      </c>
      <c r="H517" s="118">
        <f>J517/1.07</f>
        <v>17.98130841121495</v>
      </c>
      <c r="I517" s="118">
        <f t="shared" si="23"/>
        <v>8091.588785046728</v>
      </c>
      <c r="J517" s="24">
        <v>19.24</v>
      </c>
      <c r="K517" s="4"/>
      <c r="L517" s="136">
        <f>H517-F517</f>
        <v>-2.5186915887850496</v>
      </c>
      <c r="M517" s="141">
        <f t="shared" si="24"/>
        <v>-1133.411214953272</v>
      </c>
    </row>
    <row r="518" spans="1:13" ht="14.25">
      <c r="A518" s="32"/>
      <c r="B518" s="33"/>
      <c r="C518" s="33"/>
      <c r="D518" s="9"/>
      <c r="E518" s="55"/>
      <c r="F518" s="152"/>
      <c r="G518" s="153">
        <f>SUM(G517)</f>
        <v>9225</v>
      </c>
      <c r="H518" s="143"/>
      <c r="I518" s="143">
        <f>SUM(I517)</f>
        <v>8091.588785046728</v>
      </c>
      <c r="J518" s="35"/>
      <c r="K518" s="18"/>
      <c r="L518" s="144"/>
      <c r="M518" s="168">
        <f t="shared" si="24"/>
        <v>-1133.411214953272</v>
      </c>
    </row>
    <row r="519" spans="1:13" ht="14.25">
      <c r="A519" s="32"/>
      <c r="B519" s="83"/>
      <c r="C519" s="83"/>
      <c r="D519" s="82"/>
      <c r="E519" s="108"/>
      <c r="F519" s="152"/>
      <c r="G519" s="150">
        <f t="shared" si="22"/>
        <v>0</v>
      </c>
      <c r="H519" s="118"/>
      <c r="I519" s="118">
        <f t="shared" si="23"/>
        <v>0</v>
      </c>
      <c r="J519" s="35"/>
      <c r="K519" s="4"/>
      <c r="L519" s="136"/>
      <c r="M519" s="141">
        <f t="shared" si="24"/>
        <v>0</v>
      </c>
    </row>
    <row r="520" spans="1:13" ht="14.25">
      <c r="A520" s="32"/>
      <c r="B520" s="33"/>
      <c r="C520" s="33"/>
      <c r="D520" s="9"/>
      <c r="E520" s="55"/>
      <c r="F520" s="152"/>
      <c r="G520" s="150">
        <f t="shared" si="22"/>
        <v>0</v>
      </c>
      <c r="H520" s="118"/>
      <c r="I520" s="118">
        <f t="shared" si="23"/>
        <v>0</v>
      </c>
      <c r="J520" s="35"/>
      <c r="K520" s="4"/>
      <c r="L520" s="136"/>
      <c r="M520" s="141">
        <f t="shared" si="24"/>
        <v>0</v>
      </c>
    </row>
    <row r="521" spans="1:13" ht="14.25">
      <c r="A521" s="34" t="s">
        <v>639</v>
      </c>
      <c r="B521" s="33"/>
      <c r="C521" s="33"/>
      <c r="D521" s="9"/>
      <c r="E521" s="55"/>
      <c r="F521" s="152"/>
      <c r="G521" s="150">
        <f t="shared" si="22"/>
        <v>0</v>
      </c>
      <c r="H521" s="118"/>
      <c r="I521" s="118">
        <f t="shared" si="23"/>
        <v>0</v>
      </c>
      <c r="J521" s="24"/>
      <c r="K521" s="24"/>
      <c r="L521" s="136"/>
      <c r="M521" s="141">
        <f t="shared" si="24"/>
        <v>0</v>
      </c>
    </row>
    <row r="522" spans="1:13" ht="14.25">
      <c r="A522" s="6" t="s">
        <v>111</v>
      </c>
      <c r="B522" s="6" t="s">
        <v>112</v>
      </c>
      <c r="C522" s="12" t="s">
        <v>1164</v>
      </c>
      <c r="D522" s="6" t="s">
        <v>113</v>
      </c>
      <c r="E522" s="53" t="s">
        <v>114</v>
      </c>
      <c r="F522" s="151" t="s">
        <v>1662</v>
      </c>
      <c r="G522" s="150"/>
      <c r="H522" s="119" t="s">
        <v>1663</v>
      </c>
      <c r="I522" s="118"/>
      <c r="J522" s="8"/>
      <c r="K522" s="8"/>
      <c r="L522" s="136"/>
      <c r="M522" s="141"/>
    </row>
    <row r="523" spans="1:13" ht="24">
      <c r="A523" s="32">
        <v>1</v>
      </c>
      <c r="B523" s="33" t="s">
        <v>640</v>
      </c>
      <c r="C523" s="98" t="s">
        <v>306</v>
      </c>
      <c r="D523" s="9" t="s">
        <v>118</v>
      </c>
      <c r="E523" s="55">
        <v>150</v>
      </c>
      <c r="F523" s="152">
        <v>15.58</v>
      </c>
      <c r="G523" s="150">
        <f t="shared" si="22"/>
        <v>2337</v>
      </c>
      <c r="H523" s="118">
        <f>J523/1.07</f>
        <v>12.242990654205606</v>
      </c>
      <c r="I523" s="118">
        <f t="shared" si="23"/>
        <v>1836.448598130841</v>
      </c>
      <c r="J523" s="24">
        <v>13.1</v>
      </c>
      <c r="K523" s="4"/>
      <c r="L523" s="136">
        <f>H523-F523</f>
        <v>-3.337009345794394</v>
      </c>
      <c r="M523" s="141">
        <f t="shared" si="24"/>
        <v>-500.551401869159</v>
      </c>
    </row>
    <row r="524" spans="1:13" ht="14.25">
      <c r="A524" s="32"/>
      <c r="B524" s="33"/>
      <c r="C524" s="33"/>
      <c r="D524" s="9"/>
      <c r="E524" s="55"/>
      <c r="F524" s="152"/>
      <c r="G524" s="153">
        <f>SUM(G523)</f>
        <v>2337</v>
      </c>
      <c r="H524" s="143"/>
      <c r="I524" s="143">
        <f>SUM(I523)</f>
        <v>1836.448598130841</v>
      </c>
      <c r="J524" s="35"/>
      <c r="K524" s="18"/>
      <c r="L524" s="144"/>
      <c r="M524" s="168">
        <f t="shared" si="24"/>
        <v>-500.551401869159</v>
      </c>
    </row>
    <row r="525" spans="1:13" ht="14.25">
      <c r="A525" s="32"/>
      <c r="B525" s="83"/>
      <c r="C525" s="83"/>
      <c r="D525" s="82"/>
      <c r="E525" s="108"/>
      <c r="F525" s="152"/>
      <c r="G525" s="150">
        <f t="shared" si="22"/>
        <v>0</v>
      </c>
      <c r="H525" s="118"/>
      <c r="I525" s="118">
        <f t="shared" si="23"/>
        <v>0</v>
      </c>
      <c r="J525" s="35"/>
      <c r="K525" s="4"/>
      <c r="L525" s="136"/>
      <c r="M525" s="141">
        <f t="shared" si="24"/>
        <v>0</v>
      </c>
    </row>
    <row r="526" spans="1:13" ht="14.25">
      <c r="A526" s="32"/>
      <c r="B526" s="33"/>
      <c r="C526" s="33"/>
      <c r="D526" s="9"/>
      <c r="E526" s="55"/>
      <c r="F526" s="152"/>
      <c r="G526" s="150">
        <f t="shared" si="22"/>
        <v>0</v>
      </c>
      <c r="H526" s="118"/>
      <c r="I526" s="118">
        <f t="shared" si="23"/>
        <v>0</v>
      </c>
      <c r="J526" s="35"/>
      <c r="K526" s="4"/>
      <c r="L526" s="136"/>
      <c r="M526" s="141">
        <f t="shared" si="24"/>
        <v>0</v>
      </c>
    </row>
    <row r="527" spans="1:13" ht="14.25">
      <c r="A527" s="34" t="s">
        <v>641</v>
      </c>
      <c r="B527" s="33"/>
      <c r="C527" s="33"/>
      <c r="D527" s="9"/>
      <c r="E527" s="55"/>
      <c r="F527" s="152"/>
      <c r="G527" s="150">
        <f t="shared" si="22"/>
        <v>0</v>
      </c>
      <c r="H527" s="118"/>
      <c r="I527" s="118">
        <f t="shared" si="23"/>
        <v>0</v>
      </c>
      <c r="J527" s="24"/>
      <c r="K527" s="24"/>
      <c r="L527" s="136"/>
      <c r="M527" s="141">
        <f t="shared" si="24"/>
        <v>0</v>
      </c>
    </row>
    <row r="528" spans="1:13" ht="14.25">
      <c r="A528" s="6" t="s">
        <v>111</v>
      </c>
      <c r="B528" s="6" t="s">
        <v>112</v>
      </c>
      <c r="C528" s="12" t="s">
        <v>1164</v>
      </c>
      <c r="D528" s="6" t="s">
        <v>113</v>
      </c>
      <c r="E528" s="53" t="s">
        <v>114</v>
      </c>
      <c r="F528" s="151" t="s">
        <v>1662</v>
      </c>
      <c r="G528" s="150"/>
      <c r="H528" s="119" t="s">
        <v>1663</v>
      </c>
      <c r="I528" s="118"/>
      <c r="J528" s="8"/>
      <c r="K528" s="8"/>
      <c r="L528" s="136"/>
      <c r="M528" s="141"/>
    </row>
    <row r="529" spans="1:13" ht="24">
      <c r="A529" s="32">
        <v>1</v>
      </c>
      <c r="B529" s="33" t="s">
        <v>642</v>
      </c>
      <c r="C529" s="98" t="s">
        <v>307</v>
      </c>
      <c r="D529" s="9" t="s">
        <v>118</v>
      </c>
      <c r="E529" s="55">
        <v>50</v>
      </c>
      <c r="F529" s="152">
        <v>4.41</v>
      </c>
      <c r="G529" s="150">
        <f t="shared" si="22"/>
        <v>220.5</v>
      </c>
      <c r="H529" s="118">
        <f>J529/1.07</f>
        <v>4.383177570093458</v>
      </c>
      <c r="I529" s="118">
        <f t="shared" si="23"/>
        <v>219.15887850467288</v>
      </c>
      <c r="J529" s="24">
        <v>4.69</v>
      </c>
      <c r="K529" s="4"/>
      <c r="L529" s="136">
        <f>H529-F529</f>
        <v>-0.02682242990654249</v>
      </c>
      <c r="M529" s="141">
        <f t="shared" si="24"/>
        <v>-1.3411214953271156</v>
      </c>
    </row>
    <row r="530" spans="1:13" ht="24">
      <c r="A530" s="86">
        <v>2</v>
      </c>
      <c r="B530" s="39" t="s">
        <v>643</v>
      </c>
      <c r="C530" s="98" t="s">
        <v>308</v>
      </c>
      <c r="D530" s="9" t="s">
        <v>118</v>
      </c>
      <c r="E530" s="55">
        <v>20</v>
      </c>
      <c r="F530" s="152">
        <v>13.84</v>
      </c>
      <c r="G530" s="150">
        <f t="shared" si="22"/>
        <v>276.8</v>
      </c>
      <c r="H530" s="118">
        <f>J530/1.07</f>
        <v>12.953271028037381</v>
      </c>
      <c r="I530" s="118">
        <f t="shared" si="23"/>
        <v>259.0654205607476</v>
      </c>
      <c r="J530" s="24">
        <v>13.86</v>
      </c>
      <c r="K530" s="4"/>
      <c r="L530" s="136">
        <f>H530-F530</f>
        <v>-0.8867289719626186</v>
      </c>
      <c r="M530" s="141">
        <f t="shared" si="24"/>
        <v>-17.7345794392524</v>
      </c>
    </row>
    <row r="531" spans="1:13" ht="14.25">
      <c r="A531" s="32"/>
      <c r="B531" s="33"/>
      <c r="C531" s="33"/>
      <c r="D531" s="9"/>
      <c r="E531" s="55"/>
      <c r="F531" s="152"/>
      <c r="G531" s="153">
        <f>SUM(G529:G530)</f>
        <v>497.3</v>
      </c>
      <c r="H531" s="143"/>
      <c r="I531" s="143">
        <f>SUM(I529:I530)</f>
        <v>478.2242990654205</v>
      </c>
      <c r="J531" s="35"/>
      <c r="K531" s="18"/>
      <c r="L531" s="144"/>
      <c r="M531" s="168">
        <f t="shared" si="24"/>
        <v>-19.075700934579515</v>
      </c>
    </row>
    <row r="532" spans="1:13" ht="14.25">
      <c r="A532" s="32"/>
      <c r="B532" s="83"/>
      <c r="C532" s="83"/>
      <c r="D532" s="82"/>
      <c r="E532" s="108"/>
      <c r="F532" s="152"/>
      <c r="G532" s="150">
        <f t="shared" si="22"/>
        <v>0</v>
      </c>
      <c r="H532" s="118"/>
      <c r="I532" s="118">
        <f t="shared" si="23"/>
        <v>0</v>
      </c>
      <c r="J532" s="35"/>
      <c r="K532" s="4"/>
      <c r="L532" s="136"/>
      <c r="M532" s="141">
        <f t="shared" si="24"/>
        <v>0</v>
      </c>
    </row>
    <row r="533" spans="1:13" ht="14.25">
      <c r="A533" s="32"/>
      <c r="B533" s="33"/>
      <c r="C533" s="33"/>
      <c r="D533" s="9"/>
      <c r="E533" s="55"/>
      <c r="F533" s="152"/>
      <c r="G533" s="150">
        <f t="shared" si="22"/>
        <v>0</v>
      </c>
      <c r="H533" s="118"/>
      <c r="I533" s="118">
        <f t="shared" si="23"/>
        <v>0</v>
      </c>
      <c r="J533" s="35"/>
      <c r="K533" s="4"/>
      <c r="L533" s="136"/>
      <c r="M533" s="141">
        <f t="shared" si="24"/>
        <v>0</v>
      </c>
    </row>
    <row r="534" spans="1:13" ht="14.25">
      <c r="A534" s="34" t="s">
        <v>644</v>
      </c>
      <c r="B534" s="33"/>
      <c r="C534" s="33"/>
      <c r="D534" s="9"/>
      <c r="E534" s="55"/>
      <c r="F534" s="152"/>
      <c r="G534" s="150">
        <f t="shared" si="22"/>
        <v>0</v>
      </c>
      <c r="H534" s="118"/>
      <c r="I534" s="118">
        <f t="shared" si="23"/>
        <v>0</v>
      </c>
      <c r="J534" s="24"/>
      <c r="K534" s="24"/>
      <c r="L534" s="136"/>
      <c r="M534" s="141">
        <f t="shared" si="24"/>
        <v>0</v>
      </c>
    </row>
    <row r="535" spans="1:13" ht="14.25">
      <c r="A535" s="6" t="s">
        <v>111</v>
      </c>
      <c r="B535" s="6" t="s">
        <v>112</v>
      </c>
      <c r="C535" s="12" t="s">
        <v>1164</v>
      </c>
      <c r="D535" s="6" t="s">
        <v>113</v>
      </c>
      <c r="E535" s="53" t="s">
        <v>114</v>
      </c>
      <c r="F535" s="151" t="s">
        <v>1662</v>
      </c>
      <c r="G535" s="150"/>
      <c r="H535" s="119" t="s">
        <v>1663</v>
      </c>
      <c r="I535" s="118"/>
      <c r="J535" s="8"/>
      <c r="K535" s="8"/>
      <c r="L535" s="136"/>
      <c r="M535" s="141"/>
    </row>
    <row r="536" spans="1:13" ht="14.25">
      <c r="A536" s="32">
        <v>12</v>
      </c>
      <c r="B536" s="33" t="s">
        <v>645</v>
      </c>
      <c r="C536" s="98" t="s">
        <v>309</v>
      </c>
      <c r="D536" s="9" t="s">
        <v>118</v>
      </c>
      <c r="E536" s="55">
        <v>150</v>
      </c>
      <c r="F536" s="152">
        <v>2.36</v>
      </c>
      <c r="G536" s="150">
        <f t="shared" si="22"/>
        <v>354</v>
      </c>
      <c r="H536" s="118">
        <f>J536/1.07</f>
        <v>2.336448598130841</v>
      </c>
      <c r="I536" s="118">
        <f t="shared" si="23"/>
        <v>350.4672897196262</v>
      </c>
      <c r="J536" s="24">
        <v>2.5</v>
      </c>
      <c r="K536" s="4"/>
      <c r="L536" s="136">
        <f>H536-F536</f>
        <v>-0.023551401869158717</v>
      </c>
      <c r="M536" s="141">
        <f t="shared" si="24"/>
        <v>-3.5327102803738057</v>
      </c>
    </row>
    <row r="537" spans="1:13" ht="14.25">
      <c r="A537" s="32"/>
      <c r="B537" s="33"/>
      <c r="C537" s="33"/>
      <c r="D537" s="9"/>
      <c r="E537" s="55"/>
      <c r="F537" s="152"/>
      <c r="G537" s="153">
        <f>SUM(G536)</f>
        <v>354</v>
      </c>
      <c r="H537" s="143"/>
      <c r="I537" s="143">
        <f>SUM(I536)</f>
        <v>350.4672897196262</v>
      </c>
      <c r="J537" s="35"/>
      <c r="K537" s="18"/>
      <c r="L537" s="144"/>
      <c r="M537" s="168">
        <f t="shared" si="24"/>
        <v>-3.5327102803738057</v>
      </c>
    </row>
    <row r="538" spans="1:13" ht="14.25">
      <c r="A538" s="32"/>
      <c r="B538" s="83"/>
      <c r="C538" s="83"/>
      <c r="D538" s="82"/>
      <c r="E538" s="108"/>
      <c r="F538" s="152"/>
      <c r="G538" s="150">
        <f t="shared" si="22"/>
        <v>0</v>
      </c>
      <c r="H538" s="118"/>
      <c r="I538" s="118">
        <f t="shared" si="23"/>
        <v>0</v>
      </c>
      <c r="J538" s="35"/>
      <c r="K538" s="4"/>
      <c r="L538" s="136"/>
      <c r="M538" s="141">
        <f t="shared" si="24"/>
        <v>0</v>
      </c>
    </row>
    <row r="539" spans="1:13" ht="14.25">
      <c r="A539" s="32"/>
      <c r="B539" s="33"/>
      <c r="C539" s="33"/>
      <c r="D539" s="9"/>
      <c r="E539" s="55"/>
      <c r="F539" s="152"/>
      <c r="G539" s="150">
        <f t="shared" si="22"/>
        <v>0</v>
      </c>
      <c r="H539" s="118"/>
      <c r="I539" s="118">
        <f t="shared" si="23"/>
        <v>0</v>
      </c>
      <c r="J539" s="35"/>
      <c r="K539" s="4"/>
      <c r="L539" s="136"/>
      <c r="M539" s="141">
        <f t="shared" si="24"/>
        <v>0</v>
      </c>
    </row>
    <row r="540" spans="1:13" ht="14.25">
      <c r="A540" s="34" t="s">
        <v>646</v>
      </c>
      <c r="B540" s="33"/>
      <c r="C540" s="33"/>
      <c r="D540" s="9"/>
      <c r="E540" s="55"/>
      <c r="F540" s="152"/>
      <c r="G540" s="150">
        <f t="shared" si="22"/>
        <v>0</v>
      </c>
      <c r="H540" s="118"/>
      <c r="I540" s="118">
        <f t="shared" si="23"/>
        <v>0</v>
      </c>
      <c r="J540" s="24"/>
      <c r="K540" s="24"/>
      <c r="L540" s="136"/>
      <c r="M540" s="141">
        <f t="shared" si="24"/>
        <v>0</v>
      </c>
    </row>
    <row r="541" spans="1:13" ht="14.25">
      <c r="A541" s="6" t="s">
        <v>111</v>
      </c>
      <c r="B541" s="6" t="s">
        <v>112</v>
      </c>
      <c r="C541" s="12" t="s">
        <v>1164</v>
      </c>
      <c r="D541" s="6" t="s">
        <v>113</v>
      </c>
      <c r="E541" s="53" t="s">
        <v>114</v>
      </c>
      <c r="F541" s="151" t="s">
        <v>1662</v>
      </c>
      <c r="G541" s="150"/>
      <c r="H541" s="119" t="s">
        <v>1663</v>
      </c>
      <c r="I541" s="118"/>
      <c r="J541" s="8" t="s">
        <v>115</v>
      </c>
      <c r="K541" s="8" t="s">
        <v>116</v>
      </c>
      <c r="L541" s="136"/>
      <c r="M541" s="141">
        <f t="shared" si="24"/>
        <v>0</v>
      </c>
    </row>
    <row r="542" spans="1:13" ht="14.25">
      <c r="A542" s="32">
        <v>1</v>
      </c>
      <c r="B542" s="33" t="s">
        <v>647</v>
      </c>
      <c r="C542" s="98" t="s">
        <v>310</v>
      </c>
      <c r="D542" s="9" t="s">
        <v>118</v>
      </c>
      <c r="E542" s="55">
        <v>120</v>
      </c>
      <c r="F542" s="152">
        <v>11.28</v>
      </c>
      <c r="G542" s="150">
        <f t="shared" si="22"/>
        <v>1353.6</v>
      </c>
      <c r="H542" s="118">
        <f>J542/1.07</f>
        <v>4.794392523364485</v>
      </c>
      <c r="I542" s="118">
        <f t="shared" si="23"/>
        <v>575.3271028037383</v>
      </c>
      <c r="J542" s="24">
        <v>5.13</v>
      </c>
      <c r="K542" s="4"/>
      <c r="L542" s="136">
        <f>H542-F542</f>
        <v>-6.485607476635514</v>
      </c>
      <c r="M542" s="141">
        <f t="shared" si="24"/>
        <v>-778.2728971962616</v>
      </c>
    </row>
    <row r="543" spans="1:13" ht="14.25">
      <c r="A543" s="32">
        <v>2</v>
      </c>
      <c r="B543" s="33" t="s">
        <v>648</v>
      </c>
      <c r="C543" s="98" t="s">
        <v>311</v>
      </c>
      <c r="D543" s="9" t="s">
        <v>118</v>
      </c>
      <c r="E543" s="55">
        <v>300</v>
      </c>
      <c r="F543" s="152">
        <v>1.93</v>
      </c>
      <c r="G543" s="150">
        <f t="shared" si="22"/>
        <v>579</v>
      </c>
      <c r="H543" s="118">
        <f>J543/1.07</f>
        <v>2.1495327102803734</v>
      </c>
      <c r="I543" s="118">
        <f t="shared" si="23"/>
        <v>644.859813084112</v>
      </c>
      <c r="J543" s="24">
        <v>2.3</v>
      </c>
      <c r="K543" s="4"/>
      <c r="L543" s="137">
        <f>H543-F543</f>
        <v>0.21953271028037347</v>
      </c>
      <c r="M543" s="141">
        <f t="shared" si="24"/>
        <v>65.85981308411203</v>
      </c>
    </row>
    <row r="544" spans="1:13" ht="14.25">
      <c r="A544" s="32">
        <v>3</v>
      </c>
      <c r="B544" s="33" t="s">
        <v>649</v>
      </c>
      <c r="C544" s="98" t="s">
        <v>312</v>
      </c>
      <c r="D544" s="9" t="s">
        <v>118</v>
      </c>
      <c r="E544" s="55">
        <v>10</v>
      </c>
      <c r="F544" s="152">
        <v>4.01</v>
      </c>
      <c r="G544" s="150">
        <f t="shared" si="22"/>
        <v>40.099999999999994</v>
      </c>
      <c r="H544" s="118">
        <f>J544/1.07</f>
        <v>3.08411214953271</v>
      </c>
      <c r="I544" s="118">
        <f t="shared" si="23"/>
        <v>30.8411214953271</v>
      </c>
      <c r="J544" s="24">
        <v>3.3</v>
      </c>
      <c r="K544" s="4"/>
      <c r="L544" s="136">
        <f>H544-F544</f>
        <v>-0.9258878504672898</v>
      </c>
      <c r="M544" s="141">
        <f t="shared" si="24"/>
        <v>-9.258878504672893</v>
      </c>
    </row>
    <row r="545" spans="1:13" ht="14.25">
      <c r="A545" s="32"/>
      <c r="B545" s="33"/>
      <c r="C545" s="33"/>
      <c r="D545" s="9"/>
      <c r="E545" s="55"/>
      <c r="F545" s="152"/>
      <c r="G545" s="153">
        <f>SUM(G542:G544)</f>
        <v>1972.6999999999998</v>
      </c>
      <c r="H545" s="143"/>
      <c r="I545" s="143">
        <f>SUM(I542:I544)</f>
        <v>1251.0280373831774</v>
      </c>
      <c r="J545" s="35"/>
      <c r="K545" s="18"/>
      <c r="L545" s="144"/>
      <c r="M545" s="168">
        <f t="shared" si="24"/>
        <v>-721.6719626168224</v>
      </c>
    </row>
    <row r="546" spans="1:13" ht="14.25">
      <c r="A546" s="32"/>
      <c r="B546" s="83"/>
      <c r="C546" s="83"/>
      <c r="D546" s="82"/>
      <c r="E546" s="108"/>
      <c r="F546" s="152"/>
      <c r="G546" s="150">
        <f t="shared" si="22"/>
        <v>0</v>
      </c>
      <c r="H546" s="118"/>
      <c r="I546" s="118">
        <f t="shared" si="23"/>
        <v>0</v>
      </c>
      <c r="J546" s="35"/>
      <c r="K546" s="4"/>
      <c r="L546" s="136"/>
      <c r="M546" s="141">
        <f t="shared" si="24"/>
        <v>0</v>
      </c>
    </row>
    <row r="547" spans="1:13" ht="14.25">
      <c r="A547" s="32"/>
      <c r="B547" s="33"/>
      <c r="C547" s="33"/>
      <c r="D547" s="9"/>
      <c r="E547" s="55"/>
      <c r="F547" s="152"/>
      <c r="G547" s="150">
        <f t="shared" si="22"/>
        <v>0</v>
      </c>
      <c r="H547" s="118"/>
      <c r="I547" s="118">
        <f t="shared" si="23"/>
        <v>0</v>
      </c>
      <c r="J547" s="35"/>
      <c r="K547" s="4"/>
      <c r="L547" s="136"/>
      <c r="M547" s="141">
        <f t="shared" si="24"/>
        <v>0</v>
      </c>
    </row>
    <row r="548" spans="1:13" ht="14.25">
      <c r="A548" s="34" t="s">
        <v>650</v>
      </c>
      <c r="B548" s="33"/>
      <c r="C548" s="33"/>
      <c r="D548" s="9"/>
      <c r="E548" s="55"/>
      <c r="F548" s="152"/>
      <c r="G548" s="150">
        <f t="shared" si="22"/>
        <v>0</v>
      </c>
      <c r="H548" s="118"/>
      <c r="I548" s="118">
        <f t="shared" si="23"/>
        <v>0</v>
      </c>
      <c r="J548" s="24"/>
      <c r="K548" s="24"/>
      <c r="L548" s="136"/>
      <c r="M548" s="141">
        <f t="shared" si="24"/>
        <v>0</v>
      </c>
    </row>
    <row r="549" spans="1:13" ht="14.25">
      <c r="A549" s="6" t="s">
        <v>111</v>
      </c>
      <c r="B549" s="6" t="s">
        <v>112</v>
      </c>
      <c r="C549" s="12" t="s">
        <v>1164</v>
      </c>
      <c r="D549" s="6" t="s">
        <v>113</v>
      </c>
      <c r="E549" s="53" t="s">
        <v>114</v>
      </c>
      <c r="F549" s="151" t="s">
        <v>1662</v>
      </c>
      <c r="G549" s="150"/>
      <c r="H549" s="119" t="s">
        <v>1663</v>
      </c>
      <c r="I549" s="118"/>
      <c r="J549" s="8"/>
      <c r="K549" s="8"/>
      <c r="L549" s="136"/>
      <c r="M549" s="141"/>
    </row>
    <row r="550" spans="1:13" ht="14.25">
      <c r="A550" s="32">
        <v>1</v>
      </c>
      <c r="B550" s="33" t="s">
        <v>651</v>
      </c>
      <c r="C550" s="98" t="s">
        <v>313</v>
      </c>
      <c r="D550" s="9" t="s">
        <v>130</v>
      </c>
      <c r="E550" s="55">
        <v>3500</v>
      </c>
      <c r="F550" s="152">
        <v>10.65</v>
      </c>
      <c r="G550" s="150">
        <f t="shared" si="22"/>
        <v>37275</v>
      </c>
      <c r="H550" s="118">
        <f>J550/1.07</f>
        <v>4.5700934579439245</v>
      </c>
      <c r="I550" s="118">
        <f t="shared" si="23"/>
        <v>15995.327102803736</v>
      </c>
      <c r="J550" s="24">
        <v>4.89</v>
      </c>
      <c r="K550" s="4"/>
      <c r="L550" s="136">
        <f>H550-F550</f>
        <v>-6.079906542056076</v>
      </c>
      <c r="M550" s="141">
        <f t="shared" si="24"/>
        <v>-21279.672897196266</v>
      </c>
    </row>
    <row r="551" spans="1:13" ht="14.25">
      <c r="A551" s="32"/>
      <c r="B551" s="33"/>
      <c r="C551" s="33"/>
      <c r="D551" s="9"/>
      <c r="E551" s="55"/>
      <c r="F551" s="152"/>
      <c r="G551" s="153">
        <f>SUM(G550)</f>
        <v>37275</v>
      </c>
      <c r="H551" s="143"/>
      <c r="I551" s="143">
        <f>SUM(I550)</f>
        <v>15995.327102803736</v>
      </c>
      <c r="J551" s="35"/>
      <c r="K551" s="18"/>
      <c r="L551" s="144"/>
      <c r="M551" s="168">
        <f t="shared" si="24"/>
        <v>-21279.672897196266</v>
      </c>
    </row>
    <row r="552" spans="1:13" ht="14.25">
      <c r="A552" s="32"/>
      <c r="B552" s="83"/>
      <c r="C552" s="83"/>
      <c r="D552" s="82"/>
      <c r="E552" s="108"/>
      <c r="F552" s="152"/>
      <c r="G552" s="150">
        <f t="shared" si="22"/>
        <v>0</v>
      </c>
      <c r="H552" s="118"/>
      <c r="I552" s="118">
        <f t="shared" si="23"/>
        <v>0</v>
      </c>
      <c r="J552" s="35"/>
      <c r="K552" s="4"/>
      <c r="L552" s="136"/>
      <c r="M552" s="141">
        <f t="shared" si="24"/>
        <v>0</v>
      </c>
    </row>
    <row r="553" spans="1:13" ht="14.25">
      <c r="A553" s="32"/>
      <c r="B553" s="33"/>
      <c r="C553" s="33"/>
      <c r="D553" s="9"/>
      <c r="E553" s="55"/>
      <c r="F553" s="152"/>
      <c r="G553" s="150">
        <f t="shared" si="22"/>
        <v>0</v>
      </c>
      <c r="H553" s="118"/>
      <c r="I553" s="118">
        <f t="shared" si="23"/>
        <v>0</v>
      </c>
      <c r="J553" s="35"/>
      <c r="K553" s="4"/>
      <c r="L553" s="136"/>
      <c r="M553" s="141">
        <f t="shared" si="24"/>
        <v>0</v>
      </c>
    </row>
    <row r="554" spans="1:13" ht="14.25">
      <c r="A554" s="34" t="s">
        <v>652</v>
      </c>
      <c r="B554" s="33"/>
      <c r="C554" s="33"/>
      <c r="D554" s="9"/>
      <c r="E554" s="55"/>
      <c r="F554" s="152"/>
      <c r="G554" s="150">
        <f t="shared" si="22"/>
        <v>0</v>
      </c>
      <c r="H554" s="118"/>
      <c r="I554" s="118">
        <f t="shared" si="23"/>
        <v>0</v>
      </c>
      <c r="J554" s="24"/>
      <c r="K554" s="24"/>
      <c r="L554" s="136"/>
      <c r="M554" s="141">
        <f t="shared" si="24"/>
        <v>0</v>
      </c>
    </row>
    <row r="555" spans="1:13" ht="14.25">
      <c r="A555" s="6" t="s">
        <v>111</v>
      </c>
      <c r="B555" s="6" t="s">
        <v>112</v>
      </c>
      <c r="C555" s="12" t="s">
        <v>1164</v>
      </c>
      <c r="D555" s="6" t="s">
        <v>113</v>
      </c>
      <c r="E555" s="53" t="s">
        <v>114</v>
      </c>
      <c r="F555" s="151" t="s">
        <v>1662</v>
      </c>
      <c r="G555" s="150"/>
      <c r="H555" s="119" t="s">
        <v>1663</v>
      </c>
      <c r="I555" s="118"/>
      <c r="J555" s="8"/>
      <c r="K555" s="8"/>
      <c r="L555" s="136"/>
      <c r="M555" s="141"/>
    </row>
    <row r="556" spans="1:13" ht="24">
      <c r="A556" s="32">
        <v>1</v>
      </c>
      <c r="B556" s="33" t="s">
        <v>653</v>
      </c>
      <c r="C556" s="98" t="s">
        <v>314</v>
      </c>
      <c r="D556" s="9" t="s">
        <v>118</v>
      </c>
      <c r="E556" s="55">
        <v>400</v>
      </c>
      <c r="F556" s="152">
        <v>70.59</v>
      </c>
      <c r="G556" s="150">
        <f t="shared" si="22"/>
        <v>28236</v>
      </c>
      <c r="H556" s="118">
        <f>J556/1.07</f>
        <v>9.345794392523365</v>
      </c>
      <c r="I556" s="118">
        <f t="shared" si="23"/>
        <v>3738.3177570093458</v>
      </c>
      <c r="J556" s="24">
        <v>10</v>
      </c>
      <c r="K556" s="4"/>
      <c r="L556" s="136">
        <f>H556-F556</f>
        <v>-61.24420560747664</v>
      </c>
      <c r="M556" s="141">
        <f t="shared" si="24"/>
        <v>-24497.682242990653</v>
      </c>
    </row>
    <row r="557" spans="1:13" ht="14.25">
      <c r="A557" s="32"/>
      <c r="B557" s="33"/>
      <c r="C557" s="33"/>
      <c r="D557" s="9"/>
      <c r="E557" s="55"/>
      <c r="F557" s="152"/>
      <c r="G557" s="153">
        <f>SUM(G556)</f>
        <v>28236</v>
      </c>
      <c r="H557" s="143"/>
      <c r="I557" s="143">
        <f>SUM(I556)</f>
        <v>3738.3177570093458</v>
      </c>
      <c r="J557" s="35"/>
      <c r="K557" s="18"/>
      <c r="L557" s="144"/>
      <c r="M557" s="168">
        <f t="shared" si="24"/>
        <v>-24497.682242990653</v>
      </c>
    </row>
    <row r="558" spans="1:13" ht="14.25">
      <c r="A558" s="32"/>
      <c r="B558" s="83"/>
      <c r="C558" s="83"/>
      <c r="D558" s="82"/>
      <c r="E558" s="108"/>
      <c r="F558" s="152"/>
      <c r="G558" s="150">
        <f t="shared" si="22"/>
        <v>0</v>
      </c>
      <c r="H558" s="118"/>
      <c r="I558" s="118">
        <f t="shared" si="23"/>
        <v>0</v>
      </c>
      <c r="J558" s="35"/>
      <c r="K558" s="4"/>
      <c r="L558" s="136"/>
      <c r="M558" s="141">
        <f t="shared" si="24"/>
        <v>0</v>
      </c>
    </row>
    <row r="559" spans="1:13" ht="14.25">
      <c r="A559" s="32"/>
      <c r="B559" s="33"/>
      <c r="C559" s="33"/>
      <c r="D559" s="9"/>
      <c r="E559" s="55"/>
      <c r="F559" s="152"/>
      <c r="G559" s="150">
        <f t="shared" si="22"/>
        <v>0</v>
      </c>
      <c r="H559" s="118"/>
      <c r="I559" s="118">
        <f t="shared" si="23"/>
        <v>0</v>
      </c>
      <c r="J559" s="35"/>
      <c r="K559" s="4"/>
      <c r="L559" s="136"/>
      <c r="M559" s="141">
        <f t="shared" si="24"/>
        <v>0</v>
      </c>
    </row>
    <row r="560" spans="1:13" ht="14.25">
      <c r="A560" s="34" t="s">
        <v>654</v>
      </c>
      <c r="B560" s="33"/>
      <c r="C560" s="33"/>
      <c r="D560" s="9"/>
      <c r="E560" s="55"/>
      <c r="F560" s="152"/>
      <c r="G560" s="150">
        <f t="shared" si="22"/>
        <v>0</v>
      </c>
      <c r="H560" s="118"/>
      <c r="I560" s="118">
        <f t="shared" si="23"/>
        <v>0</v>
      </c>
      <c r="J560" s="24"/>
      <c r="K560" s="24"/>
      <c r="L560" s="136"/>
      <c r="M560" s="141">
        <f t="shared" si="24"/>
        <v>0</v>
      </c>
    </row>
    <row r="561" spans="1:13" ht="14.25">
      <c r="A561" s="6" t="s">
        <v>111</v>
      </c>
      <c r="B561" s="6" t="s">
        <v>112</v>
      </c>
      <c r="C561" s="12" t="s">
        <v>1164</v>
      </c>
      <c r="D561" s="6" t="s">
        <v>113</v>
      </c>
      <c r="E561" s="53" t="s">
        <v>114</v>
      </c>
      <c r="F561" s="151" t="s">
        <v>1662</v>
      </c>
      <c r="G561" s="150"/>
      <c r="H561" s="119" t="s">
        <v>1663</v>
      </c>
      <c r="I561" s="118"/>
      <c r="J561" s="8"/>
      <c r="K561" s="8"/>
      <c r="L561" s="136"/>
      <c r="M561" s="141"/>
    </row>
    <row r="562" spans="1:13" ht="24">
      <c r="A562" s="32">
        <v>1</v>
      </c>
      <c r="B562" s="33" t="s">
        <v>655</v>
      </c>
      <c r="C562" s="98" t="s">
        <v>315</v>
      </c>
      <c r="D562" s="9" t="s">
        <v>118</v>
      </c>
      <c r="E562" s="55">
        <v>5</v>
      </c>
      <c r="F562" s="152">
        <v>5.48</v>
      </c>
      <c r="G562" s="150">
        <f t="shared" si="22"/>
        <v>27.400000000000002</v>
      </c>
      <c r="H562" s="118">
        <f>J562/1.07</f>
        <v>2.7196261682242993</v>
      </c>
      <c r="I562" s="118">
        <f t="shared" si="23"/>
        <v>13.598130841121495</v>
      </c>
      <c r="J562" s="24">
        <v>2.91</v>
      </c>
      <c r="K562" s="4"/>
      <c r="L562" s="136">
        <f>H562-F562</f>
        <v>-2.760373831775701</v>
      </c>
      <c r="M562" s="141">
        <f t="shared" si="24"/>
        <v>-13.801869158878507</v>
      </c>
    </row>
    <row r="563" spans="1:13" ht="14.25">
      <c r="A563" s="32"/>
      <c r="B563" s="33"/>
      <c r="C563" s="33"/>
      <c r="D563" s="9"/>
      <c r="E563" s="55"/>
      <c r="F563" s="152"/>
      <c r="G563" s="153">
        <f>SUM(G562)</f>
        <v>27.400000000000002</v>
      </c>
      <c r="H563" s="143"/>
      <c r="I563" s="143">
        <f>SUM(I562)</f>
        <v>13.598130841121495</v>
      </c>
      <c r="J563" s="35"/>
      <c r="K563" s="18"/>
      <c r="L563" s="144"/>
      <c r="M563" s="168">
        <f t="shared" si="24"/>
        <v>-13.801869158878507</v>
      </c>
    </row>
    <row r="564" spans="1:13" ht="14.25">
      <c r="A564" s="32"/>
      <c r="B564" s="83"/>
      <c r="C564" s="83"/>
      <c r="D564" s="82"/>
      <c r="E564" s="108"/>
      <c r="F564" s="152"/>
      <c r="G564" s="150">
        <f t="shared" si="22"/>
        <v>0</v>
      </c>
      <c r="H564" s="118"/>
      <c r="I564" s="118">
        <f t="shared" si="23"/>
        <v>0</v>
      </c>
      <c r="J564" s="35"/>
      <c r="K564" s="4"/>
      <c r="L564" s="136"/>
      <c r="M564" s="141">
        <f t="shared" si="24"/>
        <v>0</v>
      </c>
    </row>
    <row r="565" spans="1:13" ht="14.25">
      <c r="A565" s="32"/>
      <c r="B565" s="33"/>
      <c r="C565" s="33"/>
      <c r="D565" s="9"/>
      <c r="E565" s="55"/>
      <c r="F565" s="152"/>
      <c r="G565" s="150">
        <f t="shared" si="22"/>
        <v>0</v>
      </c>
      <c r="H565" s="118"/>
      <c r="I565" s="118">
        <f t="shared" si="23"/>
        <v>0</v>
      </c>
      <c r="J565" s="35"/>
      <c r="K565" s="4"/>
      <c r="L565" s="136"/>
      <c r="M565" s="141">
        <f t="shared" si="24"/>
        <v>0</v>
      </c>
    </row>
    <row r="566" spans="1:13" ht="14.25">
      <c r="A566" s="34" t="s">
        <v>656</v>
      </c>
      <c r="B566" s="33"/>
      <c r="C566" s="33"/>
      <c r="D566" s="9"/>
      <c r="E566" s="55"/>
      <c r="F566" s="152"/>
      <c r="G566" s="150">
        <f t="shared" si="22"/>
        <v>0</v>
      </c>
      <c r="H566" s="118"/>
      <c r="I566" s="118">
        <f t="shared" si="23"/>
        <v>0</v>
      </c>
      <c r="J566" s="24"/>
      <c r="K566" s="24"/>
      <c r="L566" s="136"/>
      <c r="M566" s="141">
        <f t="shared" si="24"/>
        <v>0</v>
      </c>
    </row>
    <row r="567" spans="1:13" ht="14.25">
      <c r="A567" s="6" t="s">
        <v>111</v>
      </c>
      <c r="B567" s="6" t="s">
        <v>112</v>
      </c>
      <c r="C567" s="12" t="s">
        <v>1164</v>
      </c>
      <c r="D567" s="6" t="s">
        <v>113</v>
      </c>
      <c r="E567" s="53" t="s">
        <v>114</v>
      </c>
      <c r="F567" s="151" t="s">
        <v>1662</v>
      </c>
      <c r="G567" s="150"/>
      <c r="H567" s="119" t="s">
        <v>1663</v>
      </c>
      <c r="I567" s="118"/>
      <c r="J567" s="8"/>
      <c r="K567" s="8"/>
      <c r="L567" s="136"/>
      <c r="M567" s="141"/>
    </row>
    <row r="568" spans="1:13" ht="14.25">
      <c r="A568" s="32">
        <v>1</v>
      </c>
      <c r="B568" s="33" t="s">
        <v>681</v>
      </c>
      <c r="C568" s="98" t="s">
        <v>316</v>
      </c>
      <c r="D568" s="9" t="s">
        <v>118</v>
      </c>
      <c r="E568" s="55">
        <v>25</v>
      </c>
      <c r="F568" s="152">
        <v>37.93</v>
      </c>
      <c r="G568" s="150">
        <f aca="true" t="shared" si="25" ref="G568:G630">E568*F568</f>
        <v>948.25</v>
      </c>
      <c r="H568" s="118">
        <f>J568/1.07</f>
        <v>35.76635514018692</v>
      </c>
      <c r="I568" s="118">
        <f aca="true" t="shared" si="26" ref="I568:I630">H568*E568</f>
        <v>894.1588785046729</v>
      </c>
      <c r="J568" s="24">
        <v>38.27</v>
      </c>
      <c r="K568" s="4"/>
      <c r="L568" s="136">
        <f>H568-F568</f>
        <v>-2.1636448598130826</v>
      </c>
      <c r="M568" s="141">
        <f t="shared" si="24"/>
        <v>-54.091121495327116</v>
      </c>
    </row>
    <row r="569" spans="1:13" ht="14.25">
      <c r="A569" s="32"/>
      <c r="B569" s="33"/>
      <c r="C569" s="33"/>
      <c r="D569" s="9"/>
      <c r="E569" s="55"/>
      <c r="F569" s="152"/>
      <c r="G569" s="153">
        <f>SUM(G568)</f>
        <v>948.25</v>
      </c>
      <c r="H569" s="143"/>
      <c r="I569" s="143">
        <f>SUM(I568)</f>
        <v>894.1588785046729</v>
      </c>
      <c r="J569" s="35"/>
      <c r="K569" s="18"/>
      <c r="L569" s="144"/>
      <c r="M569" s="168">
        <f t="shared" si="24"/>
        <v>-54.091121495327116</v>
      </c>
    </row>
    <row r="570" spans="1:13" ht="14.25">
      <c r="A570" s="32"/>
      <c r="B570" s="83"/>
      <c r="C570" s="83"/>
      <c r="D570" s="82"/>
      <c r="E570" s="108"/>
      <c r="F570" s="152"/>
      <c r="G570" s="150">
        <f t="shared" si="25"/>
        <v>0</v>
      </c>
      <c r="H570" s="118"/>
      <c r="I570" s="118">
        <f t="shared" si="26"/>
        <v>0</v>
      </c>
      <c r="J570" s="35"/>
      <c r="K570" s="4"/>
      <c r="L570" s="136"/>
      <c r="M570" s="141">
        <f t="shared" si="24"/>
        <v>0</v>
      </c>
    </row>
    <row r="571" spans="1:13" ht="14.25">
      <c r="A571" s="32"/>
      <c r="B571" s="33"/>
      <c r="C571" s="33"/>
      <c r="D571" s="9"/>
      <c r="E571" s="55"/>
      <c r="F571" s="152"/>
      <c r="G571" s="150">
        <f t="shared" si="25"/>
        <v>0</v>
      </c>
      <c r="H571" s="118"/>
      <c r="I571" s="118">
        <f t="shared" si="26"/>
        <v>0</v>
      </c>
      <c r="J571" s="35"/>
      <c r="K571" s="4"/>
      <c r="L571" s="136"/>
      <c r="M571" s="141">
        <f t="shared" si="24"/>
        <v>0</v>
      </c>
    </row>
    <row r="572" spans="1:13" ht="14.25">
      <c r="A572" s="34" t="s">
        <v>682</v>
      </c>
      <c r="B572" s="33"/>
      <c r="C572" s="33"/>
      <c r="D572" s="9"/>
      <c r="E572" s="55"/>
      <c r="F572" s="152"/>
      <c r="G572" s="150">
        <f t="shared" si="25"/>
        <v>0</v>
      </c>
      <c r="H572" s="118"/>
      <c r="I572" s="118">
        <f t="shared" si="26"/>
        <v>0</v>
      </c>
      <c r="J572" s="24"/>
      <c r="K572" s="24"/>
      <c r="L572" s="136"/>
      <c r="M572" s="141">
        <f aca="true" t="shared" si="27" ref="M572:M634">I572-G572</f>
        <v>0</v>
      </c>
    </row>
    <row r="573" spans="1:13" ht="14.25">
      <c r="A573" s="6" t="s">
        <v>111</v>
      </c>
      <c r="B573" s="6" t="s">
        <v>112</v>
      </c>
      <c r="C573" s="12" t="s">
        <v>1164</v>
      </c>
      <c r="D573" s="6" t="s">
        <v>113</v>
      </c>
      <c r="E573" s="53" t="s">
        <v>114</v>
      </c>
      <c r="F573" s="151" t="s">
        <v>1662</v>
      </c>
      <c r="G573" s="150"/>
      <c r="H573" s="119" t="s">
        <v>1663</v>
      </c>
      <c r="I573" s="118"/>
      <c r="J573" s="8"/>
      <c r="K573" s="8"/>
      <c r="L573" s="136"/>
      <c r="M573" s="141"/>
    </row>
    <row r="574" spans="1:13" ht="24">
      <c r="A574" s="32">
        <v>1</v>
      </c>
      <c r="B574" s="33" t="s">
        <v>683</v>
      </c>
      <c r="C574" s="98" t="s">
        <v>317</v>
      </c>
      <c r="D574" s="9" t="s">
        <v>118</v>
      </c>
      <c r="E574" s="55">
        <v>10</v>
      </c>
      <c r="F574" s="152">
        <v>7.18</v>
      </c>
      <c r="G574" s="150">
        <f t="shared" si="25"/>
        <v>71.8</v>
      </c>
      <c r="H574" s="118">
        <f>J574/1.07</f>
        <v>6.971962616822429</v>
      </c>
      <c r="I574" s="118">
        <f t="shared" si="26"/>
        <v>69.7196261682243</v>
      </c>
      <c r="J574" s="24">
        <v>7.46</v>
      </c>
      <c r="K574" s="4"/>
      <c r="L574" s="136">
        <f>H574-F574</f>
        <v>-0.2080373831775706</v>
      </c>
      <c r="M574" s="141">
        <f t="shared" si="27"/>
        <v>-2.0803738317757023</v>
      </c>
    </row>
    <row r="575" spans="1:13" ht="24">
      <c r="A575" s="32">
        <v>2</v>
      </c>
      <c r="B575" s="33" t="s">
        <v>684</v>
      </c>
      <c r="C575" s="98" t="s">
        <v>318</v>
      </c>
      <c r="D575" s="9" t="s">
        <v>118</v>
      </c>
      <c r="E575" s="55">
        <v>450</v>
      </c>
      <c r="F575" s="152">
        <v>17.43</v>
      </c>
      <c r="G575" s="150">
        <f t="shared" si="25"/>
        <v>7843.5</v>
      </c>
      <c r="H575" s="118">
        <f>J575/1.07</f>
        <v>17.16822429906542</v>
      </c>
      <c r="I575" s="118">
        <f t="shared" si="26"/>
        <v>7725.7009345794395</v>
      </c>
      <c r="J575" s="24">
        <v>18.37</v>
      </c>
      <c r="K575" s="4"/>
      <c r="L575" s="136">
        <f>H575-F575</f>
        <v>-0.261775700934578</v>
      </c>
      <c r="M575" s="141">
        <f t="shared" si="27"/>
        <v>-117.79906542056051</v>
      </c>
    </row>
    <row r="576" spans="1:13" ht="24">
      <c r="A576" s="32">
        <v>3</v>
      </c>
      <c r="B576" s="33" t="s">
        <v>685</v>
      </c>
      <c r="C576" s="98" t="s">
        <v>319</v>
      </c>
      <c r="D576" s="9" t="s">
        <v>118</v>
      </c>
      <c r="E576" s="55">
        <v>350</v>
      </c>
      <c r="F576" s="152">
        <v>8.2</v>
      </c>
      <c r="G576" s="150">
        <f t="shared" si="25"/>
        <v>2869.9999999999995</v>
      </c>
      <c r="H576" s="118">
        <f>J576/1.07</f>
        <v>7.672897196261682</v>
      </c>
      <c r="I576" s="118">
        <f t="shared" si="26"/>
        <v>2685.5140186915887</v>
      </c>
      <c r="J576" s="24">
        <v>8.21</v>
      </c>
      <c r="K576" s="4"/>
      <c r="L576" s="136">
        <f>H576-F576</f>
        <v>-0.527102803738317</v>
      </c>
      <c r="M576" s="141">
        <f t="shared" si="27"/>
        <v>-184.48598130841083</v>
      </c>
    </row>
    <row r="577" spans="1:13" ht="24">
      <c r="A577" s="32">
        <v>4</v>
      </c>
      <c r="B577" s="33" t="s">
        <v>686</v>
      </c>
      <c r="C577" s="98" t="s">
        <v>320</v>
      </c>
      <c r="D577" s="9" t="s">
        <v>118</v>
      </c>
      <c r="E577" s="55">
        <v>300</v>
      </c>
      <c r="F577" s="152">
        <v>2.86</v>
      </c>
      <c r="G577" s="150">
        <f t="shared" si="25"/>
        <v>858</v>
      </c>
      <c r="H577" s="118">
        <f>J577/1.07</f>
        <v>1.7943925233644857</v>
      </c>
      <c r="I577" s="118">
        <f t="shared" si="26"/>
        <v>538.3177570093458</v>
      </c>
      <c r="J577" s="24">
        <v>1.92</v>
      </c>
      <c r="K577" s="4"/>
      <c r="L577" s="136">
        <f>H577-F577</f>
        <v>-1.0656074766355141</v>
      </c>
      <c r="M577" s="141">
        <f t="shared" si="27"/>
        <v>-319.68224299065423</v>
      </c>
    </row>
    <row r="578" spans="1:13" ht="14.25">
      <c r="A578" s="1"/>
      <c r="B578" s="33"/>
      <c r="C578" s="33"/>
      <c r="D578" s="9"/>
      <c r="E578" s="55"/>
      <c r="F578" s="152"/>
      <c r="G578" s="153">
        <f>SUM(G574:G577)</f>
        <v>11643.3</v>
      </c>
      <c r="H578" s="143"/>
      <c r="I578" s="143">
        <f>SUM(I574:I577)</f>
        <v>11019.252336448597</v>
      </c>
      <c r="J578" s="35"/>
      <c r="K578" s="18"/>
      <c r="L578" s="144"/>
      <c r="M578" s="168">
        <f t="shared" si="27"/>
        <v>-624.0476635514024</v>
      </c>
    </row>
    <row r="579" spans="1:13" ht="14.25">
      <c r="A579" s="1"/>
      <c r="B579" s="83"/>
      <c r="C579" s="83"/>
      <c r="D579" s="82"/>
      <c r="E579" s="108"/>
      <c r="F579" s="152"/>
      <c r="G579" s="150">
        <f t="shared" si="25"/>
        <v>0</v>
      </c>
      <c r="H579" s="118"/>
      <c r="I579" s="118">
        <f t="shared" si="26"/>
        <v>0</v>
      </c>
      <c r="J579" s="35"/>
      <c r="K579" s="4"/>
      <c r="L579" s="136"/>
      <c r="M579" s="141">
        <f t="shared" si="27"/>
        <v>0</v>
      </c>
    </row>
    <row r="580" spans="1:13" ht="14.25">
      <c r="A580" s="1"/>
      <c r="B580" s="33"/>
      <c r="C580" s="33"/>
      <c r="D580" s="9"/>
      <c r="E580" s="55"/>
      <c r="F580" s="152"/>
      <c r="G580" s="150">
        <f t="shared" si="25"/>
        <v>0</v>
      </c>
      <c r="H580" s="118"/>
      <c r="I580" s="118">
        <f t="shared" si="26"/>
        <v>0</v>
      </c>
      <c r="J580" s="35"/>
      <c r="K580" s="4"/>
      <c r="L580" s="136"/>
      <c r="M580" s="141">
        <f t="shared" si="27"/>
        <v>0</v>
      </c>
    </row>
    <row r="581" spans="1:13" ht="14.25">
      <c r="A581" s="34" t="s">
        <v>687</v>
      </c>
      <c r="B581" s="33"/>
      <c r="C581" s="33"/>
      <c r="D581" s="9"/>
      <c r="E581" s="55"/>
      <c r="F581" s="152"/>
      <c r="G581" s="150">
        <f t="shared" si="25"/>
        <v>0</v>
      </c>
      <c r="H581" s="118"/>
      <c r="I581" s="118">
        <f t="shared" si="26"/>
        <v>0</v>
      </c>
      <c r="J581" s="24"/>
      <c r="K581" s="32"/>
      <c r="L581" s="136"/>
      <c r="M581" s="141">
        <f t="shared" si="27"/>
        <v>0</v>
      </c>
    </row>
    <row r="582" spans="1:13" ht="14.25">
      <c r="A582" s="6" t="s">
        <v>111</v>
      </c>
      <c r="B582" s="6" t="s">
        <v>112</v>
      </c>
      <c r="C582" s="12" t="s">
        <v>1164</v>
      </c>
      <c r="D582" s="6" t="s">
        <v>113</v>
      </c>
      <c r="E582" s="53" t="s">
        <v>114</v>
      </c>
      <c r="F582" s="151" t="s">
        <v>1662</v>
      </c>
      <c r="G582" s="150"/>
      <c r="H582" s="119" t="s">
        <v>1663</v>
      </c>
      <c r="I582" s="118"/>
      <c r="J582" s="8"/>
      <c r="K582" s="8"/>
      <c r="L582" s="136"/>
      <c r="M582" s="141"/>
    </row>
    <row r="583" spans="1:13" ht="24">
      <c r="A583" s="32">
        <v>1</v>
      </c>
      <c r="B583" s="33" t="s">
        <v>688</v>
      </c>
      <c r="C583" s="98" t="s">
        <v>321</v>
      </c>
      <c r="D583" s="9" t="s">
        <v>118</v>
      </c>
      <c r="E583" s="55">
        <v>10</v>
      </c>
      <c r="F583" s="152">
        <v>17.67</v>
      </c>
      <c r="G583" s="150">
        <f t="shared" si="25"/>
        <v>176.70000000000002</v>
      </c>
      <c r="H583" s="126">
        <v>17.67</v>
      </c>
      <c r="I583" s="126">
        <f t="shared" si="26"/>
        <v>176.70000000000002</v>
      </c>
      <c r="J583" s="127">
        <v>18.91</v>
      </c>
      <c r="K583" s="4"/>
      <c r="L583" s="136">
        <f>H583-F583</f>
        <v>0</v>
      </c>
      <c r="M583" s="141">
        <f t="shared" si="27"/>
        <v>0</v>
      </c>
    </row>
    <row r="584" spans="1:13" ht="14.25">
      <c r="A584" s="32"/>
      <c r="B584" s="33"/>
      <c r="C584" s="33"/>
      <c r="D584" s="9"/>
      <c r="E584" s="55"/>
      <c r="F584" s="152"/>
      <c r="G584" s="153">
        <f>SUM(G583)</f>
        <v>176.70000000000002</v>
      </c>
      <c r="H584" s="143"/>
      <c r="I584" s="143">
        <f>SUM(I583)</f>
        <v>176.70000000000002</v>
      </c>
      <c r="J584" s="35"/>
      <c r="K584" s="18"/>
      <c r="L584" s="144"/>
      <c r="M584" s="168">
        <f t="shared" si="27"/>
        <v>0</v>
      </c>
    </row>
    <row r="585" spans="1:13" ht="14.25">
      <c r="A585" s="32"/>
      <c r="B585" s="83"/>
      <c r="C585" s="83"/>
      <c r="D585" s="82"/>
      <c r="E585" s="108"/>
      <c r="F585" s="152"/>
      <c r="G585" s="150">
        <f t="shared" si="25"/>
        <v>0</v>
      </c>
      <c r="H585" s="118"/>
      <c r="I585" s="118">
        <f t="shared" si="26"/>
        <v>0</v>
      </c>
      <c r="J585" s="35"/>
      <c r="K585" s="4"/>
      <c r="L585" s="136"/>
      <c r="M585" s="141">
        <f t="shared" si="27"/>
        <v>0</v>
      </c>
    </row>
    <row r="586" spans="1:13" ht="14.25">
      <c r="A586" s="32"/>
      <c r="B586" s="33"/>
      <c r="C586" s="33"/>
      <c r="D586" s="9"/>
      <c r="E586" s="55"/>
      <c r="F586" s="152"/>
      <c r="G586" s="150">
        <f t="shared" si="25"/>
        <v>0</v>
      </c>
      <c r="H586" s="118"/>
      <c r="I586" s="118">
        <f t="shared" si="26"/>
        <v>0</v>
      </c>
      <c r="J586" s="35"/>
      <c r="K586" s="4"/>
      <c r="L586" s="136"/>
      <c r="M586" s="141">
        <f t="shared" si="27"/>
        <v>0</v>
      </c>
    </row>
    <row r="587" spans="1:13" ht="14.25">
      <c r="A587" s="34" t="s">
        <v>689</v>
      </c>
      <c r="B587" s="33"/>
      <c r="C587" s="33"/>
      <c r="D587" s="9"/>
      <c r="E587" s="55"/>
      <c r="F587" s="152"/>
      <c r="G587" s="150">
        <f t="shared" si="25"/>
        <v>0</v>
      </c>
      <c r="H587" s="118"/>
      <c r="I587" s="118">
        <f t="shared" si="26"/>
        <v>0</v>
      </c>
      <c r="J587" s="24"/>
      <c r="K587" s="24"/>
      <c r="L587" s="136"/>
      <c r="M587" s="141">
        <f t="shared" si="27"/>
        <v>0</v>
      </c>
    </row>
    <row r="588" spans="1:13" ht="14.25">
      <c r="A588" s="6" t="s">
        <v>111</v>
      </c>
      <c r="B588" s="6" t="s">
        <v>112</v>
      </c>
      <c r="C588" s="12" t="s">
        <v>1164</v>
      </c>
      <c r="D588" s="6" t="s">
        <v>113</v>
      </c>
      <c r="E588" s="53" t="s">
        <v>114</v>
      </c>
      <c r="F588" s="151" t="s">
        <v>1662</v>
      </c>
      <c r="G588" s="150"/>
      <c r="H588" s="119" t="s">
        <v>1663</v>
      </c>
      <c r="I588" s="118"/>
      <c r="J588" s="8"/>
      <c r="K588" s="8"/>
      <c r="L588" s="136"/>
      <c r="M588" s="141"/>
    </row>
    <row r="589" spans="1:13" ht="24">
      <c r="A589" s="32">
        <v>1</v>
      </c>
      <c r="B589" s="33" t="s">
        <v>690</v>
      </c>
      <c r="C589" s="98" t="s">
        <v>322</v>
      </c>
      <c r="D589" s="9" t="s">
        <v>118</v>
      </c>
      <c r="E589" s="55">
        <v>200</v>
      </c>
      <c r="F589" s="152">
        <v>5.02</v>
      </c>
      <c r="G589" s="150">
        <f t="shared" si="25"/>
        <v>1003.9999999999999</v>
      </c>
      <c r="H589" s="118">
        <f>J589/1.07</f>
        <v>4.327102803738318</v>
      </c>
      <c r="I589" s="118">
        <f t="shared" si="26"/>
        <v>865.4205607476636</v>
      </c>
      <c r="J589" s="24">
        <v>4.63</v>
      </c>
      <c r="K589" s="4"/>
      <c r="L589" s="136">
        <f>H589-F589</f>
        <v>-0.6928971962616819</v>
      </c>
      <c r="M589" s="141">
        <f t="shared" si="27"/>
        <v>-138.57943925233633</v>
      </c>
    </row>
    <row r="590" spans="1:13" ht="14.25">
      <c r="A590" s="32"/>
      <c r="B590" s="33"/>
      <c r="C590" s="33"/>
      <c r="D590" s="9"/>
      <c r="E590" s="55"/>
      <c r="F590" s="152"/>
      <c r="G590" s="153">
        <f>SUM(G589)</f>
        <v>1003.9999999999999</v>
      </c>
      <c r="H590" s="143"/>
      <c r="I590" s="143">
        <f>SUM(I589)</f>
        <v>865.4205607476636</v>
      </c>
      <c r="J590" s="35"/>
      <c r="K590" s="18"/>
      <c r="L590" s="144"/>
      <c r="M590" s="168">
        <f t="shared" si="27"/>
        <v>-138.57943925233633</v>
      </c>
    </row>
    <row r="591" spans="1:13" ht="14.25">
      <c r="A591" s="32"/>
      <c r="B591" s="83"/>
      <c r="C591" s="83"/>
      <c r="D591" s="82"/>
      <c r="E591" s="108"/>
      <c r="F591" s="152"/>
      <c r="G591" s="150">
        <f t="shared" si="25"/>
        <v>0</v>
      </c>
      <c r="H591" s="118"/>
      <c r="I591" s="118">
        <f t="shared" si="26"/>
        <v>0</v>
      </c>
      <c r="J591" s="35"/>
      <c r="K591" s="4"/>
      <c r="L591" s="136"/>
      <c r="M591" s="141">
        <f t="shared" si="27"/>
        <v>0</v>
      </c>
    </row>
    <row r="592" spans="1:13" ht="14.25">
      <c r="A592" s="32"/>
      <c r="B592" s="33"/>
      <c r="C592" s="33"/>
      <c r="D592" s="9"/>
      <c r="E592" s="55"/>
      <c r="F592" s="152"/>
      <c r="G592" s="150">
        <f t="shared" si="25"/>
        <v>0</v>
      </c>
      <c r="H592" s="118"/>
      <c r="I592" s="118">
        <f t="shared" si="26"/>
        <v>0</v>
      </c>
      <c r="J592" s="35"/>
      <c r="K592" s="4"/>
      <c r="L592" s="136"/>
      <c r="M592" s="141">
        <f t="shared" si="27"/>
        <v>0</v>
      </c>
    </row>
    <row r="593" spans="1:13" ht="14.25">
      <c r="A593" s="34" t="s">
        <v>691</v>
      </c>
      <c r="B593" s="33"/>
      <c r="C593" s="33"/>
      <c r="D593" s="9"/>
      <c r="E593" s="55"/>
      <c r="F593" s="152"/>
      <c r="G593" s="150">
        <f t="shared" si="25"/>
        <v>0</v>
      </c>
      <c r="H593" s="118"/>
      <c r="I593" s="118">
        <f t="shared" si="26"/>
        <v>0</v>
      </c>
      <c r="J593" s="24"/>
      <c r="K593" s="24"/>
      <c r="L593" s="136"/>
      <c r="M593" s="141">
        <f t="shared" si="27"/>
        <v>0</v>
      </c>
    </row>
    <row r="594" spans="1:13" ht="14.25">
      <c r="A594" s="6" t="s">
        <v>111</v>
      </c>
      <c r="B594" s="6" t="s">
        <v>112</v>
      </c>
      <c r="C594" s="12" t="s">
        <v>1164</v>
      </c>
      <c r="D594" s="6" t="s">
        <v>113</v>
      </c>
      <c r="E594" s="53" t="s">
        <v>114</v>
      </c>
      <c r="F594" s="151" t="s">
        <v>1662</v>
      </c>
      <c r="G594" s="150"/>
      <c r="H594" s="119" t="s">
        <v>1663</v>
      </c>
      <c r="I594" s="118"/>
      <c r="J594" s="8"/>
      <c r="K594" s="8"/>
      <c r="L594" s="136"/>
      <c r="M594" s="141"/>
    </row>
    <row r="595" spans="1:13" ht="14.25">
      <c r="A595" s="32">
        <v>1</v>
      </c>
      <c r="B595" s="33" t="s">
        <v>692</v>
      </c>
      <c r="C595" s="98" t="s">
        <v>323</v>
      </c>
      <c r="D595" s="9" t="s">
        <v>118</v>
      </c>
      <c r="E595" s="55">
        <v>150</v>
      </c>
      <c r="F595" s="152">
        <v>1.63</v>
      </c>
      <c r="G595" s="150">
        <f t="shared" si="25"/>
        <v>244.49999999999997</v>
      </c>
      <c r="H595" s="118">
        <f>J595/1.07</f>
        <v>1.3457943925233644</v>
      </c>
      <c r="I595" s="118">
        <f t="shared" si="26"/>
        <v>201.86915887850466</v>
      </c>
      <c r="J595" s="24">
        <v>1.44</v>
      </c>
      <c r="K595" s="4"/>
      <c r="L595" s="136">
        <f>H595-F595</f>
        <v>-0.2842056074766355</v>
      </c>
      <c r="M595" s="141">
        <f t="shared" si="27"/>
        <v>-42.63084112149531</v>
      </c>
    </row>
    <row r="596" spans="1:13" ht="14.25">
      <c r="A596" s="32">
        <v>2</v>
      </c>
      <c r="B596" s="33" t="s">
        <v>693</v>
      </c>
      <c r="C596" s="98" t="s">
        <v>324</v>
      </c>
      <c r="D596" s="9" t="s">
        <v>118</v>
      </c>
      <c r="E596" s="55">
        <v>20</v>
      </c>
      <c r="F596" s="152">
        <v>3.73</v>
      </c>
      <c r="G596" s="150">
        <f t="shared" si="25"/>
        <v>74.6</v>
      </c>
      <c r="H596" s="118">
        <f>J596/1.07</f>
        <v>3.925233644859813</v>
      </c>
      <c r="I596" s="118">
        <f t="shared" si="26"/>
        <v>78.50467289719626</v>
      </c>
      <c r="J596" s="24">
        <v>4.2</v>
      </c>
      <c r="K596" s="4"/>
      <c r="L596" s="137">
        <f>H596-F596</f>
        <v>0.1952336448598131</v>
      </c>
      <c r="M596" s="141">
        <f t="shared" si="27"/>
        <v>3.9046728971962636</v>
      </c>
    </row>
    <row r="597" spans="1:13" ht="14.25">
      <c r="A597" s="32">
        <v>3</v>
      </c>
      <c r="B597" s="33" t="s">
        <v>694</v>
      </c>
      <c r="C597" s="98" t="s">
        <v>325</v>
      </c>
      <c r="D597" s="9" t="s">
        <v>118</v>
      </c>
      <c r="E597" s="55">
        <v>60</v>
      </c>
      <c r="F597" s="152">
        <v>2</v>
      </c>
      <c r="G597" s="150">
        <f t="shared" si="25"/>
        <v>120</v>
      </c>
      <c r="H597" s="118">
        <f>J597/1.07</f>
        <v>0.8785046728971961</v>
      </c>
      <c r="I597" s="118">
        <f t="shared" si="26"/>
        <v>52.710280373831765</v>
      </c>
      <c r="J597" s="24">
        <v>0.94</v>
      </c>
      <c r="K597" s="4"/>
      <c r="L597" s="136">
        <f>H597-F597</f>
        <v>-1.1214953271028039</v>
      </c>
      <c r="M597" s="141">
        <f t="shared" si="27"/>
        <v>-67.28971962616824</v>
      </c>
    </row>
    <row r="598" spans="1:13" ht="14.25">
      <c r="A598" s="32"/>
      <c r="B598" s="33"/>
      <c r="C598" s="33"/>
      <c r="D598" s="9"/>
      <c r="E598" s="55"/>
      <c r="F598" s="152"/>
      <c r="G598" s="153">
        <f>SUM(G595:G597)</f>
        <v>439.09999999999997</v>
      </c>
      <c r="H598" s="143"/>
      <c r="I598" s="143">
        <f>SUM(I595:I597)</f>
        <v>333.0841121495327</v>
      </c>
      <c r="J598" s="35"/>
      <c r="K598" s="18"/>
      <c r="L598" s="144"/>
      <c r="M598" s="168">
        <f t="shared" si="27"/>
        <v>-106.01588785046727</v>
      </c>
    </row>
    <row r="599" spans="1:13" ht="14.25">
      <c r="A599" s="32"/>
      <c r="B599" s="83"/>
      <c r="C599" s="83"/>
      <c r="D599" s="82"/>
      <c r="E599" s="108"/>
      <c r="F599" s="152"/>
      <c r="G599" s="150">
        <f t="shared" si="25"/>
        <v>0</v>
      </c>
      <c r="H599" s="118"/>
      <c r="I599" s="118">
        <f t="shared" si="26"/>
        <v>0</v>
      </c>
      <c r="J599" s="35"/>
      <c r="K599" s="4"/>
      <c r="L599" s="136"/>
      <c r="M599" s="141">
        <f t="shared" si="27"/>
        <v>0</v>
      </c>
    </row>
    <row r="600" spans="1:13" ht="14.25">
      <c r="A600" s="32"/>
      <c r="B600" s="33"/>
      <c r="C600" s="33"/>
      <c r="D600" s="9"/>
      <c r="E600" s="55"/>
      <c r="F600" s="152"/>
      <c r="G600" s="150">
        <f t="shared" si="25"/>
        <v>0</v>
      </c>
      <c r="H600" s="118"/>
      <c r="I600" s="118">
        <f t="shared" si="26"/>
        <v>0</v>
      </c>
      <c r="J600" s="35"/>
      <c r="K600" s="4"/>
      <c r="L600" s="136"/>
      <c r="M600" s="141">
        <f t="shared" si="27"/>
        <v>0</v>
      </c>
    </row>
    <row r="601" spans="1:13" ht="14.25">
      <c r="A601" s="34" t="s">
        <v>695</v>
      </c>
      <c r="B601" s="33"/>
      <c r="C601" s="33"/>
      <c r="D601" s="9"/>
      <c r="E601" s="55"/>
      <c r="F601" s="152"/>
      <c r="G601" s="150">
        <f t="shared" si="25"/>
        <v>0</v>
      </c>
      <c r="H601" s="118"/>
      <c r="I601" s="118">
        <f t="shared" si="26"/>
        <v>0</v>
      </c>
      <c r="J601" s="24"/>
      <c r="K601" s="24"/>
      <c r="L601" s="136"/>
      <c r="M601" s="141">
        <f t="shared" si="27"/>
        <v>0</v>
      </c>
    </row>
    <row r="602" spans="1:13" ht="14.25">
      <c r="A602" s="6" t="s">
        <v>111</v>
      </c>
      <c r="B602" s="6" t="s">
        <v>112</v>
      </c>
      <c r="C602" s="12" t="s">
        <v>1164</v>
      </c>
      <c r="D602" s="6" t="s">
        <v>113</v>
      </c>
      <c r="E602" s="53" t="s">
        <v>114</v>
      </c>
      <c r="F602" s="151" t="s">
        <v>1662</v>
      </c>
      <c r="G602" s="150"/>
      <c r="H602" s="119" t="s">
        <v>1663</v>
      </c>
      <c r="I602" s="118"/>
      <c r="J602" s="8"/>
      <c r="K602" s="8"/>
      <c r="L602" s="136"/>
      <c r="M602" s="141"/>
    </row>
    <row r="603" spans="1:13" ht="14.25">
      <c r="A603" s="32">
        <v>1</v>
      </c>
      <c r="B603" s="33" t="s">
        <v>696</v>
      </c>
      <c r="C603" s="98" t="s">
        <v>326</v>
      </c>
      <c r="D603" s="9" t="s">
        <v>118</v>
      </c>
      <c r="E603" s="55">
        <v>3</v>
      </c>
      <c r="F603" s="152">
        <v>3.08</v>
      </c>
      <c r="G603" s="150">
        <f t="shared" si="25"/>
        <v>9.24</v>
      </c>
      <c r="H603" s="118">
        <f>J603/1.07</f>
        <v>2.2990654205607477</v>
      </c>
      <c r="I603" s="118">
        <f t="shared" si="26"/>
        <v>6.897196261682243</v>
      </c>
      <c r="J603" s="24">
        <v>2.46</v>
      </c>
      <c r="K603" s="4"/>
      <c r="L603" s="136">
        <f>H603-F603</f>
        <v>-0.7809345794392524</v>
      </c>
      <c r="M603" s="141">
        <f t="shared" si="27"/>
        <v>-2.342803738317757</v>
      </c>
    </row>
    <row r="604" spans="1:13" ht="14.25">
      <c r="A604" s="32">
        <v>2</v>
      </c>
      <c r="B604" s="33" t="s">
        <v>697</v>
      </c>
      <c r="C604" s="98" t="s">
        <v>327</v>
      </c>
      <c r="D604" s="9" t="s">
        <v>118</v>
      </c>
      <c r="E604" s="55">
        <v>5</v>
      </c>
      <c r="F604" s="152">
        <v>4.2</v>
      </c>
      <c r="G604" s="150">
        <f t="shared" si="25"/>
        <v>21</v>
      </c>
      <c r="H604" s="118">
        <f>J604/1.07</f>
        <v>2.8598130841121496</v>
      </c>
      <c r="I604" s="118">
        <f t="shared" si="26"/>
        <v>14.299065420560748</v>
      </c>
      <c r="J604" s="24">
        <v>3.06</v>
      </c>
      <c r="K604" s="4"/>
      <c r="L604" s="136">
        <f>H604-F604</f>
        <v>-1.3401869158878505</v>
      </c>
      <c r="M604" s="141">
        <f t="shared" si="27"/>
        <v>-6.700934579439252</v>
      </c>
    </row>
    <row r="605" spans="1:13" ht="14.25">
      <c r="A605" s="32"/>
      <c r="B605" s="33"/>
      <c r="C605" s="33"/>
      <c r="D605" s="9"/>
      <c r="E605" s="55"/>
      <c r="F605" s="152"/>
      <c r="G605" s="153">
        <f>SUM(G603:G604)</f>
        <v>30.240000000000002</v>
      </c>
      <c r="H605" s="143"/>
      <c r="I605" s="143">
        <f>SUM(I603:I604)</f>
        <v>21.19626168224299</v>
      </c>
      <c r="J605" s="35"/>
      <c r="K605" s="18"/>
      <c r="L605" s="144"/>
      <c r="M605" s="168">
        <f t="shared" si="27"/>
        <v>-9.043738317757011</v>
      </c>
    </row>
    <row r="606" spans="1:13" ht="14.25">
      <c r="A606" s="32"/>
      <c r="B606" s="83"/>
      <c r="C606" s="83"/>
      <c r="D606" s="82"/>
      <c r="E606" s="108"/>
      <c r="F606" s="152"/>
      <c r="G606" s="150">
        <f t="shared" si="25"/>
        <v>0</v>
      </c>
      <c r="H606" s="118"/>
      <c r="I606" s="118">
        <f t="shared" si="26"/>
        <v>0</v>
      </c>
      <c r="J606" s="35"/>
      <c r="K606" s="4"/>
      <c r="L606" s="136"/>
      <c r="M606" s="141">
        <f t="shared" si="27"/>
        <v>0</v>
      </c>
    </row>
    <row r="607" spans="1:13" ht="14.25">
      <c r="A607" s="32"/>
      <c r="B607" s="33"/>
      <c r="C607" s="33"/>
      <c r="D607" s="9"/>
      <c r="E607" s="55"/>
      <c r="F607" s="152"/>
      <c r="G607" s="150">
        <f t="shared" si="25"/>
        <v>0</v>
      </c>
      <c r="H607" s="118"/>
      <c r="I607" s="118">
        <f t="shared" si="26"/>
        <v>0</v>
      </c>
      <c r="J607" s="35"/>
      <c r="K607" s="4"/>
      <c r="L607" s="136"/>
      <c r="M607" s="141">
        <f t="shared" si="27"/>
        <v>0</v>
      </c>
    </row>
    <row r="608" spans="1:13" ht="14.25">
      <c r="A608" s="34" t="s">
        <v>698</v>
      </c>
      <c r="B608" s="33"/>
      <c r="C608" s="33"/>
      <c r="D608" s="9"/>
      <c r="E608" s="55"/>
      <c r="F608" s="152"/>
      <c r="G608" s="150">
        <f t="shared" si="25"/>
        <v>0</v>
      </c>
      <c r="H608" s="118"/>
      <c r="I608" s="118">
        <f t="shared" si="26"/>
        <v>0</v>
      </c>
      <c r="J608" s="24"/>
      <c r="K608" s="24"/>
      <c r="L608" s="136"/>
      <c r="M608" s="141">
        <f t="shared" si="27"/>
        <v>0</v>
      </c>
    </row>
    <row r="609" spans="1:13" ht="14.25">
      <c r="A609" s="6" t="s">
        <v>111</v>
      </c>
      <c r="B609" s="6" t="s">
        <v>112</v>
      </c>
      <c r="C609" s="12" t="s">
        <v>1164</v>
      </c>
      <c r="D609" s="6" t="s">
        <v>113</v>
      </c>
      <c r="E609" s="53" t="s">
        <v>114</v>
      </c>
      <c r="F609" s="151" t="s">
        <v>1662</v>
      </c>
      <c r="G609" s="150"/>
      <c r="H609" s="119" t="s">
        <v>1663</v>
      </c>
      <c r="I609" s="118"/>
      <c r="J609" s="8"/>
      <c r="K609" s="8"/>
      <c r="L609" s="136"/>
      <c r="M609" s="141"/>
    </row>
    <row r="610" spans="1:13" ht="24">
      <c r="A610" s="32">
        <v>1</v>
      </c>
      <c r="B610" s="33" t="s">
        <v>699</v>
      </c>
      <c r="C610" s="98" t="s">
        <v>328</v>
      </c>
      <c r="D610" s="9" t="s">
        <v>118</v>
      </c>
      <c r="E610" s="55">
        <v>1000</v>
      </c>
      <c r="F610" s="152">
        <v>9.74</v>
      </c>
      <c r="G610" s="150">
        <f t="shared" si="25"/>
        <v>9740</v>
      </c>
      <c r="H610" s="118">
        <f>J610/1.07</f>
        <v>9.19626168224299</v>
      </c>
      <c r="I610" s="118">
        <f t="shared" si="26"/>
        <v>9196.26168224299</v>
      </c>
      <c r="J610" s="24">
        <v>9.84</v>
      </c>
      <c r="K610" s="4"/>
      <c r="L610" s="136">
        <f>H610-F610</f>
        <v>-0.5437383177570094</v>
      </c>
      <c r="M610" s="141">
        <f t="shared" si="27"/>
        <v>-543.73831775701</v>
      </c>
    </row>
    <row r="611" spans="1:13" ht="14.25">
      <c r="A611" s="32"/>
      <c r="B611" s="33"/>
      <c r="C611" s="33"/>
      <c r="D611" s="9"/>
      <c r="E611" s="55"/>
      <c r="F611" s="152"/>
      <c r="G611" s="153">
        <f>SUM(G610)</f>
        <v>9740</v>
      </c>
      <c r="H611" s="143"/>
      <c r="I611" s="143">
        <f>SUM(I610)</f>
        <v>9196.26168224299</v>
      </c>
      <c r="J611" s="35"/>
      <c r="K611" s="18"/>
      <c r="L611" s="144"/>
      <c r="M611" s="168">
        <f t="shared" si="27"/>
        <v>-543.73831775701</v>
      </c>
    </row>
    <row r="612" spans="1:13" ht="14.25">
      <c r="A612" s="32"/>
      <c r="B612" s="83"/>
      <c r="C612" s="83"/>
      <c r="D612" s="82"/>
      <c r="E612" s="108"/>
      <c r="F612" s="152"/>
      <c r="G612" s="150">
        <f t="shared" si="25"/>
        <v>0</v>
      </c>
      <c r="H612" s="118"/>
      <c r="I612" s="118">
        <f t="shared" si="26"/>
        <v>0</v>
      </c>
      <c r="J612" s="35"/>
      <c r="K612" s="4"/>
      <c r="L612" s="136"/>
      <c r="M612" s="141">
        <f t="shared" si="27"/>
        <v>0</v>
      </c>
    </row>
    <row r="613" spans="1:13" ht="14.25">
      <c r="A613" s="32"/>
      <c r="B613" s="33"/>
      <c r="C613" s="33"/>
      <c r="D613" s="9"/>
      <c r="E613" s="55"/>
      <c r="F613" s="152"/>
      <c r="G613" s="150">
        <f t="shared" si="25"/>
        <v>0</v>
      </c>
      <c r="H613" s="118"/>
      <c r="I613" s="118">
        <f t="shared" si="26"/>
        <v>0</v>
      </c>
      <c r="J613" s="35"/>
      <c r="K613" s="4"/>
      <c r="L613" s="136"/>
      <c r="M613" s="141">
        <f t="shared" si="27"/>
        <v>0</v>
      </c>
    </row>
    <row r="614" spans="1:13" ht="14.25">
      <c r="A614" s="34" t="s">
        <v>700</v>
      </c>
      <c r="B614" s="33"/>
      <c r="C614" s="33"/>
      <c r="D614" s="9"/>
      <c r="E614" s="55"/>
      <c r="F614" s="152"/>
      <c r="G614" s="150">
        <f t="shared" si="25"/>
        <v>0</v>
      </c>
      <c r="H614" s="118"/>
      <c r="I614" s="118">
        <f t="shared" si="26"/>
        <v>0</v>
      </c>
      <c r="J614" s="24"/>
      <c r="K614" s="24"/>
      <c r="L614" s="136"/>
      <c r="M614" s="141">
        <f t="shared" si="27"/>
        <v>0</v>
      </c>
    </row>
    <row r="615" spans="1:13" ht="14.25">
      <c r="A615" s="6" t="s">
        <v>111</v>
      </c>
      <c r="B615" s="6" t="s">
        <v>112</v>
      </c>
      <c r="C615" s="12" t="s">
        <v>1164</v>
      </c>
      <c r="D615" s="6" t="s">
        <v>113</v>
      </c>
      <c r="E615" s="53" t="s">
        <v>114</v>
      </c>
      <c r="F615" s="151" t="s">
        <v>1662</v>
      </c>
      <c r="G615" s="150"/>
      <c r="H615" s="119" t="s">
        <v>1663</v>
      </c>
      <c r="I615" s="118"/>
      <c r="J615" s="8"/>
      <c r="K615" s="8"/>
      <c r="L615" s="136"/>
      <c r="M615" s="141"/>
    </row>
    <row r="616" spans="1:13" ht="24">
      <c r="A616" s="32">
        <v>1</v>
      </c>
      <c r="B616" s="33" t="s">
        <v>701</v>
      </c>
      <c r="C616" s="98" t="s">
        <v>329</v>
      </c>
      <c r="D616" s="9" t="s">
        <v>118</v>
      </c>
      <c r="E616" s="55">
        <v>10</v>
      </c>
      <c r="F616" s="152">
        <v>5.8</v>
      </c>
      <c r="G616" s="150">
        <f t="shared" si="25"/>
        <v>58</v>
      </c>
      <c r="H616" s="118">
        <f>J616/1.07</f>
        <v>6.214953271028038</v>
      </c>
      <c r="I616" s="118">
        <f t="shared" si="26"/>
        <v>62.149532710280376</v>
      </c>
      <c r="J616" s="24">
        <v>6.65</v>
      </c>
      <c r="K616" s="4"/>
      <c r="L616" s="137">
        <f>H616-F616</f>
        <v>0.4149532710280379</v>
      </c>
      <c r="M616" s="141">
        <f t="shared" si="27"/>
        <v>4.149532710280376</v>
      </c>
    </row>
    <row r="617" spans="1:13" ht="14.25">
      <c r="A617" s="32"/>
      <c r="B617" s="33"/>
      <c r="C617" s="33"/>
      <c r="D617" s="9"/>
      <c r="E617" s="55"/>
      <c r="F617" s="152"/>
      <c r="G617" s="153">
        <f>SUM(G616)</f>
        <v>58</v>
      </c>
      <c r="H617" s="143"/>
      <c r="I617" s="143">
        <f>SUM(I616)</f>
        <v>62.149532710280376</v>
      </c>
      <c r="J617" s="35"/>
      <c r="K617" s="18"/>
      <c r="L617" s="144"/>
      <c r="M617" s="168">
        <f t="shared" si="27"/>
        <v>4.149532710280376</v>
      </c>
    </row>
    <row r="618" spans="1:13" ht="14.25">
      <c r="A618" s="32"/>
      <c r="B618" s="83"/>
      <c r="C618" s="83"/>
      <c r="D618" s="82"/>
      <c r="E618" s="108"/>
      <c r="F618" s="152"/>
      <c r="G618" s="150">
        <f t="shared" si="25"/>
        <v>0</v>
      </c>
      <c r="H618" s="118"/>
      <c r="I618" s="118">
        <f t="shared" si="26"/>
        <v>0</v>
      </c>
      <c r="J618" s="35"/>
      <c r="K618" s="4"/>
      <c r="L618" s="136"/>
      <c r="M618" s="141">
        <f t="shared" si="27"/>
        <v>0</v>
      </c>
    </row>
    <row r="619" spans="1:13" ht="14.25">
      <c r="A619" s="32"/>
      <c r="B619" s="33"/>
      <c r="C619" s="33"/>
      <c r="D619" s="9"/>
      <c r="E619" s="55"/>
      <c r="F619" s="152"/>
      <c r="G619" s="150">
        <f t="shared" si="25"/>
        <v>0</v>
      </c>
      <c r="H619" s="118"/>
      <c r="I619" s="118">
        <f t="shared" si="26"/>
        <v>0</v>
      </c>
      <c r="J619" s="35"/>
      <c r="K619" s="4"/>
      <c r="L619" s="136"/>
      <c r="M619" s="141">
        <f t="shared" si="27"/>
        <v>0</v>
      </c>
    </row>
    <row r="620" spans="1:13" ht="14.25">
      <c r="A620" s="34" t="s">
        <v>702</v>
      </c>
      <c r="B620" s="33"/>
      <c r="C620" s="33"/>
      <c r="D620" s="9"/>
      <c r="E620" s="55"/>
      <c r="F620" s="152"/>
      <c r="G620" s="150">
        <f t="shared" si="25"/>
        <v>0</v>
      </c>
      <c r="H620" s="118"/>
      <c r="I620" s="118">
        <f t="shared" si="26"/>
        <v>0</v>
      </c>
      <c r="J620" s="24"/>
      <c r="K620" s="24"/>
      <c r="L620" s="136"/>
      <c r="M620" s="141">
        <f t="shared" si="27"/>
        <v>0</v>
      </c>
    </row>
    <row r="621" spans="1:13" ht="14.25">
      <c r="A621" s="6" t="s">
        <v>111</v>
      </c>
      <c r="B621" s="6" t="s">
        <v>112</v>
      </c>
      <c r="C621" s="12" t="s">
        <v>1164</v>
      </c>
      <c r="D621" s="6" t="s">
        <v>113</v>
      </c>
      <c r="E621" s="53" t="s">
        <v>114</v>
      </c>
      <c r="F621" s="151" t="s">
        <v>1662</v>
      </c>
      <c r="G621" s="150"/>
      <c r="H621" s="119" t="s">
        <v>1663</v>
      </c>
      <c r="I621" s="118"/>
      <c r="J621" s="8"/>
      <c r="K621" s="8"/>
      <c r="L621" s="136"/>
      <c r="M621" s="141"/>
    </row>
    <row r="622" spans="1:13" ht="24">
      <c r="A622" s="32">
        <v>1</v>
      </c>
      <c r="B622" s="33" t="s">
        <v>703</v>
      </c>
      <c r="C622" s="98" t="s">
        <v>330</v>
      </c>
      <c r="D622" s="9" t="s">
        <v>118</v>
      </c>
      <c r="E622" s="55">
        <v>120</v>
      </c>
      <c r="F622" s="152">
        <v>24.6</v>
      </c>
      <c r="G622" s="150">
        <f t="shared" si="25"/>
        <v>2952</v>
      </c>
      <c r="H622" s="118">
        <f>J622/1.07</f>
        <v>25.906542056074763</v>
      </c>
      <c r="I622" s="118">
        <f t="shared" si="26"/>
        <v>3108.7850467289713</v>
      </c>
      <c r="J622" s="24">
        <v>27.72</v>
      </c>
      <c r="K622" s="4"/>
      <c r="L622" s="136">
        <f>H622-F622</f>
        <v>1.3065420560747611</v>
      </c>
      <c r="M622" s="141">
        <f t="shared" si="27"/>
        <v>156.78504672897134</v>
      </c>
    </row>
    <row r="623" spans="1:13" ht="14.25">
      <c r="A623" s="32"/>
      <c r="B623" s="33"/>
      <c r="C623" s="33"/>
      <c r="D623" s="9"/>
      <c r="E623" s="55"/>
      <c r="F623" s="152"/>
      <c r="G623" s="153">
        <f>SUM(G622)</f>
        <v>2952</v>
      </c>
      <c r="H623" s="143"/>
      <c r="I623" s="143">
        <f>SUM(I622)</f>
        <v>3108.7850467289713</v>
      </c>
      <c r="J623" s="5"/>
      <c r="K623" s="19"/>
      <c r="L623" s="144"/>
      <c r="M623" s="168">
        <f t="shared" si="27"/>
        <v>156.78504672897134</v>
      </c>
    </row>
    <row r="624" spans="1:13" ht="14.25">
      <c r="A624" s="32"/>
      <c r="B624" s="83"/>
      <c r="C624" s="83"/>
      <c r="D624" s="82"/>
      <c r="E624" s="108"/>
      <c r="F624" s="152"/>
      <c r="G624" s="150">
        <f t="shared" si="25"/>
        <v>0</v>
      </c>
      <c r="H624" s="118"/>
      <c r="I624" s="118">
        <f t="shared" si="26"/>
        <v>0</v>
      </c>
      <c r="J624" s="24"/>
      <c r="K624" s="4"/>
      <c r="L624" s="136"/>
      <c r="M624" s="141">
        <f t="shared" si="27"/>
        <v>0</v>
      </c>
    </row>
    <row r="625" spans="1:13" ht="14.25">
      <c r="A625" s="32"/>
      <c r="B625" s="33"/>
      <c r="C625" s="33"/>
      <c r="D625" s="9"/>
      <c r="E625" s="55"/>
      <c r="F625" s="152"/>
      <c r="G625" s="150">
        <f t="shared" si="25"/>
        <v>0</v>
      </c>
      <c r="H625" s="118"/>
      <c r="I625" s="118">
        <f t="shared" si="26"/>
        <v>0</v>
      </c>
      <c r="J625" s="24"/>
      <c r="K625" s="4"/>
      <c r="L625" s="136"/>
      <c r="M625" s="141">
        <f t="shared" si="27"/>
        <v>0</v>
      </c>
    </row>
    <row r="626" spans="1:13" ht="14.25">
      <c r="A626" s="34" t="s">
        <v>722</v>
      </c>
      <c r="B626" s="33"/>
      <c r="C626" s="33"/>
      <c r="D626" s="9"/>
      <c r="E626" s="55"/>
      <c r="F626" s="152"/>
      <c r="G626" s="150">
        <f t="shared" si="25"/>
        <v>0</v>
      </c>
      <c r="H626" s="118"/>
      <c r="I626" s="118">
        <f t="shared" si="26"/>
        <v>0</v>
      </c>
      <c r="J626" s="24"/>
      <c r="K626" s="24"/>
      <c r="L626" s="136"/>
      <c r="M626" s="141">
        <f t="shared" si="27"/>
        <v>0</v>
      </c>
    </row>
    <row r="627" spans="1:13" ht="14.25">
      <c r="A627" s="6" t="s">
        <v>111</v>
      </c>
      <c r="B627" s="6" t="s">
        <v>112</v>
      </c>
      <c r="C627" s="12" t="s">
        <v>1164</v>
      </c>
      <c r="D627" s="6" t="s">
        <v>113</v>
      </c>
      <c r="E627" s="53" t="s">
        <v>114</v>
      </c>
      <c r="F627" s="151" t="s">
        <v>1662</v>
      </c>
      <c r="G627" s="150"/>
      <c r="H627" s="119" t="s">
        <v>1663</v>
      </c>
      <c r="I627" s="118"/>
      <c r="J627" s="8"/>
      <c r="K627" s="8"/>
      <c r="L627" s="136"/>
      <c r="M627" s="141"/>
    </row>
    <row r="628" spans="1:13" ht="24">
      <c r="A628" s="32">
        <v>1</v>
      </c>
      <c r="B628" s="33" t="s">
        <v>723</v>
      </c>
      <c r="C628" s="98" t="s">
        <v>331</v>
      </c>
      <c r="D628" s="9" t="s">
        <v>118</v>
      </c>
      <c r="E628" s="55">
        <v>10</v>
      </c>
      <c r="F628" s="152">
        <v>11.28</v>
      </c>
      <c r="G628" s="150">
        <f t="shared" si="25"/>
        <v>112.8</v>
      </c>
      <c r="H628" s="118">
        <f>J628/1.07</f>
        <v>4.990654205607476</v>
      </c>
      <c r="I628" s="118">
        <f t="shared" si="26"/>
        <v>49.90654205607476</v>
      </c>
      <c r="J628" s="24">
        <v>5.34</v>
      </c>
      <c r="K628" s="4"/>
      <c r="L628" s="136">
        <f>H628-F628</f>
        <v>-6.289345794392523</v>
      </c>
      <c r="M628" s="141">
        <f t="shared" si="27"/>
        <v>-62.893457943925235</v>
      </c>
    </row>
    <row r="629" spans="1:13" ht="24">
      <c r="A629" s="32">
        <v>2</v>
      </c>
      <c r="B629" s="33" t="s">
        <v>724</v>
      </c>
      <c r="C629" s="98" t="s">
        <v>332</v>
      </c>
      <c r="D629" s="9" t="s">
        <v>118</v>
      </c>
      <c r="E629" s="55">
        <v>50</v>
      </c>
      <c r="F629" s="152">
        <v>2.08</v>
      </c>
      <c r="G629" s="150">
        <f t="shared" si="25"/>
        <v>104</v>
      </c>
      <c r="H629" s="118">
        <f>J629/1.07</f>
        <v>1.7663551401869158</v>
      </c>
      <c r="I629" s="118">
        <f t="shared" si="26"/>
        <v>88.31775700934578</v>
      </c>
      <c r="J629" s="24">
        <v>1.89</v>
      </c>
      <c r="K629" s="4"/>
      <c r="L629" s="136">
        <f>H629-F629</f>
        <v>-0.3136448598130843</v>
      </c>
      <c r="M629" s="141">
        <f t="shared" si="27"/>
        <v>-15.682242990654217</v>
      </c>
    </row>
    <row r="630" spans="1:13" ht="24">
      <c r="A630" s="32">
        <v>3</v>
      </c>
      <c r="B630" s="33" t="s">
        <v>725</v>
      </c>
      <c r="C630" s="98" t="s">
        <v>333</v>
      </c>
      <c r="D630" s="9" t="s">
        <v>118</v>
      </c>
      <c r="E630" s="55">
        <v>80</v>
      </c>
      <c r="F630" s="152">
        <v>2.91</v>
      </c>
      <c r="G630" s="150">
        <f t="shared" si="25"/>
        <v>232.8</v>
      </c>
      <c r="H630" s="118">
        <f>J630/1.07</f>
        <v>1.7570093457943923</v>
      </c>
      <c r="I630" s="118">
        <f t="shared" si="26"/>
        <v>140.56074766355138</v>
      </c>
      <c r="J630" s="24">
        <v>1.88</v>
      </c>
      <c r="K630" s="4"/>
      <c r="L630" s="136">
        <f>H630-F630</f>
        <v>-1.1529906542056079</v>
      </c>
      <c r="M630" s="141">
        <f t="shared" si="27"/>
        <v>-92.23925233644863</v>
      </c>
    </row>
    <row r="631" spans="1:13" ht="14.25">
      <c r="A631" s="32"/>
      <c r="B631" s="33"/>
      <c r="C631" s="33"/>
      <c r="D631" s="9"/>
      <c r="E631" s="55"/>
      <c r="F631" s="152"/>
      <c r="G631" s="150">
        <f>SUM(G628:G630)</f>
        <v>449.6</v>
      </c>
      <c r="H631" s="118"/>
      <c r="I631" s="118">
        <f>SUM(I628:I630)</f>
        <v>278.7850467289719</v>
      </c>
      <c r="J631" s="35"/>
      <c r="K631" s="4"/>
      <c r="L631" s="136"/>
      <c r="M631" s="169">
        <f t="shared" si="27"/>
        <v>-170.81495327102812</v>
      </c>
    </row>
    <row r="632" spans="1:13" ht="14.25">
      <c r="A632" s="32"/>
      <c r="B632" s="83"/>
      <c r="C632" s="83"/>
      <c r="D632" s="82"/>
      <c r="E632" s="108"/>
      <c r="F632" s="152"/>
      <c r="G632" s="150">
        <f aca="true" t="shared" si="28" ref="G632:G694">E632*F632</f>
        <v>0</v>
      </c>
      <c r="H632" s="118"/>
      <c r="I632" s="118">
        <f aca="true" t="shared" si="29" ref="I632:I694">H632*E632</f>
        <v>0</v>
      </c>
      <c r="J632" s="35"/>
      <c r="K632" s="4"/>
      <c r="L632" s="136"/>
      <c r="M632" s="141">
        <f t="shared" si="27"/>
        <v>0</v>
      </c>
    </row>
    <row r="633" spans="1:13" ht="14.25">
      <c r="A633" s="32"/>
      <c r="B633" s="33"/>
      <c r="C633" s="33"/>
      <c r="D633" s="9"/>
      <c r="E633" s="55"/>
      <c r="F633" s="152"/>
      <c r="G633" s="150">
        <f t="shared" si="28"/>
        <v>0</v>
      </c>
      <c r="H633" s="118"/>
      <c r="I633" s="118">
        <f t="shared" si="29"/>
        <v>0</v>
      </c>
      <c r="J633" s="35"/>
      <c r="K633" s="4"/>
      <c r="L633" s="136"/>
      <c r="M633" s="141">
        <f t="shared" si="27"/>
        <v>0</v>
      </c>
    </row>
    <row r="634" spans="1:13" ht="14.25">
      <c r="A634" s="34" t="s">
        <v>726</v>
      </c>
      <c r="B634" s="33"/>
      <c r="C634" s="33"/>
      <c r="D634" s="9"/>
      <c r="E634" s="55"/>
      <c r="F634" s="152"/>
      <c r="G634" s="150">
        <f t="shared" si="28"/>
        <v>0</v>
      </c>
      <c r="H634" s="118"/>
      <c r="I634" s="118">
        <f t="shared" si="29"/>
        <v>0</v>
      </c>
      <c r="J634" s="24"/>
      <c r="K634" s="24"/>
      <c r="L634" s="136"/>
      <c r="M634" s="141">
        <f t="shared" si="27"/>
        <v>0</v>
      </c>
    </row>
    <row r="635" spans="1:13" ht="14.25">
      <c r="A635" s="6" t="s">
        <v>111</v>
      </c>
      <c r="B635" s="6" t="s">
        <v>112</v>
      </c>
      <c r="C635" s="12" t="s">
        <v>1164</v>
      </c>
      <c r="D635" s="6" t="s">
        <v>113</v>
      </c>
      <c r="E635" s="53" t="s">
        <v>114</v>
      </c>
      <c r="F635" s="151" t="s">
        <v>1662</v>
      </c>
      <c r="G635" s="150"/>
      <c r="H635" s="119" t="s">
        <v>1663</v>
      </c>
      <c r="I635" s="118"/>
      <c r="J635" s="8"/>
      <c r="K635" s="8"/>
      <c r="L635" s="136"/>
      <c r="M635" s="141"/>
    </row>
    <row r="636" spans="1:13" ht="14.25">
      <c r="A636" s="32">
        <v>1</v>
      </c>
      <c r="B636" s="33" t="s">
        <v>727</v>
      </c>
      <c r="C636" s="98" t="s">
        <v>334</v>
      </c>
      <c r="D636" s="9" t="s">
        <v>118</v>
      </c>
      <c r="E636" s="55">
        <v>1500</v>
      </c>
      <c r="F636" s="152">
        <v>6.3</v>
      </c>
      <c r="G636" s="150">
        <f t="shared" si="28"/>
        <v>9450</v>
      </c>
      <c r="H636" s="118">
        <f>J636/1.07</f>
        <v>5.186915887850467</v>
      </c>
      <c r="I636" s="118">
        <f t="shared" si="29"/>
        <v>7780.373831775701</v>
      </c>
      <c r="J636" s="24">
        <v>5.55</v>
      </c>
      <c r="K636" s="4"/>
      <c r="L636" s="136">
        <f>H636-F636</f>
        <v>-1.113084112149533</v>
      </c>
      <c r="M636" s="141">
        <f aca="true" t="shared" si="30" ref="M636:M698">I636-G636</f>
        <v>-1669.6261682242994</v>
      </c>
    </row>
    <row r="637" spans="1:13" ht="14.25">
      <c r="A637" s="32"/>
      <c r="B637" s="33"/>
      <c r="C637" s="33"/>
      <c r="D637" s="9"/>
      <c r="E637" s="55"/>
      <c r="F637" s="152"/>
      <c r="G637" s="153">
        <f>SUM(G636)</f>
        <v>9450</v>
      </c>
      <c r="H637" s="143"/>
      <c r="I637" s="143">
        <f>SUM(I636)</f>
        <v>7780.373831775701</v>
      </c>
      <c r="J637" s="35"/>
      <c r="K637" s="18"/>
      <c r="L637" s="144"/>
      <c r="M637" s="168">
        <f t="shared" si="30"/>
        <v>-1669.6261682242994</v>
      </c>
    </row>
    <row r="638" spans="1:13" ht="14.25">
      <c r="A638" s="32"/>
      <c r="B638" s="83"/>
      <c r="C638" s="83"/>
      <c r="D638" s="82"/>
      <c r="E638" s="108"/>
      <c r="F638" s="152"/>
      <c r="G638" s="150">
        <f t="shared" si="28"/>
        <v>0</v>
      </c>
      <c r="H638" s="118"/>
      <c r="I638" s="118">
        <f t="shared" si="29"/>
        <v>0</v>
      </c>
      <c r="J638" s="35"/>
      <c r="K638" s="4"/>
      <c r="L638" s="136"/>
      <c r="M638" s="141">
        <f t="shared" si="30"/>
        <v>0</v>
      </c>
    </row>
    <row r="639" spans="1:13" ht="14.25">
      <c r="A639" s="32"/>
      <c r="B639" s="33"/>
      <c r="C639" s="33"/>
      <c r="D639" s="9"/>
      <c r="E639" s="55"/>
      <c r="F639" s="152"/>
      <c r="G639" s="150">
        <f t="shared" si="28"/>
        <v>0</v>
      </c>
      <c r="H639" s="118"/>
      <c r="I639" s="118">
        <f t="shared" si="29"/>
        <v>0</v>
      </c>
      <c r="J639" s="35"/>
      <c r="K639" s="4"/>
      <c r="L639" s="136"/>
      <c r="M639" s="141">
        <f t="shared" si="30"/>
        <v>0</v>
      </c>
    </row>
    <row r="640" spans="1:13" ht="14.25">
      <c r="A640" s="34" t="s">
        <v>728</v>
      </c>
      <c r="B640" s="33"/>
      <c r="C640" s="33"/>
      <c r="D640" s="9"/>
      <c r="E640" s="55"/>
      <c r="F640" s="152"/>
      <c r="G640" s="150">
        <f t="shared" si="28"/>
        <v>0</v>
      </c>
      <c r="H640" s="118"/>
      <c r="I640" s="118">
        <f t="shared" si="29"/>
        <v>0</v>
      </c>
      <c r="J640" s="24"/>
      <c r="K640" s="24"/>
      <c r="L640" s="136"/>
      <c r="M640" s="141">
        <f t="shared" si="30"/>
        <v>0</v>
      </c>
    </row>
    <row r="641" spans="1:13" ht="14.25">
      <c r="A641" s="6" t="s">
        <v>111</v>
      </c>
      <c r="B641" s="6" t="s">
        <v>112</v>
      </c>
      <c r="C641" s="12" t="s">
        <v>1164</v>
      </c>
      <c r="D641" s="6" t="s">
        <v>113</v>
      </c>
      <c r="E641" s="53" t="s">
        <v>114</v>
      </c>
      <c r="F641" s="151" t="s">
        <v>1662</v>
      </c>
      <c r="G641" s="150"/>
      <c r="H641" s="119" t="s">
        <v>1663</v>
      </c>
      <c r="I641" s="118"/>
      <c r="J641" s="8"/>
      <c r="K641" s="8"/>
      <c r="L641" s="136"/>
      <c r="M641" s="141"/>
    </row>
    <row r="642" spans="1:13" ht="14.25">
      <c r="A642" s="32">
        <v>1</v>
      </c>
      <c r="B642" s="33" t="s">
        <v>729</v>
      </c>
      <c r="C642" s="98" t="s">
        <v>335</v>
      </c>
      <c r="D642" s="9" t="s">
        <v>133</v>
      </c>
      <c r="E642" s="55">
        <v>20</v>
      </c>
      <c r="F642" s="152">
        <v>9.12</v>
      </c>
      <c r="G642" s="150">
        <f t="shared" si="28"/>
        <v>182.39999999999998</v>
      </c>
      <c r="H642" s="118">
        <f>J642/1.07</f>
        <v>9.05607476635514</v>
      </c>
      <c r="I642" s="118">
        <f t="shared" si="29"/>
        <v>181.1214953271028</v>
      </c>
      <c r="J642" s="24">
        <v>9.69</v>
      </c>
      <c r="K642" s="4"/>
      <c r="L642" s="136">
        <f>H642-F642</f>
        <v>-0.06392523364485925</v>
      </c>
      <c r="M642" s="141">
        <f t="shared" si="30"/>
        <v>-1.278504672897185</v>
      </c>
    </row>
    <row r="643" spans="1:13" ht="14.25">
      <c r="A643" s="32">
        <v>2</v>
      </c>
      <c r="B643" s="33" t="s">
        <v>730</v>
      </c>
      <c r="C643" s="98" t="s">
        <v>336</v>
      </c>
      <c r="D643" s="9" t="s">
        <v>118</v>
      </c>
      <c r="E643" s="55">
        <v>20</v>
      </c>
      <c r="F643" s="152">
        <v>0.99</v>
      </c>
      <c r="G643" s="150">
        <f t="shared" si="28"/>
        <v>19.8</v>
      </c>
      <c r="H643" s="126">
        <v>0.99</v>
      </c>
      <c r="I643" s="126">
        <f t="shared" si="29"/>
        <v>19.8</v>
      </c>
      <c r="J643" s="127">
        <v>1.06</v>
      </c>
      <c r="K643" s="4"/>
      <c r="L643" s="136">
        <f>H643-F643</f>
        <v>0</v>
      </c>
      <c r="M643" s="141">
        <f t="shared" si="30"/>
        <v>0</v>
      </c>
    </row>
    <row r="644" spans="1:13" ht="14.25">
      <c r="A644" s="32"/>
      <c r="B644" s="33"/>
      <c r="C644" s="33"/>
      <c r="D644" s="9"/>
      <c r="E644" s="55"/>
      <c r="F644" s="152"/>
      <c r="G644" s="153">
        <f>SUM(G642:G643)</f>
        <v>202.2</v>
      </c>
      <c r="H644" s="143"/>
      <c r="I644" s="143">
        <f>SUM(I642:I643)</f>
        <v>200.9214953271028</v>
      </c>
      <c r="J644" s="35"/>
      <c r="K644" s="18"/>
      <c r="L644" s="144"/>
      <c r="M644" s="168">
        <f t="shared" si="30"/>
        <v>-1.278504672897185</v>
      </c>
    </row>
    <row r="645" spans="1:13" ht="14.25">
      <c r="A645" s="32"/>
      <c r="B645" s="83"/>
      <c r="C645" s="83"/>
      <c r="D645" s="82"/>
      <c r="E645" s="108"/>
      <c r="F645" s="152"/>
      <c r="G645" s="150">
        <f t="shared" si="28"/>
        <v>0</v>
      </c>
      <c r="H645" s="118"/>
      <c r="I645" s="118">
        <f t="shared" si="29"/>
        <v>0</v>
      </c>
      <c r="J645" s="35"/>
      <c r="K645" s="4"/>
      <c r="L645" s="136"/>
      <c r="M645" s="141">
        <f t="shared" si="30"/>
        <v>0</v>
      </c>
    </row>
    <row r="646" spans="1:13" ht="14.25">
      <c r="A646" s="32"/>
      <c r="B646" s="33"/>
      <c r="C646" s="33"/>
      <c r="D646" s="9"/>
      <c r="E646" s="55"/>
      <c r="F646" s="152"/>
      <c r="G646" s="150">
        <f t="shared" si="28"/>
        <v>0</v>
      </c>
      <c r="H646" s="118"/>
      <c r="I646" s="118">
        <f t="shared" si="29"/>
        <v>0</v>
      </c>
      <c r="J646" s="35"/>
      <c r="K646" s="4"/>
      <c r="L646" s="136"/>
      <c r="M646" s="141">
        <f t="shared" si="30"/>
        <v>0</v>
      </c>
    </row>
    <row r="647" spans="1:13" ht="14.25">
      <c r="A647" s="34" t="s">
        <v>731</v>
      </c>
      <c r="B647" s="33"/>
      <c r="C647" s="33"/>
      <c r="D647" s="9"/>
      <c r="E647" s="55"/>
      <c r="F647" s="152"/>
      <c r="G647" s="150">
        <f t="shared" si="28"/>
        <v>0</v>
      </c>
      <c r="H647" s="118"/>
      <c r="I647" s="118">
        <f t="shared" si="29"/>
        <v>0</v>
      </c>
      <c r="J647" s="24"/>
      <c r="K647" s="24"/>
      <c r="L647" s="136"/>
      <c r="M647" s="141">
        <f t="shared" si="30"/>
        <v>0</v>
      </c>
    </row>
    <row r="648" spans="1:13" ht="14.25">
      <c r="A648" s="6" t="s">
        <v>111</v>
      </c>
      <c r="B648" s="6" t="s">
        <v>112</v>
      </c>
      <c r="C648" s="12" t="s">
        <v>1164</v>
      </c>
      <c r="D648" s="6" t="s">
        <v>113</v>
      </c>
      <c r="E648" s="53" t="s">
        <v>114</v>
      </c>
      <c r="F648" s="151" t="s">
        <v>1662</v>
      </c>
      <c r="G648" s="150"/>
      <c r="H648" s="119" t="s">
        <v>1663</v>
      </c>
      <c r="I648" s="118"/>
      <c r="J648" s="8"/>
      <c r="K648" s="8"/>
      <c r="L648" s="136"/>
      <c r="M648" s="141"/>
    </row>
    <row r="649" spans="1:13" ht="36">
      <c r="A649" s="32">
        <v>1</v>
      </c>
      <c r="B649" s="33" t="s">
        <v>732</v>
      </c>
      <c r="C649" s="100" t="s">
        <v>337</v>
      </c>
      <c r="D649" s="32" t="s">
        <v>118</v>
      </c>
      <c r="E649" s="57">
        <v>150</v>
      </c>
      <c r="F649" s="152">
        <v>3.98</v>
      </c>
      <c r="G649" s="150">
        <f t="shared" si="28"/>
        <v>597</v>
      </c>
      <c r="H649" s="126">
        <v>3.98</v>
      </c>
      <c r="I649" s="126">
        <f t="shared" si="29"/>
        <v>597</v>
      </c>
      <c r="J649" s="127">
        <v>4.26</v>
      </c>
      <c r="K649" s="4"/>
      <c r="L649" s="136">
        <f>H649-F649</f>
        <v>0</v>
      </c>
      <c r="M649" s="141">
        <f t="shared" si="30"/>
        <v>0</v>
      </c>
    </row>
    <row r="650" spans="1:13" ht="14.25">
      <c r="A650" s="32"/>
      <c r="B650" s="33"/>
      <c r="C650" s="33"/>
      <c r="D650" s="32"/>
      <c r="E650" s="57"/>
      <c r="F650" s="152"/>
      <c r="G650" s="153">
        <f>SUM(G649)</f>
        <v>597</v>
      </c>
      <c r="H650" s="143"/>
      <c r="I650" s="143">
        <f>SUM(I649)</f>
        <v>597</v>
      </c>
      <c r="J650" s="35"/>
      <c r="K650" s="18"/>
      <c r="L650" s="144"/>
      <c r="M650" s="168">
        <f t="shared" si="30"/>
        <v>0</v>
      </c>
    </row>
    <row r="651" spans="1:13" ht="14.25">
      <c r="A651" s="32"/>
      <c r="B651" s="83"/>
      <c r="C651" s="83"/>
      <c r="D651" s="82"/>
      <c r="E651" s="108"/>
      <c r="F651" s="152"/>
      <c r="G651" s="150">
        <f t="shared" si="28"/>
        <v>0</v>
      </c>
      <c r="H651" s="118"/>
      <c r="I651" s="118">
        <f t="shared" si="29"/>
        <v>0</v>
      </c>
      <c r="J651" s="35"/>
      <c r="K651" s="4"/>
      <c r="L651" s="136"/>
      <c r="M651" s="141">
        <f t="shared" si="30"/>
        <v>0</v>
      </c>
    </row>
    <row r="652" spans="1:13" ht="14.25">
      <c r="A652" s="32"/>
      <c r="B652" s="33"/>
      <c r="C652" s="33"/>
      <c r="D652" s="32"/>
      <c r="E652" s="57"/>
      <c r="F652" s="152"/>
      <c r="G652" s="150">
        <f t="shared" si="28"/>
        <v>0</v>
      </c>
      <c r="H652" s="118"/>
      <c r="I652" s="118">
        <f t="shared" si="29"/>
        <v>0</v>
      </c>
      <c r="J652" s="35"/>
      <c r="K652" s="4"/>
      <c r="L652" s="136"/>
      <c r="M652" s="141">
        <f t="shared" si="30"/>
        <v>0</v>
      </c>
    </row>
    <row r="653" spans="1:13" ht="14.25">
      <c r="A653" s="34" t="s">
        <v>733</v>
      </c>
      <c r="B653" s="33"/>
      <c r="C653" s="33"/>
      <c r="D653" s="32"/>
      <c r="E653" s="57"/>
      <c r="F653" s="152"/>
      <c r="G653" s="150">
        <f t="shared" si="28"/>
        <v>0</v>
      </c>
      <c r="H653" s="118"/>
      <c r="I653" s="118">
        <f t="shared" si="29"/>
        <v>0</v>
      </c>
      <c r="J653" s="24"/>
      <c r="K653" s="32"/>
      <c r="L653" s="136"/>
      <c r="M653" s="141">
        <f t="shared" si="30"/>
        <v>0</v>
      </c>
    </row>
    <row r="654" spans="1:13" ht="14.25">
      <c r="A654" s="6" t="s">
        <v>111</v>
      </c>
      <c r="B654" s="6" t="s">
        <v>112</v>
      </c>
      <c r="C654" s="12" t="s">
        <v>1164</v>
      </c>
      <c r="D654" s="6" t="s">
        <v>113</v>
      </c>
      <c r="E654" s="53" t="s">
        <v>114</v>
      </c>
      <c r="F654" s="151" t="s">
        <v>1662</v>
      </c>
      <c r="G654" s="150"/>
      <c r="H654" s="119" t="s">
        <v>1663</v>
      </c>
      <c r="I654" s="118"/>
      <c r="J654" s="8"/>
      <c r="K654" s="8"/>
      <c r="L654" s="136"/>
      <c r="M654" s="141"/>
    </row>
    <row r="655" spans="1:13" ht="24">
      <c r="A655" s="32">
        <v>1</v>
      </c>
      <c r="B655" s="33" t="s">
        <v>734</v>
      </c>
      <c r="C655" s="100" t="s">
        <v>338</v>
      </c>
      <c r="D655" s="32" t="s">
        <v>118</v>
      </c>
      <c r="E655" s="57">
        <v>30</v>
      </c>
      <c r="F655" s="152">
        <v>9.2</v>
      </c>
      <c r="G655" s="150">
        <f t="shared" si="28"/>
        <v>276</v>
      </c>
      <c r="H655" s="126">
        <v>9.2</v>
      </c>
      <c r="I655" s="126">
        <f t="shared" si="29"/>
        <v>276</v>
      </c>
      <c r="J655" s="127">
        <v>9.84</v>
      </c>
      <c r="K655" s="4"/>
      <c r="L655" s="136">
        <f>H655-F655</f>
        <v>0</v>
      </c>
      <c r="M655" s="141">
        <f t="shared" si="30"/>
        <v>0</v>
      </c>
    </row>
    <row r="656" spans="1:13" ht="24">
      <c r="A656" s="32">
        <v>2</v>
      </c>
      <c r="B656" s="33" t="s">
        <v>735</v>
      </c>
      <c r="C656" s="100" t="s">
        <v>339</v>
      </c>
      <c r="D656" s="32" t="s">
        <v>118</v>
      </c>
      <c r="E656" s="57">
        <v>120</v>
      </c>
      <c r="F656" s="152">
        <v>7.61</v>
      </c>
      <c r="G656" s="150">
        <f t="shared" si="28"/>
        <v>913.2</v>
      </c>
      <c r="H656" s="126">
        <v>7.61</v>
      </c>
      <c r="I656" s="126">
        <f t="shared" si="29"/>
        <v>913.2</v>
      </c>
      <c r="J656" s="127">
        <v>8.14</v>
      </c>
      <c r="K656" s="4"/>
      <c r="L656" s="136">
        <f>H656-F656</f>
        <v>0</v>
      </c>
      <c r="M656" s="141">
        <f t="shared" si="30"/>
        <v>0</v>
      </c>
    </row>
    <row r="657" spans="1:13" ht="14.25">
      <c r="A657" s="32"/>
      <c r="B657" s="33"/>
      <c r="C657" s="33"/>
      <c r="D657" s="32"/>
      <c r="E657" s="57"/>
      <c r="F657" s="152"/>
      <c r="G657" s="153">
        <f>SUM(G655:G656)</f>
        <v>1189.2</v>
      </c>
      <c r="H657" s="143"/>
      <c r="I657" s="143">
        <f>SUM(I655:I656)</f>
        <v>1189.2</v>
      </c>
      <c r="J657" s="35"/>
      <c r="K657" s="18"/>
      <c r="L657" s="144"/>
      <c r="M657" s="168">
        <f t="shared" si="30"/>
        <v>0</v>
      </c>
    </row>
    <row r="658" spans="1:13" ht="14.25">
      <c r="A658" s="32"/>
      <c r="B658" s="83"/>
      <c r="C658" s="83"/>
      <c r="D658" s="82"/>
      <c r="E658" s="108"/>
      <c r="F658" s="152"/>
      <c r="G658" s="150">
        <f t="shared" si="28"/>
        <v>0</v>
      </c>
      <c r="H658" s="118"/>
      <c r="I658" s="118">
        <f t="shared" si="29"/>
        <v>0</v>
      </c>
      <c r="J658" s="35"/>
      <c r="K658" s="4"/>
      <c r="L658" s="136"/>
      <c r="M658" s="141">
        <f t="shared" si="30"/>
        <v>0</v>
      </c>
    </row>
    <row r="659" spans="1:13" ht="14.25">
      <c r="A659" s="32"/>
      <c r="B659" s="33"/>
      <c r="C659" s="33"/>
      <c r="D659" s="32"/>
      <c r="E659" s="57"/>
      <c r="F659" s="152"/>
      <c r="G659" s="150">
        <f t="shared" si="28"/>
        <v>0</v>
      </c>
      <c r="H659" s="118"/>
      <c r="I659" s="118">
        <f t="shared" si="29"/>
        <v>0</v>
      </c>
      <c r="J659" s="35"/>
      <c r="K659" s="4"/>
      <c r="L659" s="136"/>
      <c r="M659" s="141">
        <f t="shared" si="30"/>
        <v>0</v>
      </c>
    </row>
    <row r="660" spans="1:13" ht="14.25">
      <c r="A660" s="34" t="s">
        <v>736</v>
      </c>
      <c r="B660" s="33"/>
      <c r="C660" s="33"/>
      <c r="D660" s="32"/>
      <c r="E660" s="57"/>
      <c r="F660" s="152"/>
      <c r="G660" s="150">
        <f t="shared" si="28"/>
        <v>0</v>
      </c>
      <c r="H660" s="118"/>
      <c r="I660" s="118">
        <f t="shared" si="29"/>
        <v>0</v>
      </c>
      <c r="J660" s="24"/>
      <c r="K660" s="32"/>
      <c r="L660" s="136"/>
      <c r="M660" s="141">
        <f t="shared" si="30"/>
        <v>0</v>
      </c>
    </row>
    <row r="661" spans="1:13" ht="14.25">
      <c r="A661" s="6" t="s">
        <v>111</v>
      </c>
      <c r="B661" s="6" t="s">
        <v>112</v>
      </c>
      <c r="C661" s="12" t="s">
        <v>1164</v>
      </c>
      <c r="D661" s="6" t="s">
        <v>113</v>
      </c>
      <c r="E661" s="53" t="s">
        <v>114</v>
      </c>
      <c r="F661" s="151" t="s">
        <v>1662</v>
      </c>
      <c r="G661" s="150"/>
      <c r="H661" s="119" t="s">
        <v>1663</v>
      </c>
      <c r="I661" s="118"/>
      <c r="J661" s="8"/>
      <c r="K661" s="8"/>
      <c r="L661" s="136"/>
      <c r="M661" s="141"/>
    </row>
    <row r="662" spans="1:13" ht="14.25">
      <c r="A662" s="32">
        <v>1</v>
      </c>
      <c r="B662" s="33" t="s">
        <v>737</v>
      </c>
      <c r="C662" s="98" t="s">
        <v>340</v>
      </c>
      <c r="D662" s="9" t="s">
        <v>118</v>
      </c>
      <c r="E662" s="55">
        <v>260</v>
      </c>
      <c r="F662" s="152">
        <v>6.82</v>
      </c>
      <c r="G662" s="150">
        <f t="shared" si="28"/>
        <v>1773.2</v>
      </c>
      <c r="H662" s="118">
        <f>J662/1.07</f>
        <v>6.775700934579439</v>
      </c>
      <c r="I662" s="118">
        <f t="shared" si="29"/>
        <v>1761.6822429906542</v>
      </c>
      <c r="J662" s="24">
        <v>7.25</v>
      </c>
      <c r="K662" s="4"/>
      <c r="L662" s="136">
        <f>H662-F662</f>
        <v>-0.04429906542056106</v>
      </c>
      <c r="M662" s="141">
        <f t="shared" si="30"/>
        <v>-11.517757009345814</v>
      </c>
    </row>
    <row r="663" spans="1:13" ht="24">
      <c r="A663" s="32">
        <v>2</v>
      </c>
      <c r="B663" s="33" t="s">
        <v>738</v>
      </c>
      <c r="C663" s="98" t="s">
        <v>341</v>
      </c>
      <c r="D663" s="9" t="s">
        <v>118</v>
      </c>
      <c r="E663" s="55">
        <v>50</v>
      </c>
      <c r="F663" s="152">
        <v>12.81</v>
      </c>
      <c r="G663" s="150">
        <f t="shared" si="28"/>
        <v>640.5</v>
      </c>
      <c r="H663" s="118">
        <f>J663/1.07</f>
        <v>10.906542056074766</v>
      </c>
      <c r="I663" s="118">
        <f t="shared" si="29"/>
        <v>545.3271028037383</v>
      </c>
      <c r="J663" s="24">
        <v>11.67</v>
      </c>
      <c r="K663" s="4"/>
      <c r="L663" s="136">
        <f>H663-F663</f>
        <v>-1.9034579439252344</v>
      </c>
      <c r="M663" s="141">
        <f t="shared" si="30"/>
        <v>-95.17289719626172</v>
      </c>
    </row>
    <row r="664" spans="1:13" ht="14.25">
      <c r="A664" s="32"/>
      <c r="B664" s="33"/>
      <c r="C664" s="33"/>
      <c r="D664" s="9"/>
      <c r="E664" s="55"/>
      <c r="F664" s="152"/>
      <c r="G664" s="153">
        <f>SUM(G662:G663)</f>
        <v>2413.7</v>
      </c>
      <c r="H664" s="143"/>
      <c r="I664" s="143">
        <f>SUM(I662:I663)</f>
        <v>2307.0093457943926</v>
      </c>
      <c r="J664" s="35"/>
      <c r="K664" s="18"/>
      <c r="L664" s="144"/>
      <c r="M664" s="168">
        <f t="shared" si="30"/>
        <v>-106.69065420560719</v>
      </c>
    </row>
    <row r="665" spans="1:13" ht="14.25">
      <c r="A665" s="32"/>
      <c r="B665" s="83"/>
      <c r="C665" s="83"/>
      <c r="D665" s="82"/>
      <c r="E665" s="108"/>
      <c r="F665" s="152"/>
      <c r="G665" s="150">
        <f t="shared" si="28"/>
        <v>0</v>
      </c>
      <c r="H665" s="118"/>
      <c r="I665" s="118">
        <f t="shared" si="29"/>
        <v>0</v>
      </c>
      <c r="J665" s="35"/>
      <c r="K665" s="4"/>
      <c r="L665" s="136"/>
      <c r="M665" s="141">
        <f t="shared" si="30"/>
        <v>0</v>
      </c>
    </row>
    <row r="666" spans="1:13" ht="14.25">
      <c r="A666" s="32"/>
      <c r="B666" s="33"/>
      <c r="C666" s="33"/>
      <c r="D666" s="9"/>
      <c r="E666" s="55"/>
      <c r="F666" s="152"/>
      <c r="G666" s="150">
        <f t="shared" si="28"/>
        <v>0</v>
      </c>
      <c r="H666" s="118"/>
      <c r="I666" s="118">
        <f t="shared" si="29"/>
        <v>0</v>
      </c>
      <c r="J666" s="35"/>
      <c r="K666" s="4"/>
      <c r="L666" s="136"/>
      <c r="M666" s="141">
        <f t="shared" si="30"/>
        <v>0</v>
      </c>
    </row>
    <row r="667" spans="1:13" ht="14.25">
      <c r="A667" s="34" t="s">
        <v>739</v>
      </c>
      <c r="B667" s="33"/>
      <c r="C667" s="33"/>
      <c r="D667" s="9"/>
      <c r="E667" s="55"/>
      <c r="F667" s="152"/>
      <c r="G667" s="150">
        <f t="shared" si="28"/>
        <v>0</v>
      </c>
      <c r="H667" s="118"/>
      <c r="I667" s="118">
        <f t="shared" si="29"/>
        <v>0</v>
      </c>
      <c r="J667" s="24"/>
      <c r="K667" s="24"/>
      <c r="L667" s="136"/>
      <c r="M667" s="141">
        <f t="shared" si="30"/>
        <v>0</v>
      </c>
    </row>
    <row r="668" spans="1:13" ht="14.25">
      <c r="A668" s="6" t="s">
        <v>111</v>
      </c>
      <c r="B668" s="6" t="s">
        <v>112</v>
      </c>
      <c r="C668" s="12" t="s">
        <v>1164</v>
      </c>
      <c r="D668" s="6" t="s">
        <v>113</v>
      </c>
      <c r="E668" s="53" t="s">
        <v>114</v>
      </c>
      <c r="F668" s="151" t="s">
        <v>1662</v>
      </c>
      <c r="G668" s="150"/>
      <c r="H668" s="119" t="s">
        <v>1663</v>
      </c>
      <c r="I668" s="118"/>
      <c r="J668" s="8"/>
      <c r="K668" s="8"/>
      <c r="L668" s="136"/>
      <c r="M668" s="141"/>
    </row>
    <row r="669" spans="1:13" ht="24">
      <c r="A669" s="32">
        <v>1</v>
      </c>
      <c r="B669" s="33" t="s">
        <v>740</v>
      </c>
      <c r="C669" s="98" t="s">
        <v>342</v>
      </c>
      <c r="D669" s="9" t="s">
        <v>118</v>
      </c>
      <c r="E669" s="55">
        <v>200</v>
      </c>
      <c r="F669" s="152">
        <v>5.64</v>
      </c>
      <c r="G669" s="150">
        <f t="shared" si="28"/>
        <v>1128</v>
      </c>
      <c r="H669" s="118">
        <f>J669/1.07</f>
        <v>3.9532710280373835</v>
      </c>
      <c r="I669" s="118">
        <f t="shared" si="29"/>
        <v>790.6542056074767</v>
      </c>
      <c r="J669" s="24">
        <v>4.23</v>
      </c>
      <c r="K669" s="4"/>
      <c r="L669" s="136">
        <f>H669-F669</f>
        <v>-1.6867289719626162</v>
      </c>
      <c r="M669" s="141">
        <f t="shared" si="30"/>
        <v>-337.3457943925233</v>
      </c>
    </row>
    <row r="670" spans="1:13" ht="24">
      <c r="A670" s="32">
        <v>2</v>
      </c>
      <c r="B670" s="33" t="s">
        <v>741</v>
      </c>
      <c r="C670" s="98" t="s">
        <v>343</v>
      </c>
      <c r="D670" s="9" t="s">
        <v>118</v>
      </c>
      <c r="E670" s="55">
        <v>2</v>
      </c>
      <c r="F670" s="152">
        <v>4.22</v>
      </c>
      <c r="G670" s="150">
        <f t="shared" si="28"/>
        <v>8.44</v>
      </c>
      <c r="H670" s="118">
        <f>J670/1.07</f>
        <v>4.336448598130841</v>
      </c>
      <c r="I670" s="118">
        <f t="shared" si="29"/>
        <v>8.672897196261681</v>
      </c>
      <c r="J670" s="24">
        <v>4.64</v>
      </c>
      <c r="K670" s="4"/>
      <c r="L670" s="137">
        <f>H670-F670</f>
        <v>0.11644859813084096</v>
      </c>
      <c r="M670" s="141">
        <f t="shared" si="30"/>
        <v>0.23289719626168193</v>
      </c>
    </row>
    <row r="671" spans="1:13" ht="14.25">
      <c r="A671" s="32"/>
      <c r="B671" s="33"/>
      <c r="C671" s="33"/>
      <c r="D671" s="32"/>
      <c r="E671" s="57"/>
      <c r="F671" s="154"/>
      <c r="G671" s="153">
        <f>SUM(G669:G670)</f>
        <v>1136.44</v>
      </c>
      <c r="H671" s="143"/>
      <c r="I671" s="143">
        <f>SUM(I669:I670)</f>
        <v>799.3271028037384</v>
      </c>
      <c r="J671" s="35"/>
      <c r="K671" s="18"/>
      <c r="L671" s="144"/>
      <c r="M671" s="168">
        <f t="shared" si="30"/>
        <v>-337.11289719626166</v>
      </c>
    </row>
    <row r="672" spans="1:13" ht="14.25">
      <c r="A672" s="32"/>
      <c r="B672" s="83"/>
      <c r="C672" s="83"/>
      <c r="D672" s="82"/>
      <c r="E672" s="108"/>
      <c r="F672" s="154"/>
      <c r="G672" s="150">
        <f t="shared" si="28"/>
        <v>0</v>
      </c>
      <c r="H672" s="118"/>
      <c r="I672" s="118">
        <f t="shared" si="29"/>
        <v>0</v>
      </c>
      <c r="J672" s="35"/>
      <c r="K672" s="4"/>
      <c r="L672" s="136"/>
      <c r="M672" s="141">
        <f t="shared" si="30"/>
        <v>0</v>
      </c>
    </row>
    <row r="673" spans="1:13" ht="14.25">
      <c r="A673" s="32"/>
      <c r="B673" s="33"/>
      <c r="C673" s="33"/>
      <c r="D673" s="32"/>
      <c r="E673" s="57"/>
      <c r="F673" s="154"/>
      <c r="G673" s="150">
        <f t="shared" si="28"/>
        <v>0</v>
      </c>
      <c r="H673" s="118"/>
      <c r="I673" s="118">
        <f t="shared" si="29"/>
        <v>0</v>
      </c>
      <c r="J673" s="35"/>
      <c r="K673" s="4"/>
      <c r="L673" s="136"/>
      <c r="M673" s="141">
        <f t="shared" si="30"/>
        <v>0</v>
      </c>
    </row>
    <row r="674" spans="1:13" ht="14.25">
      <c r="A674" s="34" t="s">
        <v>742</v>
      </c>
      <c r="B674" s="20"/>
      <c r="C674" s="20"/>
      <c r="D674" s="1"/>
      <c r="E674" s="57"/>
      <c r="F674" s="152"/>
      <c r="G674" s="150">
        <f t="shared" si="28"/>
        <v>0</v>
      </c>
      <c r="H674" s="118"/>
      <c r="I674" s="118">
        <f t="shared" si="29"/>
        <v>0</v>
      </c>
      <c r="J674" s="1"/>
      <c r="K674" s="1"/>
      <c r="L674" s="136"/>
      <c r="M674" s="141">
        <f t="shared" si="30"/>
        <v>0</v>
      </c>
    </row>
    <row r="675" spans="1:13" ht="14.25">
      <c r="A675" s="6" t="s">
        <v>111</v>
      </c>
      <c r="B675" s="6" t="s">
        <v>112</v>
      </c>
      <c r="C675" s="12" t="s">
        <v>1164</v>
      </c>
      <c r="D675" s="6" t="s">
        <v>113</v>
      </c>
      <c r="E675" s="53" t="s">
        <v>114</v>
      </c>
      <c r="F675" s="151" t="s">
        <v>1662</v>
      </c>
      <c r="G675" s="150"/>
      <c r="H675" s="119" t="s">
        <v>1663</v>
      </c>
      <c r="I675" s="118"/>
      <c r="J675" s="8"/>
      <c r="K675" s="8"/>
      <c r="L675" s="136"/>
      <c r="M675" s="141"/>
    </row>
    <row r="676" spans="1:13" ht="24">
      <c r="A676" s="32">
        <v>1</v>
      </c>
      <c r="B676" s="2" t="s">
        <v>766</v>
      </c>
      <c r="C676" s="98" t="s">
        <v>344</v>
      </c>
      <c r="D676" s="9" t="s">
        <v>118</v>
      </c>
      <c r="E676" s="55">
        <v>2000</v>
      </c>
      <c r="F676" s="150">
        <v>2.2</v>
      </c>
      <c r="G676" s="150">
        <f t="shared" si="28"/>
        <v>4400</v>
      </c>
      <c r="H676" s="126">
        <v>2.2</v>
      </c>
      <c r="I676" s="126">
        <f t="shared" si="29"/>
        <v>4400</v>
      </c>
      <c r="J676" s="127">
        <v>2.35</v>
      </c>
      <c r="K676" s="4"/>
      <c r="L676" s="136">
        <f>H676-F676</f>
        <v>0</v>
      </c>
      <c r="M676" s="141">
        <f t="shared" si="30"/>
        <v>0</v>
      </c>
    </row>
    <row r="677" spans="1:13" ht="24">
      <c r="A677" s="32">
        <v>2</v>
      </c>
      <c r="B677" s="2" t="s">
        <v>772</v>
      </c>
      <c r="C677" s="98" t="s">
        <v>345</v>
      </c>
      <c r="D677" s="9" t="s">
        <v>118</v>
      </c>
      <c r="E677" s="55">
        <v>500</v>
      </c>
      <c r="F677" s="150">
        <v>4.2</v>
      </c>
      <c r="G677" s="150">
        <f t="shared" si="28"/>
        <v>2100</v>
      </c>
      <c r="H677" s="126">
        <v>4.2</v>
      </c>
      <c r="I677" s="126">
        <f t="shared" si="29"/>
        <v>2100</v>
      </c>
      <c r="J677" s="127">
        <v>4.49</v>
      </c>
      <c r="K677" s="4"/>
      <c r="L677" s="136">
        <f>H677-F677</f>
        <v>0</v>
      </c>
      <c r="M677" s="141">
        <f t="shared" si="30"/>
        <v>0</v>
      </c>
    </row>
    <row r="678" spans="1:13" ht="14.25">
      <c r="A678" s="32"/>
      <c r="B678" s="2"/>
      <c r="C678" s="2"/>
      <c r="D678" s="9"/>
      <c r="E678" s="55"/>
      <c r="F678" s="153"/>
      <c r="G678" s="153">
        <f>SUM(G676:G677)</f>
        <v>6500</v>
      </c>
      <c r="H678" s="143"/>
      <c r="I678" s="143">
        <f>SUM(I676:I677)</f>
        <v>6500</v>
      </c>
      <c r="J678" s="17"/>
      <c r="K678" s="18"/>
      <c r="L678" s="144"/>
      <c r="M678" s="168">
        <f t="shared" si="30"/>
        <v>0</v>
      </c>
    </row>
    <row r="679" spans="1:13" ht="14.25">
      <c r="A679" s="32"/>
      <c r="B679" s="83"/>
      <c r="C679" s="83"/>
      <c r="D679" s="82"/>
      <c r="E679" s="108"/>
      <c r="F679" s="153"/>
      <c r="G679" s="150">
        <f t="shared" si="28"/>
        <v>0</v>
      </c>
      <c r="H679" s="118"/>
      <c r="I679" s="118">
        <f t="shared" si="29"/>
        <v>0</v>
      </c>
      <c r="J679" s="17"/>
      <c r="K679" s="4"/>
      <c r="L679" s="136"/>
      <c r="M679" s="141">
        <f t="shared" si="30"/>
        <v>0</v>
      </c>
    </row>
    <row r="680" spans="1:13" ht="14.25">
      <c r="A680" s="32"/>
      <c r="B680" s="2"/>
      <c r="C680" s="2"/>
      <c r="D680" s="9"/>
      <c r="E680" s="55"/>
      <c r="F680" s="153"/>
      <c r="G680" s="150">
        <f t="shared" si="28"/>
        <v>0</v>
      </c>
      <c r="H680" s="118"/>
      <c r="I680" s="118">
        <f t="shared" si="29"/>
        <v>0</v>
      </c>
      <c r="J680" s="17"/>
      <c r="K680" s="4"/>
      <c r="L680" s="136"/>
      <c r="M680" s="141">
        <f t="shared" si="30"/>
        <v>0</v>
      </c>
    </row>
    <row r="681" spans="1:13" ht="14.25">
      <c r="A681" s="93" t="s">
        <v>572</v>
      </c>
      <c r="B681" s="2"/>
      <c r="C681" s="2"/>
      <c r="D681" s="9"/>
      <c r="E681" s="55"/>
      <c r="F681" s="153"/>
      <c r="G681" s="150">
        <f t="shared" si="28"/>
        <v>0</v>
      </c>
      <c r="H681" s="118"/>
      <c r="I681" s="118">
        <f t="shared" si="29"/>
        <v>0</v>
      </c>
      <c r="J681" s="17"/>
      <c r="K681" s="4"/>
      <c r="L681" s="136"/>
      <c r="M681" s="141">
        <f t="shared" si="30"/>
        <v>0</v>
      </c>
    </row>
    <row r="682" spans="1:13" ht="14.25">
      <c r="A682" s="32" t="s">
        <v>993</v>
      </c>
      <c r="B682" s="2" t="s">
        <v>994</v>
      </c>
      <c r="C682" s="2"/>
      <c r="D682" s="9"/>
      <c r="E682" s="55"/>
      <c r="F682" s="153"/>
      <c r="G682" s="150">
        <f t="shared" si="28"/>
        <v>0</v>
      </c>
      <c r="H682" s="118"/>
      <c r="I682" s="118">
        <f t="shared" si="29"/>
        <v>0</v>
      </c>
      <c r="J682" s="17"/>
      <c r="K682" s="4"/>
      <c r="L682" s="136"/>
      <c r="M682" s="141">
        <f t="shared" si="30"/>
        <v>0</v>
      </c>
    </row>
    <row r="683" spans="1:13" ht="14.25">
      <c r="A683" s="32"/>
      <c r="B683" s="2"/>
      <c r="C683" s="2"/>
      <c r="D683" s="9"/>
      <c r="E683" s="55"/>
      <c r="F683" s="153"/>
      <c r="G683" s="150">
        <f t="shared" si="28"/>
        <v>0</v>
      </c>
      <c r="H683" s="118"/>
      <c r="I683" s="118">
        <f t="shared" si="29"/>
        <v>0</v>
      </c>
      <c r="J683" s="17"/>
      <c r="K683" s="4"/>
      <c r="L683" s="136"/>
      <c r="M683" s="141">
        <f t="shared" si="30"/>
        <v>0</v>
      </c>
    </row>
    <row r="684" spans="1:13" ht="14.25">
      <c r="A684" s="32"/>
      <c r="B684" s="2"/>
      <c r="C684" s="2"/>
      <c r="D684" s="9"/>
      <c r="E684" s="55"/>
      <c r="F684" s="153"/>
      <c r="G684" s="150">
        <f t="shared" si="28"/>
        <v>0</v>
      </c>
      <c r="H684" s="118"/>
      <c r="I684" s="118">
        <f t="shared" si="29"/>
        <v>0</v>
      </c>
      <c r="J684" s="17"/>
      <c r="K684" s="4"/>
      <c r="L684" s="136"/>
      <c r="M684" s="141">
        <f t="shared" si="30"/>
        <v>0</v>
      </c>
    </row>
    <row r="685" spans="1:13" ht="14.25">
      <c r="A685" s="34" t="s">
        <v>773</v>
      </c>
      <c r="B685" s="20"/>
      <c r="C685" s="20"/>
      <c r="D685" s="1"/>
      <c r="E685" s="57"/>
      <c r="F685" s="152"/>
      <c r="G685" s="150">
        <f t="shared" si="28"/>
        <v>0</v>
      </c>
      <c r="H685" s="118"/>
      <c r="I685" s="118">
        <f t="shared" si="29"/>
        <v>0</v>
      </c>
      <c r="J685" s="1"/>
      <c r="K685" s="1"/>
      <c r="L685" s="136"/>
      <c r="M685" s="141">
        <f t="shared" si="30"/>
        <v>0</v>
      </c>
    </row>
    <row r="686" spans="1:13" ht="14.25">
      <c r="A686" s="6" t="s">
        <v>111</v>
      </c>
      <c r="B686" s="6" t="s">
        <v>112</v>
      </c>
      <c r="C686" s="12" t="s">
        <v>1164</v>
      </c>
      <c r="D686" s="6" t="s">
        <v>113</v>
      </c>
      <c r="E686" s="53" t="s">
        <v>114</v>
      </c>
      <c r="F686" s="151" t="s">
        <v>1662</v>
      </c>
      <c r="G686" s="150"/>
      <c r="H686" s="119" t="s">
        <v>1663</v>
      </c>
      <c r="I686" s="118"/>
      <c r="J686" s="8"/>
      <c r="K686" s="8"/>
      <c r="L686" s="136"/>
      <c r="M686" s="141"/>
    </row>
    <row r="687" spans="1:13" ht="14.25">
      <c r="A687" s="32">
        <v>1</v>
      </c>
      <c r="B687" s="30" t="s">
        <v>774</v>
      </c>
      <c r="C687" s="101" t="s">
        <v>774</v>
      </c>
      <c r="D687" s="10" t="s">
        <v>118</v>
      </c>
      <c r="E687" s="55">
        <v>4</v>
      </c>
      <c r="F687" s="150">
        <v>28.21</v>
      </c>
      <c r="G687" s="150">
        <f t="shared" si="28"/>
        <v>112.84</v>
      </c>
      <c r="H687" s="126">
        <v>28.21</v>
      </c>
      <c r="I687" s="126">
        <f t="shared" si="29"/>
        <v>112.84</v>
      </c>
      <c r="J687" s="131">
        <v>30.18</v>
      </c>
      <c r="K687" s="4"/>
      <c r="L687" s="136">
        <f>H687-F687</f>
        <v>0</v>
      </c>
      <c r="M687" s="141">
        <f t="shared" si="30"/>
        <v>0</v>
      </c>
    </row>
    <row r="688" spans="1:13" ht="14.25">
      <c r="A688" s="32"/>
      <c r="B688" s="30"/>
      <c r="C688" s="30"/>
      <c r="D688" s="10"/>
      <c r="E688" s="55"/>
      <c r="F688" s="153"/>
      <c r="G688" s="153">
        <f>SUM(G687)</f>
        <v>112.84</v>
      </c>
      <c r="H688" s="143"/>
      <c r="I688" s="143">
        <f>SUM(I687)</f>
        <v>112.84</v>
      </c>
      <c r="J688" s="31"/>
      <c r="K688" s="18"/>
      <c r="L688" s="144"/>
      <c r="M688" s="168">
        <f t="shared" si="30"/>
        <v>0</v>
      </c>
    </row>
    <row r="689" spans="1:13" ht="14.25">
      <c r="A689" s="32"/>
      <c r="B689" s="83"/>
      <c r="C689" s="83"/>
      <c r="D689" s="82"/>
      <c r="E689" s="108"/>
      <c r="F689" s="153"/>
      <c r="G689" s="150">
        <f t="shared" si="28"/>
        <v>0</v>
      </c>
      <c r="H689" s="118"/>
      <c r="I689" s="118">
        <f t="shared" si="29"/>
        <v>0</v>
      </c>
      <c r="J689" s="31"/>
      <c r="K689" s="4"/>
      <c r="L689" s="136"/>
      <c r="M689" s="141">
        <f t="shared" si="30"/>
        <v>0</v>
      </c>
    </row>
    <row r="690" spans="1:13" ht="14.25">
      <c r="A690" s="32"/>
      <c r="B690" s="30"/>
      <c r="C690" s="30"/>
      <c r="D690" s="10"/>
      <c r="E690" s="55"/>
      <c r="F690" s="153"/>
      <c r="G690" s="150">
        <f t="shared" si="28"/>
        <v>0</v>
      </c>
      <c r="H690" s="118"/>
      <c r="I690" s="118">
        <f t="shared" si="29"/>
        <v>0</v>
      </c>
      <c r="J690" s="31"/>
      <c r="K690" s="4"/>
      <c r="L690" s="136"/>
      <c r="M690" s="141">
        <f t="shared" si="30"/>
        <v>0</v>
      </c>
    </row>
    <row r="691" spans="1:13" ht="14.25">
      <c r="A691" s="15" t="s">
        <v>1003</v>
      </c>
      <c r="B691" s="20"/>
      <c r="C691" s="20"/>
      <c r="D691" s="1"/>
      <c r="E691" s="57"/>
      <c r="F691" s="152"/>
      <c r="G691" s="150">
        <f t="shared" si="28"/>
        <v>0</v>
      </c>
      <c r="H691" s="118"/>
      <c r="I691" s="118">
        <f t="shared" si="29"/>
        <v>0</v>
      </c>
      <c r="J691" s="1"/>
      <c r="K691" s="1"/>
      <c r="L691" s="136"/>
      <c r="M691" s="141">
        <f t="shared" si="30"/>
        <v>0</v>
      </c>
    </row>
    <row r="692" spans="1:13" ht="14.25">
      <c r="A692" s="6" t="s">
        <v>111</v>
      </c>
      <c r="B692" s="6" t="s">
        <v>112</v>
      </c>
      <c r="C692" s="12" t="s">
        <v>1164</v>
      </c>
      <c r="D692" s="6" t="s">
        <v>113</v>
      </c>
      <c r="E692" s="53" t="s">
        <v>114</v>
      </c>
      <c r="F692" s="151" t="s">
        <v>1662</v>
      </c>
      <c r="G692" s="150"/>
      <c r="H692" s="119" t="s">
        <v>1663</v>
      </c>
      <c r="I692" s="118"/>
      <c r="J692" s="8"/>
      <c r="K692" s="8"/>
      <c r="L692" s="136"/>
      <c r="M692" s="141"/>
    </row>
    <row r="693" spans="1:13" ht="14.25">
      <c r="A693" s="32">
        <v>1</v>
      </c>
      <c r="B693" s="2" t="s">
        <v>775</v>
      </c>
      <c r="C693" s="99" t="s">
        <v>346</v>
      </c>
      <c r="D693" s="9" t="s">
        <v>118</v>
      </c>
      <c r="E693" s="55">
        <v>100</v>
      </c>
      <c r="F693" s="150">
        <v>820</v>
      </c>
      <c r="G693" s="150">
        <f t="shared" si="28"/>
        <v>82000</v>
      </c>
      <c r="H693" s="118">
        <f>J693/1.07</f>
        <v>769.018691588785</v>
      </c>
      <c r="I693" s="118">
        <f t="shared" si="29"/>
        <v>76901.8691588785</v>
      </c>
      <c r="J693" s="11">
        <v>822.85</v>
      </c>
      <c r="K693" s="4"/>
      <c r="L693" s="136">
        <f>H693-F693</f>
        <v>-50.98130841121497</v>
      </c>
      <c r="M693" s="141">
        <f t="shared" si="30"/>
        <v>-5098.1308411214995</v>
      </c>
    </row>
    <row r="694" spans="1:13" ht="14.25">
      <c r="A694" s="32">
        <v>2</v>
      </c>
      <c r="B694" s="2" t="s">
        <v>776</v>
      </c>
      <c r="C694" s="99" t="s">
        <v>347</v>
      </c>
      <c r="D694" s="9" t="s">
        <v>118</v>
      </c>
      <c r="E694" s="55">
        <v>50</v>
      </c>
      <c r="F694" s="150">
        <v>1500</v>
      </c>
      <c r="G694" s="150">
        <f t="shared" si="28"/>
        <v>75000</v>
      </c>
      <c r="H694" s="126">
        <f>J694/1.07</f>
        <v>1500</v>
      </c>
      <c r="I694" s="126">
        <f t="shared" si="29"/>
        <v>75000</v>
      </c>
      <c r="J694" s="127">
        <v>1605</v>
      </c>
      <c r="K694" s="4"/>
      <c r="L694" s="136">
        <f>H694-F694</f>
        <v>0</v>
      </c>
      <c r="M694" s="141">
        <f t="shared" si="30"/>
        <v>0</v>
      </c>
    </row>
    <row r="695" spans="1:13" ht="14.25">
      <c r="A695" s="32"/>
      <c r="B695" s="2"/>
      <c r="C695" s="2"/>
      <c r="D695" s="9"/>
      <c r="E695" s="55"/>
      <c r="F695" s="150"/>
      <c r="G695" s="153">
        <f>SUM(G693:G694)</f>
        <v>157000</v>
      </c>
      <c r="H695" s="143"/>
      <c r="I695" s="143">
        <f>SUM(I693:I694)</f>
        <v>151901.86915887852</v>
      </c>
      <c r="J695" s="17"/>
      <c r="K695" s="18"/>
      <c r="L695" s="144"/>
      <c r="M695" s="168">
        <f t="shared" si="30"/>
        <v>-5098.130841121485</v>
      </c>
    </row>
    <row r="696" spans="1:13" ht="14.25">
      <c r="A696" s="32"/>
      <c r="B696" s="83"/>
      <c r="C696" s="83"/>
      <c r="D696" s="82"/>
      <c r="E696" s="108"/>
      <c r="F696" s="150"/>
      <c r="G696" s="150">
        <f aca="true" t="shared" si="31" ref="G696:G759">E696*F696</f>
        <v>0</v>
      </c>
      <c r="H696" s="118"/>
      <c r="I696" s="118">
        <f aca="true" t="shared" si="32" ref="I696:I759">H696*E696</f>
        <v>0</v>
      </c>
      <c r="J696" s="17"/>
      <c r="K696" s="4"/>
      <c r="L696" s="136"/>
      <c r="M696" s="141">
        <f t="shared" si="30"/>
        <v>0</v>
      </c>
    </row>
    <row r="697" spans="1:13" ht="14.25">
      <c r="A697" s="32"/>
      <c r="B697" s="2"/>
      <c r="C697" s="2"/>
      <c r="D697" s="9"/>
      <c r="E697" s="55"/>
      <c r="F697" s="150"/>
      <c r="G697" s="150">
        <f t="shared" si="31"/>
        <v>0</v>
      </c>
      <c r="H697" s="118"/>
      <c r="I697" s="118">
        <f t="shared" si="32"/>
        <v>0</v>
      </c>
      <c r="J697" s="17"/>
      <c r="K697" s="4"/>
      <c r="L697" s="136"/>
      <c r="M697" s="141">
        <f t="shared" si="30"/>
        <v>0</v>
      </c>
    </row>
    <row r="698" spans="1:13" ht="14.25">
      <c r="A698" s="34" t="s">
        <v>777</v>
      </c>
      <c r="B698" s="20"/>
      <c r="C698" s="20"/>
      <c r="D698" s="1"/>
      <c r="E698" s="57"/>
      <c r="F698" s="152"/>
      <c r="G698" s="150">
        <f t="shared" si="31"/>
        <v>0</v>
      </c>
      <c r="H698" s="118"/>
      <c r="I698" s="118">
        <f t="shared" si="32"/>
        <v>0</v>
      </c>
      <c r="J698" s="1"/>
      <c r="K698" s="1"/>
      <c r="L698" s="136"/>
      <c r="M698" s="141">
        <f t="shared" si="30"/>
        <v>0</v>
      </c>
    </row>
    <row r="699" spans="1:13" ht="14.25">
      <c r="A699" s="6" t="s">
        <v>111</v>
      </c>
      <c r="B699" s="6" t="s">
        <v>112</v>
      </c>
      <c r="C699" s="12" t="s">
        <v>1164</v>
      </c>
      <c r="D699" s="6" t="s">
        <v>113</v>
      </c>
      <c r="E699" s="53" t="s">
        <v>114</v>
      </c>
      <c r="F699" s="151" t="s">
        <v>1662</v>
      </c>
      <c r="G699" s="150"/>
      <c r="H699" s="119" t="s">
        <v>1663</v>
      </c>
      <c r="I699" s="118"/>
      <c r="J699" s="8"/>
      <c r="K699" s="8"/>
      <c r="L699" s="136"/>
      <c r="M699" s="141"/>
    </row>
    <row r="700" spans="1:13" ht="24">
      <c r="A700" s="9">
        <v>1</v>
      </c>
      <c r="B700" s="2" t="s">
        <v>778</v>
      </c>
      <c r="C700" s="99" t="s">
        <v>348</v>
      </c>
      <c r="D700" s="9" t="s">
        <v>118</v>
      </c>
      <c r="E700" s="55">
        <v>30</v>
      </c>
      <c r="F700" s="150">
        <v>87.13</v>
      </c>
      <c r="G700" s="150">
        <f t="shared" si="31"/>
        <v>2613.8999999999996</v>
      </c>
      <c r="H700" s="126">
        <v>87.13</v>
      </c>
      <c r="I700" s="126">
        <f t="shared" si="32"/>
        <v>2613.8999999999996</v>
      </c>
      <c r="J700" s="132">
        <v>93.23</v>
      </c>
      <c r="K700" s="4"/>
      <c r="L700" s="136">
        <f>H700-F700</f>
        <v>0</v>
      </c>
      <c r="M700" s="141">
        <f aca="true" t="shared" si="33" ref="M700:M763">I700-G700</f>
        <v>0</v>
      </c>
    </row>
    <row r="701" spans="1:13" ht="14.25">
      <c r="A701" s="9"/>
      <c r="B701" s="2"/>
      <c r="C701" s="2"/>
      <c r="D701" s="9"/>
      <c r="E701" s="55"/>
      <c r="F701" s="150"/>
      <c r="G701" s="153">
        <f>SUM(G700)</f>
        <v>2613.8999999999996</v>
      </c>
      <c r="H701" s="143"/>
      <c r="I701" s="143">
        <f>SUM(I700)</f>
        <v>2613.8999999999996</v>
      </c>
      <c r="J701" s="22"/>
      <c r="K701" s="18"/>
      <c r="L701" s="144"/>
      <c r="M701" s="168">
        <f t="shared" si="33"/>
        <v>0</v>
      </c>
    </row>
    <row r="702" spans="1:13" ht="14.25">
      <c r="A702" s="9"/>
      <c r="B702" s="83"/>
      <c r="C702" s="83"/>
      <c r="D702" s="82"/>
      <c r="E702" s="108"/>
      <c r="F702" s="150"/>
      <c r="G702" s="150">
        <f t="shared" si="31"/>
        <v>0</v>
      </c>
      <c r="H702" s="118"/>
      <c r="I702" s="118">
        <f t="shared" si="32"/>
        <v>0</v>
      </c>
      <c r="J702" s="22"/>
      <c r="K702" s="4"/>
      <c r="L702" s="136"/>
      <c r="M702" s="141">
        <f t="shared" si="33"/>
        <v>0</v>
      </c>
    </row>
    <row r="703" spans="1:13" ht="14.25">
      <c r="A703" s="9"/>
      <c r="B703" s="2"/>
      <c r="C703" s="2"/>
      <c r="D703" s="9"/>
      <c r="E703" s="55"/>
      <c r="F703" s="150"/>
      <c r="G703" s="150">
        <f t="shared" si="31"/>
        <v>0</v>
      </c>
      <c r="H703" s="118"/>
      <c r="I703" s="118">
        <f t="shared" si="32"/>
        <v>0</v>
      </c>
      <c r="J703" s="22"/>
      <c r="K703" s="4"/>
      <c r="L703" s="136"/>
      <c r="M703" s="141">
        <f t="shared" si="33"/>
        <v>0</v>
      </c>
    </row>
    <row r="704" spans="1:13" ht="14.25">
      <c r="A704" s="34" t="s">
        <v>779</v>
      </c>
      <c r="B704" s="20"/>
      <c r="C704" s="20"/>
      <c r="D704" s="1"/>
      <c r="E704" s="57"/>
      <c r="F704" s="152"/>
      <c r="G704" s="150">
        <f t="shared" si="31"/>
        <v>0</v>
      </c>
      <c r="H704" s="118"/>
      <c r="I704" s="118">
        <f t="shared" si="32"/>
        <v>0</v>
      </c>
      <c r="J704" s="1"/>
      <c r="K704" s="1"/>
      <c r="L704" s="136"/>
      <c r="M704" s="141">
        <f t="shared" si="33"/>
        <v>0</v>
      </c>
    </row>
    <row r="705" spans="1:13" ht="14.25">
      <c r="A705" s="6" t="s">
        <v>111</v>
      </c>
      <c r="B705" s="6" t="s">
        <v>112</v>
      </c>
      <c r="C705" s="12" t="s">
        <v>1164</v>
      </c>
      <c r="D705" s="6" t="s">
        <v>113</v>
      </c>
      <c r="E705" s="53" t="s">
        <v>114</v>
      </c>
      <c r="F705" s="151" t="s">
        <v>1662</v>
      </c>
      <c r="G705" s="150"/>
      <c r="H705" s="119" t="s">
        <v>1663</v>
      </c>
      <c r="I705" s="118"/>
      <c r="J705" s="8"/>
      <c r="K705" s="8"/>
      <c r="L705" s="136"/>
      <c r="M705" s="141"/>
    </row>
    <row r="706" spans="1:13" ht="14.25">
      <c r="A706" s="9">
        <v>1</v>
      </c>
      <c r="B706" s="2" t="s">
        <v>780</v>
      </c>
      <c r="C706" s="99" t="s">
        <v>349</v>
      </c>
      <c r="D706" s="9" t="s">
        <v>130</v>
      </c>
      <c r="E706" s="55">
        <v>2000</v>
      </c>
      <c r="F706" s="150">
        <v>7.26</v>
      </c>
      <c r="G706" s="150">
        <f t="shared" si="31"/>
        <v>14520</v>
      </c>
      <c r="H706" s="126">
        <v>7.26</v>
      </c>
      <c r="I706" s="126">
        <f t="shared" si="32"/>
        <v>14520</v>
      </c>
      <c r="J706" s="132">
        <v>7.77</v>
      </c>
      <c r="K706" s="4"/>
      <c r="L706" s="136">
        <f>H706-F706</f>
        <v>0</v>
      </c>
      <c r="M706" s="141">
        <f t="shared" si="33"/>
        <v>0</v>
      </c>
    </row>
    <row r="707" spans="1:13" ht="14.25">
      <c r="A707" s="1"/>
      <c r="B707" s="2"/>
      <c r="C707" s="2"/>
      <c r="D707" s="9"/>
      <c r="E707" s="55"/>
      <c r="F707" s="153"/>
      <c r="G707" s="153">
        <f>SUM(G706)</f>
        <v>14520</v>
      </c>
      <c r="H707" s="143"/>
      <c r="I707" s="143">
        <f>SUM(I706)</f>
        <v>14520</v>
      </c>
      <c r="J707" s="22"/>
      <c r="K707" s="18"/>
      <c r="L707" s="144"/>
      <c r="M707" s="168">
        <f t="shared" si="33"/>
        <v>0</v>
      </c>
    </row>
    <row r="708" spans="1:13" ht="14.25">
      <c r="A708" s="16"/>
      <c r="B708" s="83"/>
      <c r="C708" s="83"/>
      <c r="D708" s="82"/>
      <c r="E708" s="108"/>
      <c r="F708" s="150"/>
      <c r="G708" s="150">
        <f t="shared" si="31"/>
        <v>0</v>
      </c>
      <c r="H708" s="118"/>
      <c r="I708" s="118">
        <f t="shared" si="32"/>
        <v>0</v>
      </c>
      <c r="J708" s="21"/>
      <c r="K708" s="1"/>
      <c r="L708" s="136"/>
      <c r="M708" s="141">
        <f t="shared" si="33"/>
        <v>0</v>
      </c>
    </row>
    <row r="709" spans="1:13" ht="14.25">
      <c r="A709" s="16"/>
      <c r="B709" s="2"/>
      <c r="C709" s="2"/>
      <c r="D709" s="9"/>
      <c r="E709" s="55"/>
      <c r="F709" s="150"/>
      <c r="G709" s="150">
        <f t="shared" si="31"/>
        <v>0</v>
      </c>
      <c r="H709" s="118"/>
      <c r="I709" s="118">
        <f t="shared" si="32"/>
        <v>0</v>
      </c>
      <c r="J709" s="21"/>
      <c r="K709" s="1"/>
      <c r="L709" s="136"/>
      <c r="M709" s="141">
        <f t="shared" si="33"/>
        <v>0</v>
      </c>
    </row>
    <row r="710" spans="1:13" ht="14.25">
      <c r="A710" s="34" t="s">
        <v>781</v>
      </c>
      <c r="B710" s="2"/>
      <c r="C710" s="2"/>
      <c r="D710" s="9"/>
      <c r="E710" s="55"/>
      <c r="F710" s="150"/>
      <c r="G710" s="150">
        <f t="shared" si="31"/>
        <v>0</v>
      </c>
      <c r="H710" s="118"/>
      <c r="I710" s="118">
        <f t="shared" si="32"/>
        <v>0</v>
      </c>
      <c r="J710" s="21"/>
      <c r="K710" s="1"/>
      <c r="L710" s="136"/>
      <c r="M710" s="141">
        <f t="shared" si="33"/>
        <v>0</v>
      </c>
    </row>
    <row r="711" spans="1:13" ht="14.25">
      <c r="A711" s="6" t="s">
        <v>111</v>
      </c>
      <c r="B711" s="6" t="s">
        <v>112</v>
      </c>
      <c r="C711" s="12" t="s">
        <v>1164</v>
      </c>
      <c r="D711" s="6" t="s">
        <v>113</v>
      </c>
      <c r="E711" s="53" t="s">
        <v>114</v>
      </c>
      <c r="F711" s="151" t="s">
        <v>1662</v>
      </c>
      <c r="G711" s="150"/>
      <c r="H711" s="119" t="s">
        <v>1663</v>
      </c>
      <c r="I711" s="118"/>
      <c r="J711" s="8"/>
      <c r="K711" s="8"/>
      <c r="L711" s="136"/>
      <c r="M711" s="141"/>
    </row>
    <row r="712" spans="1:13" ht="24">
      <c r="A712" s="9">
        <v>1</v>
      </c>
      <c r="B712" s="20" t="s">
        <v>782</v>
      </c>
      <c r="C712" s="20" t="s">
        <v>782</v>
      </c>
      <c r="D712" s="1" t="s">
        <v>118</v>
      </c>
      <c r="E712" s="112">
        <v>650</v>
      </c>
      <c r="F712" s="152">
        <v>83</v>
      </c>
      <c r="G712" s="150">
        <f t="shared" si="31"/>
        <v>53950</v>
      </c>
      <c r="H712" s="126">
        <f>J712/1.07</f>
        <v>83</v>
      </c>
      <c r="I712" s="126">
        <f t="shared" si="32"/>
        <v>53950</v>
      </c>
      <c r="J712" s="133">
        <v>88.81</v>
      </c>
      <c r="K712" s="4"/>
      <c r="L712" s="136">
        <f>H712-F712</f>
        <v>0</v>
      </c>
      <c r="M712" s="141">
        <f t="shared" si="33"/>
        <v>0</v>
      </c>
    </row>
    <row r="713" spans="1:13" ht="14.25">
      <c r="A713" s="9"/>
      <c r="B713" s="20"/>
      <c r="C713" s="20"/>
      <c r="D713" s="1"/>
      <c r="E713" s="112"/>
      <c r="F713" s="154"/>
      <c r="G713" s="153">
        <f>SUM(G712)</f>
        <v>53950</v>
      </c>
      <c r="H713" s="143"/>
      <c r="I713" s="143">
        <f>SUM(I712)</f>
        <v>53950</v>
      </c>
      <c r="J713" s="35"/>
      <c r="K713" s="18"/>
      <c r="L713" s="144"/>
      <c r="M713" s="168">
        <f t="shared" si="33"/>
        <v>0</v>
      </c>
    </row>
    <row r="714" spans="1:13" ht="14.25">
      <c r="A714" s="1"/>
      <c r="B714" s="83"/>
      <c r="C714" s="83"/>
      <c r="D714" s="82"/>
      <c r="E714" s="108"/>
      <c r="F714" s="152"/>
      <c r="G714" s="150">
        <f t="shared" si="31"/>
        <v>0</v>
      </c>
      <c r="H714" s="118"/>
      <c r="I714" s="118">
        <f t="shared" si="32"/>
        <v>0</v>
      </c>
      <c r="J714" s="24"/>
      <c r="K714" s="10"/>
      <c r="L714" s="136"/>
      <c r="M714" s="141">
        <f t="shared" si="33"/>
        <v>0</v>
      </c>
    </row>
    <row r="715" spans="1:13" ht="14.25">
      <c r="A715" s="1"/>
      <c r="B715" s="20"/>
      <c r="C715" s="20"/>
      <c r="D715" s="1"/>
      <c r="E715" s="112"/>
      <c r="F715" s="152"/>
      <c r="G715" s="150">
        <f t="shared" si="31"/>
        <v>0</v>
      </c>
      <c r="H715" s="118"/>
      <c r="I715" s="118">
        <f t="shared" si="32"/>
        <v>0</v>
      </c>
      <c r="J715" s="24"/>
      <c r="K715" s="10"/>
      <c r="L715" s="136"/>
      <c r="M715" s="141">
        <f t="shared" si="33"/>
        <v>0</v>
      </c>
    </row>
    <row r="716" spans="1:13" ht="14.25">
      <c r="A716" s="95" t="s">
        <v>573</v>
      </c>
      <c r="B716" s="20"/>
      <c r="C716" s="20"/>
      <c r="D716" s="1"/>
      <c r="E716" s="112"/>
      <c r="F716" s="152"/>
      <c r="G716" s="150">
        <f t="shared" si="31"/>
        <v>0</v>
      </c>
      <c r="H716" s="118"/>
      <c r="I716" s="118">
        <f t="shared" si="32"/>
        <v>0</v>
      </c>
      <c r="J716" s="24"/>
      <c r="K716" s="10"/>
      <c r="L716" s="136"/>
      <c r="M716" s="141">
        <f t="shared" si="33"/>
        <v>0</v>
      </c>
    </row>
    <row r="717" spans="1:13" ht="14.25">
      <c r="A717" s="1" t="s">
        <v>994</v>
      </c>
      <c r="B717" s="20" t="s">
        <v>995</v>
      </c>
      <c r="C717" s="20"/>
      <c r="D717" s="1"/>
      <c r="E717" s="112"/>
      <c r="F717" s="152"/>
      <c r="G717" s="150">
        <f t="shared" si="31"/>
        <v>0</v>
      </c>
      <c r="H717" s="118"/>
      <c r="I717" s="118">
        <f t="shared" si="32"/>
        <v>0</v>
      </c>
      <c r="J717" s="24"/>
      <c r="K717" s="10"/>
      <c r="L717" s="136"/>
      <c r="M717" s="141">
        <f t="shared" si="33"/>
        <v>0</v>
      </c>
    </row>
    <row r="718" spans="1:13" ht="14.25">
      <c r="A718" s="1"/>
      <c r="B718" s="20"/>
      <c r="C718" s="20"/>
      <c r="D718" s="1"/>
      <c r="E718" s="112"/>
      <c r="F718" s="152"/>
      <c r="G718" s="150">
        <f t="shared" si="31"/>
        <v>0</v>
      </c>
      <c r="H718" s="118"/>
      <c r="I718" s="118">
        <f t="shared" si="32"/>
        <v>0</v>
      </c>
      <c r="J718" s="24"/>
      <c r="K718" s="10"/>
      <c r="L718" s="136"/>
      <c r="M718" s="141">
        <f t="shared" si="33"/>
        <v>0</v>
      </c>
    </row>
    <row r="719" spans="1:13" ht="14.25">
      <c r="A719" s="1"/>
      <c r="B719" s="20"/>
      <c r="C719" s="20"/>
      <c r="D719" s="1"/>
      <c r="E719" s="112"/>
      <c r="F719" s="152"/>
      <c r="G719" s="150">
        <f t="shared" si="31"/>
        <v>0</v>
      </c>
      <c r="H719" s="118"/>
      <c r="I719" s="118">
        <f t="shared" si="32"/>
        <v>0</v>
      </c>
      <c r="J719" s="24"/>
      <c r="K719" s="10"/>
      <c r="L719" s="136"/>
      <c r="M719" s="141">
        <f t="shared" si="33"/>
        <v>0</v>
      </c>
    </row>
    <row r="720" spans="1:13" ht="14.25">
      <c r="A720" s="16" t="s">
        <v>783</v>
      </c>
      <c r="B720" s="20"/>
      <c r="C720" s="20"/>
      <c r="D720" s="1"/>
      <c r="E720" s="57"/>
      <c r="F720" s="152"/>
      <c r="G720" s="150">
        <f t="shared" si="31"/>
        <v>0</v>
      </c>
      <c r="H720" s="118"/>
      <c r="I720" s="118">
        <f t="shared" si="32"/>
        <v>0</v>
      </c>
      <c r="J720" s="1"/>
      <c r="K720" s="1"/>
      <c r="L720" s="136"/>
      <c r="M720" s="141">
        <f t="shared" si="33"/>
        <v>0</v>
      </c>
    </row>
    <row r="721" spans="1:13" ht="14.25">
      <c r="A721" s="6" t="s">
        <v>111</v>
      </c>
      <c r="B721" s="6" t="s">
        <v>112</v>
      </c>
      <c r="C721" s="12" t="s">
        <v>1164</v>
      </c>
      <c r="D721" s="6" t="s">
        <v>113</v>
      </c>
      <c r="E721" s="53" t="s">
        <v>114</v>
      </c>
      <c r="F721" s="151" t="s">
        <v>1662</v>
      </c>
      <c r="G721" s="150"/>
      <c r="H721" s="119" t="s">
        <v>1663</v>
      </c>
      <c r="I721" s="118"/>
      <c r="J721" s="8"/>
      <c r="K721" s="8"/>
      <c r="L721" s="136"/>
      <c r="M721" s="141"/>
    </row>
    <row r="722" spans="1:13" ht="24">
      <c r="A722" s="42">
        <v>1</v>
      </c>
      <c r="B722" s="33" t="s">
        <v>785</v>
      </c>
      <c r="C722" s="101" t="s">
        <v>350</v>
      </c>
      <c r="D722" s="9" t="s">
        <v>118</v>
      </c>
      <c r="E722" s="110">
        <v>5</v>
      </c>
      <c r="F722" s="150">
        <v>4.98</v>
      </c>
      <c r="G722" s="150">
        <f t="shared" si="31"/>
        <v>24.900000000000002</v>
      </c>
      <c r="H722" s="126">
        <v>4.98</v>
      </c>
      <c r="I722" s="126">
        <f t="shared" si="32"/>
        <v>24.900000000000002</v>
      </c>
      <c r="J722" s="127">
        <v>5.33</v>
      </c>
      <c r="K722" s="4"/>
      <c r="L722" s="136">
        <f>H722-F722</f>
        <v>0</v>
      </c>
      <c r="M722" s="141">
        <f t="shared" si="33"/>
        <v>0</v>
      </c>
    </row>
    <row r="723" spans="1:13" ht="14.25">
      <c r="A723" s="42">
        <v>2</v>
      </c>
      <c r="B723" s="33" t="s">
        <v>786</v>
      </c>
      <c r="C723" s="101" t="s">
        <v>352</v>
      </c>
      <c r="D723" s="9" t="s">
        <v>118</v>
      </c>
      <c r="E723" s="110">
        <v>30</v>
      </c>
      <c r="F723" s="150">
        <v>4.9</v>
      </c>
      <c r="G723" s="150">
        <f t="shared" si="31"/>
        <v>147</v>
      </c>
      <c r="H723" s="118">
        <f>J723/1.07</f>
        <v>6.878504672897196</v>
      </c>
      <c r="I723" s="118">
        <f t="shared" si="32"/>
        <v>206.3551401869159</v>
      </c>
      <c r="J723" s="24">
        <v>7.36</v>
      </c>
      <c r="K723" s="4"/>
      <c r="L723" s="137">
        <f>H723-F723</f>
        <v>1.9785046728971958</v>
      </c>
      <c r="M723" s="141">
        <f t="shared" si="33"/>
        <v>59.35514018691589</v>
      </c>
    </row>
    <row r="724" spans="1:13" ht="14.25">
      <c r="A724" s="42">
        <v>3</v>
      </c>
      <c r="B724" s="33" t="s">
        <v>787</v>
      </c>
      <c r="C724" s="101" t="s">
        <v>353</v>
      </c>
      <c r="D724" s="9" t="s">
        <v>118</v>
      </c>
      <c r="E724" s="110">
        <v>40</v>
      </c>
      <c r="F724" s="150">
        <v>4.8</v>
      </c>
      <c r="G724" s="150">
        <f t="shared" si="31"/>
        <v>192</v>
      </c>
      <c r="H724" s="118">
        <f>J724/1.07</f>
        <v>3.570093457943925</v>
      </c>
      <c r="I724" s="118">
        <f t="shared" si="32"/>
        <v>142.803738317757</v>
      </c>
      <c r="J724" s="24">
        <v>3.82</v>
      </c>
      <c r="K724" s="4"/>
      <c r="L724" s="136">
        <f>H724-F724</f>
        <v>-1.2299065420560749</v>
      </c>
      <c r="M724" s="141">
        <f t="shared" si="33"/>
        <v>-49.196261682243005</v>
      </c>
    </row>
    <row r="725" spans="1:13" ht="24">
      <c r="A725" s="42">
        <v>4</v>
      </c>
      <c r="B725" s="33" t="s">
        <v>788</v>
      </c>
      <c r="C725" s="101" t="s">
        <v>354</v>
      </c>
      <c r="D725" s="9" t="s">
        <v>118</v>
      </c>
      <c r="E725" s="110">
        <v>10</v>
      </c>
      <c r="F725" s="150">
        <v>13</v>
      </c>
      <c r="G725" s="150">
        <f t="shared" si="31"/>
        <v>130</v>
      </c>
      <c r="H725" s="126">
        <f>J725/1.07</f>
        <v>13</v>
      </c>
      <c r="I725" s="126">
        <f t="shared" si="32"/>
        <v>130</v>
      </c>
      <c r="J725" s="127">
        <v>13.91</v>
      </c>
      <c r="K725" s="4"/>
      <c r="L725" s="136">
        <f>H725-F725</f>
        <v>0</v>
      </c>
      <c r="M725" s="141">
        <f t="shared" si="33"/>
        <v>0</v>
      </c>
    </row>
    <row r="726" spans="1:13" ht="14.25">
      <c r="A726" s="42"/>
      <c r="B726" s="33"/>
      <c r="C726" s="33"/>
      <c r="D726" s="9"/>
      <c r="E726" s="110"/>
      <c r="F726" s="150"/>
      <c r="G726" s="153">
        <f>SUM(G722:G725)</f>
        <v>493.9</v>
      </c>
      <c r="H726" s="143"/>
      <c r="I726" s="143">
        <f>SUM(I722:I725)</f>
        <v>504.05887850467286</v>
      </c>
      <c r="J726" s="35"/>
      <c r="K726" s="18"/>
      <c r="L726" s="144"/>
      <c r="M726" s="168">
        <f t="shared" si="33"/>
        <v>10.158878504672884</v>
      </c>
    </row>
    <row r="727" spans="1:13" ht="14.25">
      <c r="A727" s="42"/>
      <c r="B727" s="83"/>
      <c r="C727" s="83"/>
      <c r="D727" s="82"/>
      <c r="E727" s="108"/>
      <c r="F727" s="150"/>
      <c r="G727" s="150">
        <f t="shared" si="31"/>
        <v>0</v>
      </c>
      <c r="H727" s="118"/>
      <c r="I727" s="118">
        <f t="shared" si="32"/>
        <v>0</v>
      </c>
      <c r="J727" s="35"/>
      <c r="K727" s="4"/>
      <c r="L727" s="136"/>
      <c r="M727" s="141">
        <f t="shared" si="33"/>
        <v>0</v>
      </c>
    </row>
    <row r="728" spans="1:13" ht="14.25">
      <c r="A728" s="42"/>
      <c r="B728" s="33"/>
      <c r="C728" s="33"/>
      <c r="D728" s="9"/>
      <c r="E728" s="110"/>
      <c r="F728" s="150"/>
      <c r="G728" s="150">
        <f t="shared" si="31"/>
        <v>0</v>
      </c>
      <c r="H728" s="118"/>
      <c r="I728" s="118">
        <f t="shared" si="32"/>
        <v>0</v>
      </c>
      <c r="J728" s="35"/>
      <c r="K728" s="4"/>
      <c r="L728" s="136"/>
      <c r="M728" s="141">
        <f t="shared" si="33"/>
        <v>0</v>
      </c>
    </row>
    <row r="729" spans="1:13" ht="14.25">
      <c r="A729" s="16" t="s">
        <v>789</v>
      </c>
      <c r="B729" s="33"/>
      <c r="C729" s="33"/>
      <c r="D729" s="9"/>
      <c r="E729" s="110"/>
      <c r="F729" s="150"/>
      <c r="G729" s="150">
        <f t="shared" si="31"/>
        <v>0</v>
      </c>
      <c r="H729" s="118"/>
      <c r="I729" s="118">
        <f t="shared" si="32"/>
        <v>0</v>
      </c>
      <c r="J729" s="24"/>
      <c r="K729" s="24"/>
      <c r="L729" s="136"/>
      <c r="M729" s="141">
        <f t="shared" si="33"/>
        <v>0</v>
      </c>
    </row>
    <row r="730" spans="1:13" ht="14.25">
      <c r="A730" s="6" t="s">
        <v>111</v>
      </c>
      <c r="B730" s="6" t="s">
        <v>112</v>
      </c>
      <c r="C730" s="12" t="s">
        <v>1164</v>
      </c>
      <c r="D730" s="6" t="s">
        <v>113</v>
      </c>
      <c r="E730" s="53" t="s">
        <v>114</v>
      </c>
      <c r="F730" s="151" t="s">
        <v>1662</v>
      </c>
      <c r="G730" s="150"/>
      <c r="H730" s="119" t="s">
        <v>1663</v>
      </c>
      <c r="I730" s="118"/>
      <c r="J730" s="8"/>
      <c r="K730" s="8"/>
      <c r="L730" s="136"/>
      <c r="M730" s="141"/>
    </row>
    <row r="731" spans="1:13" ht="14.25">
      <c r="A731" s="9">
        <v>1</v>
      </c>
      <c r="B731" s="33" t="s">
        <v>790</v>
      </c>
      <c r="C731" s="101" t="s">
        <v>351</v>
      </c>
      <c r="D731" s="9" t="s">
        <v>118</v>
      </c>
      <c r="E731" s="110">
        <v>20</v>
      </c>
      <c r="F731" s="150">
        <v>146.54</v>
      </c>
      <c r="G731" s="150">
        <f t="shared" si="31"/>
        <v>2930.7999999999997</v>
      </c>
      <c r="H731" s="118">
        <f>J731/1.07</f>
        <v>146.5327102803738</v>
      </c>
      <c r="I731" s="118">
        <f t="shared" si="32"/>
        <v>2930.654205607476</v>
      </c>
      <c r="J731" s="24">
        <v>156.79</v>
      </c>
      <c r="K731" s="4"/>
      <c r="L731" s="136">
        <f>H731-F731</f>
        <v>-0.007289719626186297</v>
      </c>
      <c r="M731" s="141">
        <f t="shared" si="33"/>
        <v>-0.14579439252383963</v>
      </c>
    </row>
    <row r="732" spans="1:13" ht="14.25">
      <c r="A732" s="9"/>
      <c r="B732" s="20"/>
      <c r="C732" s="20"/>
      <c r="D732" s="1"/>
      <c r="E732" s="57"/>
      <c r="F732" s="152"/>
      <c r="G732" s="153">
        <f>SUM(G731)</f>
        <v>2930.7999999999997</v>
      </c>
      <c r="H732" s="143"/>
      <c r="I732" s="143">
        <f>SUM(I731)</f>
        <v>2930.654205607476</v>
      </c>
      <c r="J732" s="35"/>
      <c r="K732" s="18"/>
      <c r="L732" s="144"/>
      <c r="M732" s="168">
        <f t="shared" si="33"/>
        <v>-0.14579439252383963</v>
      </c>
    </row>
    <row r="733" spans="1:13" ht="14.25">
      <c r="A733" s="9"/>
      <c r="B733" s="83"/>
      <c r="C733" s="83"/>
      <c r="D733" s="82"/>
      <c r="E733" s="108"/>
      <c r="F733" s="152"/>
      <c r="G733" s="150">
        <f t="shared" si="31"/>
        <v>0</v>
      </c>
      <c r="H733" s="118"/>
      <c r="I733" s="118">
        <f t="shared" si="32"/>
        <v>0</v>
      </c>
      <c r="J733" s="35"/>
      <c r="K733" s="4"/>
      <c r="L733" s="136"/>
      <c r="M733" s="141">
        <f t="shared" si="33"/>
        <v>0</v>
      </c>
    </row>
    <row r="734" spans="1:13" ht="14.25">
      <c r="A734" s="9"/>
      <c r="B734" s="20"/>
      <c r="C734" s="20"/>
      <c r="D734" s="1"/>
      <c r="E734" s="57"/>
      <c r="F734" s="152"/>
      <c r="G734" s="150">
        <f t="shared" si="31"/>
        <v>0</v>
      </c>
      <c r="H734" s="118"/>
      <c r="I734" s="118">
        <f t="shared" si="32"/>
        <v>0</v>
      </c>
      <c r="J734" s="35"/>
      <c r="K734" s="4"/>
      <c r="L734" s="136"/>
      <c r="M734" s="141">
        <f t="shared" si="33"/>
        <v>0</v>
      </c>
    </row>
    <row r="735" spans="1:13" ht="14.25">
      <c r="A735" s="16" t="s">
        <v>791</v>
      </c>
      <c r="B735" s="20"/>
      <c r="C735" s="20"/>
      <c r="D735" s="1"/>
      <c r="E735" s="57"/>
      <c r="F735" s="152"/>
      <c r="G735" s="150">
        <f t="shared" si="31"/>
        <v>0</v>
      </c>
      <c r="H735" s="118"/>
      <c r="I735" s="118">
        <f t="shared" si="32"/>
        <v>0</v>
      </c>
      <c r="J735" s="1"/>
      <c r="K735" s="1"/>
      <c r="L735" s="136"/>
      <c r="M735" s="141">
        <f t="shared" si="33"/>
        <v>0</v>
      </c>
    </row>
    <row r="736" spans="1:13" ht="14.25">
      <c r="A736" s="6" t="s">
        <v>111</v>
      </c>
      <c r="B736" s="6" t="s">
        <v>112</v>
      </c>
      <c r="C736" s="12" t="s">
        <v>1164</v>
      </c>
      <c r="D736" s="6" t="s">
        <v>113</v>
      </c>
      <c r="E736" s="53" t="s">
        <v>114</v>
      </c>
      <c r="F736" s="151" t="s">
        <v>1662</v>
      </c>
      <c r="G736" s="150"/>
      <c r="H736" s="119" t="s">
        <v>1663</v>
      </c>
      <c r="I736" s="118"/>
      <c r="J736" s="8"/>
      <c r="K736" s="8"/>
      <c r="L736" s="136"/>
      <c r="M736" s="141"/>
    </row>
    <row r="737" spans="1:13" ht="24">
      <c r="A737" s="43">
        <v>1</v>
      </c>
      <c r="B737" s="33" t="s">
        <v>792</v>
      </c>
      <c r="C737" s="101" t="s">
        <v>355</v>
      </c>
      <c r="D737" s="9" t="s">
        <v>118</v>
      </c>
      <c r="E737" s="110">
        <v>100</v>
      </c>
      <c r="F737" s="150">
        <v>37.5</v>
      </c>
      <c r="G737" s="150">
        <f t="shared" si="31"/>
        <v>3750</v>
      </c>
      <c r="H737" s="126">
        <v>37.5</v>
      </c>
      <c r="I737" s="126">
        <f t="shared" si="32"/>
        <v>3750</v>
      </c>
      <c r="J737" s="127">
        <v>40.13</v>
      </c>
      <c r="K737" s="4"/>
      <c r="L737" s="136">
        <f>H737-F737</f>
        <v>0</v>
      </c>
      <c r="M737" s="141">
        <f t="shared" si="33"/>
        <v>0</v>
      </c>
    </row>
    <row r="738" spans="1:13" ht="24">
      <c r="A738" s="32">
        <v>2</v>
      </c>
      <c r="B738" s="33" t="s">
        <v>793</v>
      </c>
      <c r="C738" s="101" t="s">
        <v>356</v>
      </c>
      <c r="D738" s="9" t="s">
        <v>118</v>
      </c>
      <c r="E738" s="110">
        <v>700</v>
      </c>
      <c r="F738" s="150">
        <v>81.69</v>
      </c>
      <c r="G738" s="150">
        <f t="shared" si="31"/>
        <v>57183</v>
      </c>
      <c r="H738" s="126">
        <v>81.69</v>
      </c>
      <c r="I738" s="126">
        <f t="shared" si="32"/>
        <v>57183</v>
      </c>
      <c r="J738" s="127">
        <v>87.41</v>
      </c>
      <c r="K738" s="4"/>
      <c r="L738" s="136">
        <f>H738-F738</f>
        <v>0</v>
      </c>
      <c r="M738" s="141">
        <f t="shared" si="33"/>
        <v>0</v>
      </c>
    </row>
    <row r="739" spans="1:13" ht="24">
      <c r="A739" s="43">
        <v>3</v>
      </c>
      <c r="B739" s="33" t="s">
        <v>794</v>
      </c>
      <c r="C739" s="101" t="s">
        <v>357</v>
      </c>
      <c r="D739" s="9" t="s">
        <v>118</v>
      </c>
      <c r="E739" s="110">
        <v>110</v>
      </c>
      <c r="F739" s="150">
        <v>117.85</v>
      </c>
      <c r="G739" s="150">
        <f t="shared" si="31"/>
        <v>12963.5</v>
      </c>
      <c r="H739" s="126">
        <v>117.85</v>
      </c>
      <c r="I739" s="126">
        <f t="shared" si="32"/>
        <v>12963.5</v>
      </c>
      <c r="J739" s="127">
        <v>126.1</v>
      </c>
      <c r="K739" s="4"/>
      <c r="L739" s="136">
        <f>H739-F739</f>
        <v>0</v>
      </c>
      <c r="M739" s="141">
        <f t="shared" si="33"/>
        <v>0</v>
      </c>
    </row>
    <row r="740" spans="1:13" ht="24">
      <c r="A740" s="32">
        <v>4</v>
      </c>
      <c r="B740" s="33" t="s">
        <v>795</v>
      </c>
      <c r="C740" s="101" t="s">
        <v>358</v>
      </c>
      <c r="D740" s="9" t="s">
        <v>118</v>
      </c>
      <c r="E740" s="110">
        <v>70</v>
      </c>
      <c r="F740" s="150">
        <v>175.8</v>
      </c>
      <c r="G740" s="150">
        <f t="shared" si="31"/>
        <v>12306</v>
      </c>
      <c r="H740" s="126">
        <v>175.8</v>
      </c>
      <c r="I740" s="126">
        <f t="shared" si="32"/>
        <v>12306</v>
      </c>
      <c r="J740" s="127">
        <v>188.11</v>
      </c>
      <c r="K740" s="4"/>
      <c r="L740" s="136">
        <f>H740-F740</f>
        <v>0</v>
      </c>
      <c r="M740" s="141">
        <f t="shared" si="33"/>
        <v>0</v>
      </c>
    </row>
    <row r="741" spans="1:13" ht="14.25">
      <c r="A741" s="43">
        <v>5</v>
      </c>
      <c r="B741" s="2" t="s">
        <v>796</v>
      </c>
      <c r="C741" s="101" t="s">
        <v>359</v>
      </c>
      <c r="D741" s="9" t="s">
        <v>130</v>
      </c>
      <c r="E741" s="55">
        <v>100</v>
      </c>
      <c r="F741" s="150">
        <v>50</v>
      </c>
      <c r="G741" s="150">
        <f t="shared" si="31"/>
        <v>5000</v>
      </c>
      <c r="H741" s="126">
        <f>J741/1.07</f>
        <v>50</v>
      </c>
      <c r="I741" s="126">
        <f t="shared" si="32"/>
        <v>5000</v>
      </c>
      <c r="J741" s="133">
        <v>53.5</v>
      </c>
      <c r="K741" s="4"/>
      <c r="L741" s="136">
        <f>H741-F741</f>
        <v>0</v>
      </c>
      <c r="M741" s="141">
        <f t="shared" si="33"/>
        <v>0</v>
      </c>
    </row>
    <row r="742" spans="1:13" ht="14.25">
      <c r="A742" s="15"/>
      <c r="B742" s="2"/>
      <c r="C742" s="2"/>
      <c r="D742" s="9"/>
      <c r="E742" s="55"/>
      <c r="F742" s="150"/>
      <c r="G742" s="153">
        <f>SUM(G737:G741)</f>
        <v>91202.5</v>
      </c>
      <c r="H742" s="143"/>
      <c r="I742" s="143">
        <f>SUM(I737:I741)</f>
        <v>91202.5</v>
      </c>
      <c r="J742" s="44"/>
      <c r="K742" s="18"/>
      <c r="L742" s="144"/>
      <c r="M742" s="168">
        <f t="shared" si="33"/>
        <v>0</v>
      </c>
    </row>
    <row r="743" spans="1:13" ht="14.25">
      <c r="A743" s="15"/>
      <c r="B743" s="83"/>
      <c r="C743" s="83"/>
      <c r="D743" s="82"/>
      <c r="E743" s="108"/>
      <c r="F743" s="150"/>
      <c r="G743" s="150">
        <f t="shared" si="31"/>
        <v>0</v>
      </c>
      <c r="H743" s="118"/>
      <c r="I743" s="118">
        <f t="shared" si="32"/>
        <v>0</v>
      </c>
      <c r="J743" s="44"/>
      <c r="K743" s="4"/>
      <c r="L743" s="136"/>
      <c r="M743" s="141">
        <f t="shared" si="33"/>
        <v>0</v>
      </c>
    </row>
    <row r="744" spans="1:13" ht="14.25">
      <c r="A744" s="15"/>
      <c r="B744" s="2"/>
      <c r="C744" s="2"/>
      <c r="D744" s="9"/>
      <c r="E744" s="55"/>
      <c r="F744" s="150"/>
      <c r="G744" s="150">
        <f t="shared" si="31"/>
        <v>0</v>
      </c>
      <c r="H744" s="118"/>
      <c r="I744" s="118">
        <f t="shared" si="32"/>
        <v>0</v>
      </c>
      <c r="J744" s="44"/>
      <c r="K744" s="4"/>
      <c r="L744" s="136"/>
      <c r="M744" s="141">
        <f t="shared" si="33"/>
        <v>0</v>
      </c>
    </row>
    <row r="745" spans="1:13" ht="14.25">
      <c r="A745" s="16" t="s">
        <v>797</v>
      </c>
      <c r="B745" s="2"/>
      <c r="C745" s="2"/>
      <c r="D745" s="9"/>
      <c r="E745" s="55"/>
      <c r="F745" s="150"/>
      <c r="G745" s="150">
        <f t="shared" si="31"/>
        <v>0</v>
      </c>
      <c r="H745" s="118"/>
      <c r="I745" s="118">
        <f t="shared" si="32"/>
        <v>0</v>
      </c>
      <c r="J745" s="29"/>
      <c r="K745" s="10"/>
      <c r="L745" s="136"/>
      <c r="M745" s="141">
        <f t="shared" si="33"/>
        <v>0</v>
      </c>
    </row>
    <row r="746" spans="1:13" ht="14.25">
      <c r="A746" s="6" t="s">
        <v>111</v>
      </c>
      <c r="B746" s="6" t="s">
        <v>112</v>
      </c>
      <c r="C746" s="12" t="s">
        <v>1164</v>
      </c>
      <c r="D746" s="6" t="s">
        <v>113</v>
      </c>
      <c r="E746" s="53" t="s">
        <v>114</v>
      </c>
      <c r="F746" s="151" t="s">
        <v>1662</v>
      </c>
      <c r="G746" s="150"/>
      <c r="H746" s="119" t="s">
        <v>1663</v>
      </c>
      <c r="I746" s="118"/>
      <c r="J746" s="8"/>
      <c r="K746" s="8"/>
      <c r="L746" s="136"/>
      <c r="M746" s="141"/>
    </row>
    <row r="747" spans="1:13" ht="14.25">
      <c r="A747" s="41">
        <v>1</v>
      </c>
      <c r="B747" s="33" t="s">
        <v>798</v>
      </c>
      <c r="C747" s="101" t="s">
        <v>360</v>
      </c>
      <c r="D747" s="9" t="s">
        <v>118</v>
      </c>
      <c r="E747" s="110">
        <v>250</v>
      </c>
      <c r="F747" s="150">
        <v>10.71</v>
      </c>
      <c r="G747" s="150">
        <f t="shared" si="31"/>
        <v>2677.5</v>
      </c>
      <c r="H747" s="118">
        <f>J747/1.07</f>
        <v>10.654205607476635</v>
      </c>
      <c r="I747" s="118">
        <f t="shared" si="32"/>
        <v>2663.551401869159</v>
      </c>
      <c r="J747" s="24">
        <v>11.4</v>
      </c>
      <c r="K747" s="4"/>
      <c r="L747" s="136">
        <f>H747-F747</f>
        <v>-0.05579439252336549</v>
      </c>
      <c r="M747" s="141">
        <f t="shared" si="33"/>
        <v>-13.94859813084122</v>
      </c>
    </row>
    <row r="748" spans="1:13" ht="14.25">
      <c r="A748" s="32">
        <v>2</v>
      </c>
      <c r="B748" s="33" t="s">
        <v>799</v>
      </c>
      <c r="C748" s="101" t="s">
        <v>361</v>
      </c>
      <c r="D748" s="9" t="s">
        <v>118</v>
      </c>
      <c r="E748" s="110">
        <v>100</v>
      </c>
      <c r="F748" s="150">
        <v>7.85</v>
      </c>
      <c r="G748" s="150">
        <f t="shared" si="31"/>
        <v>785</v>
      </c>
      <c r="H748" s="118">
        <f>J748/1.07</f>
        <v>7.028037383177569</v>
      </c>
      <c r="I748" s="118">
        <f t="shared" si="32"/>
        <v>702.8037383177569</v>
      </c>
      <c r="J748" s="24">
        <v>7.52</v>
      </c>
      <c r="K748" s="4"/>
      <c r="L748" s="136">
        <f>H748-F748</f>
        <v>-0.8219626168224305</v>
      </c>
      <c r="M748" s="141">
        <f t="shared" si="33"/>
        <v>-82.19626168224306</v>
      </c>
    </row>
    <row r="749" spans="1:13" ht="14.25">
      <c r="A749" s="32"/>
      <c r="B749" s="33"/>
      <c r="C749" s="33"/>
      <c r="D749" s="9"/>
      <c r="E749" s="110"/>
      <c r="F749" s="150"/>
      <c r="G749" s="153">
        <f>SUM(G747:G748)</f>
        <v>3462.5</v>
      </c>
      <c r="H749" s="143"/>
      <c r="I749" s="143">
        <f>SUM(I747:I748)</f>
        <v>3366.355140186916</v>
      </c>
      <c r="J749" s="35"/>
      <c r="K749" s="18"/>
      <c r="L749" s="144"/>
      <c r="M749" s="168">
        <f t="shared" si="33"/>
        <v>-96.14485981308417</v>
      </c>
    </row>
    <row r="750" spans="1:13" ht="14.25">
      <c r="A750" s="32"/>
      <c r="B750" s="83"/>
      <c r="C750" s="83"/>
      <c r="D750" s="82"/>
      <c r="E750" s="108"/>
      <c r="F750" s="150"/>
      <c r="G750" s="150">
        <f t="shared" si="31"/>
        <v>0</v>
      </c>
      <c r="H750" s="118"/>
      <c r="I750" s="118">
        <f t="shared" si="32"/>
        <v>0</v>
      </c>
      <c r="J750" s="35"/>
      <c r="K750" s="4"/>
      <c r="L750" s="136"/>
      <c r="M750" s="141">
        <f t="shared" si="33"/>
        <v>0</v>
      </c>
    </row>
    <row r="751" spans="1:13" ht="14.25">
      <c r="A751" s="32"/>
      <c r="B751" s="33"/>
      <c r="C751" s="33"/>
      <c r="D751" s="9"/>
      <c r="E751" s="110"/>
      <c r="F751" s="150"/>
      <c r="G751" s="150">
        <f t="shared" si="31"/>
        <v>0</v>
      </c>
      <c r="H751" s="118"/>
      <c r="I751" s="118">
        <f t="shared" si="32"/>
        <v>0</v>
      </c>
      <c r="J751" s="35"/>
      <c r="K751" s="4"/>
      <c r="L751" s="136"/>
      <c r="M751" s="141">
        <f t="shared" si="33"/>
        <v>0</v>
      </c>
    </row>
    <row r="752" spans="1:13" ht="14.25">
      <c r="A752" s="16" t="s">
        <v>800</v>
      </c>
      <c r="B752" s="33"/>
      <c r="C752" s="33"/>
      <c r="D752" s="9"/>
      <c r="E752" s="110"/>
      <c r="F752" s="150"/>
      <c r="G752" s="150">
        <f t="shared" si="31"/>
        <v>0</v>
      </c>
      <c r="H752" s="118"/>
      <c r="I752" s="118">
        <f t="shared" si="32"/>
        <v>0</v>
      </c>
      <c r="J752" s="24"/>
      <c r="K752" s="24"/>
      <c r="L752" s="136"/>
      <c r="M752" s="141">
        <f t="shared" si="33"/>
        <v>0</v>
      </c>
    </row>
    <row r="753" spans="1:13" ht="14.25">
      <c r="A753" s="6" t="s">
        <v>111</v>
      </c>
      <c r="B753" s="6" t="s">
        <v>112</v>
      </c>
      <c r="C753" s="12" t="s">
        <v>1164</v>
      </c>
      <c r="D753" s="6" t="s">
        <v>113</v>
      </c>
      <c r="E753" s="53" t="s">
        <v>114</v>
      </c>
      <c r="F753" s="151" t="s">
        <v>1662</v>
      </c>
      <c r="G753" s="150"/>
      <c r="H753" s="119" t="s">
        <v>1663</v>
      </c>
      <c r="I753" s="118"/>
      <c r="J753" s="8"/>
      <c r="K753" s="8"/>
      <c r="L753" s="136"/>
      <c r="M753" s="141"/>
    </row>
    <row r="754" spans="1:13" ht="24">
      <c r="A754" s="32">
        <v>1</v>
      </c>
      <c r="B754" s="33" t="s">
        <v>801</v>
      </c>
      <c r="C754" s="101" t="s">
        <v>362</v>
      </c>
      <c r="D754" s="9" t="s">
        <v>118</v>
      </c>
      <c r="E754" s="110">
        <v>50</v>
      </c>
      <c r="F754" s="150">
        <v>15.89</v>
      </c>
      <c r="G754" s="150">
        <f t="shared" si="31"/>
        <v>794.5</v>
      </c>
      <c r="H754" s="118">
        <f>J754/1.07</f>
        <v>6.411214953271028</v>
      </c>
      <c r="I754" s="118">
        <f t="shared" si="32"/>
        <v>320.5607476635514</v>
      </c>
      <c r="J754" s="24">
        <v>6.86</v>
      </c>
      <c r="K754" s="4"/>
      <c r="L754" s="136">
        <f>H754-F754</f>
        <v>-9.478785046728973</v>
      </c>
      <c r="M754" s="141">
        <f t="shared" si="33"/>
        <v>-473.9392523364486</v>
      </c>
    </row>
    <row r="755" spans="1:13" ht="24">
      <c r="A755" s="32">
        <v>2</v>
      </c>
      <c r="B755" s="33" t="s">
        <v>802</v>
      </c>
      <c r="C755" s="101" t="s">
        <v>363</v>
      </c>
      <c r="D755" s="9" t="s">
        <v>118</v>
      </c>
      <c r="E755" s="110">
        <v>45</v>
      </c>
      <c r="F755" s="150">
        <v>18.79</v>
      </c>
      <c r="G755" s="150">
        <f t="shared" si="31"/>
        <v>845.55</v>
      </c>
      <c r="H755" s="118">
        <f>J755/1.07</f>
        <v>10.261682242990654</v>
      </c>
      <c r="I755" s="118">
        <f t="shared" si="32"/>
        <v>461.77570093457945</v>
      </c>
      <c r="J755" s="24">
        <v>10.98</v>
      </c>
      <c r="K755" s="4"/>
      <c r="L755" s="136">
        <f>H755-F755</f>
        <v>-8.528317757009345</v>
      </c>
      <c r="M755" s="141">
        <f t="shared" si="33"/>
        <v>-383.7742990654205</v>
      </c>
    </row>
    <row r="756" spans="1:13" ht="24">
      <c r="A756" s="32">
        <v>3</v>
      </c>
      <c r="B756" s="33" t="s">
        <v>803</v>
      </c>
      <c r="C756" s="101" t="s">
        <v>364</v>
      </c>
      <c r="D756" s="9" t="s">
        <v>118</v>
      </c>
      <c r="E756" s="110">
        <v>2</v>
      </c>
      <c r="F756" s="150">
        <v>12</v>
      </c>
      <c r="G756" s="150">
        <f t="shared" si="31"/>
        <v>24</v>
      </c>
      <c r="H756" s="118">
        <f>J756/1.07</f>
        <v>12</v>
      </c>
      <c r="I756" s="118">
        <f t="shared" si="32"/>
        <v>24</v>
      </c>
      <c r="J756" s="24">
        <v>12.84</v>
      </c>
      <c r="K756" s="4"/>
      <c r="L756" s="137">
        <f>H756-F756</f>
        <v>0</v>
      </c>
      <c r="M756" s="141">
        <f t="shared" si="33"/>
        <v>0</v>
      </c>
    </row>
    <row r="757" spans="1:13" ht="14.25">
      <c r="A757" s="16"/>
      <c r="B757" s="33"/>
      <c r="C757" s="33"/>
      <c r="D757" s="9"/>
      <c r="E757" s="110"/>
      <c r="F757" s="150"/>
      <c r="G757" s="153">
        <f>SUM(G754:G756)</f>
        <v>1664.05</v>
      </c>
      <c r="H757" s="143"/>
      <c r="I757" s="143">
        <f>SUM(I754:I756)</f>
        <v>806.3364485981308</v>
      </c>
      <c r="J757" s="35"/>
      <c r="K757" s="18"/>
      <c r="L757" s="144"/>
      <c r="M757" s="168">
        <f t="shared" si="33"/>
        <v>-857.7135514018692</v>
      </c>
    </row>
    <row r="758" spans="1:13" ht="14.25">
      <c r="A758" s="16"/>
      <c r="B758" s="83"/>
      <c r="C758" s="83"/>
      <c r="D758" s="82"/>
      <c r="E758" s="108"/>
      <c r="F758" s="150"/>
      <c r="G758" s="150">
        <f t="shared" si="31"/>
        <v>0</v>
      </c>
      <c r="H758" s="118"/>
      <c r="I758" s="118">
        <f t="shared" si="32"/>
        <v>0</v>
      </c>
      <c r="J758" s="35"/>
      <c r="K758" s="4"/>
      <c r="L758" s="136"/>
      <c r="M758" s="141">
        <f t="shared" si="33"/>
        <v>0</v>
      </c>
    </row>
    <row r="759" spans="1:13" ht="14.25">
      <c r="A759" s="16"/>
      <c r="B759" s="33"/>
      <c r="C759" s="33"/>
      <c r="D759" s="9"/>
      <c r="E759" s="110"/>
      <c r="F759" s="150"/>
      <c r="G759" s="150">
        <f t="shared" si="31"/>
        <v>0</v>
      </c>
      <c r="H759" s="118"/>
      <c r="I759" s="118">
        <f t="shared" si="32"/>
        <v>0</v>
      </c>
      <c r="J759" s="35"/>
      <c r="K759" s="4"/>
      <c r="L759" s="136"/>
      <c r="M759" s="141">
        <f t="shared" si="33"/>
        <v>0</v>
      </c>
    </row>
    <row r="760" spans="1:13" ht="14.25">
      <c r="A760" s="16" t="s">
        <v>804</v>
      </c>
      <c r="B760" s="33"/>
      <c r="C760" s="33"/>
      <c r="D760" s="9"/>
      <c r="E760" s="110"/>
      <c r="F760" s="150"/>
      <c r="G760" s="150">
        <f aca="true" t="shared" si="34" ref="G760:G822">E760*F760</f>
        <v>0</v>
      </c>
      <c r="H760" s="118"/>
      <c r="I760" s="118">
        <f aca="true" t="shared" si="35" ref="I760:I822">H760*E760</f>
        <v>0</v>
      </c>
      <c r="J760" s="24"/>
      <c r="K760" s="24"/>
      <c r="L760" s="136"/>
      <c r="M760" s="141">
        <f t="shared" si="33"/>
        <v>0</v>
      </c>
    </row>
    <row r="761" spans="1:13" ht="14.25">
      <c r="A761" s="6" t="s">
        <v>111</v>
      </c>
      <c r="B761" s="6" t="s">
        <v>112</v>
      </c>
      <c r="C761" s="12" t="s">
        <v>1164</v>
      </c>
      <c r="D761" s="6" t="s">
        <v>113</v>
      </c>
      <c r="E761" s="53" t="s">
        <v>114</v>
      </c>
      <c r="F761" s="151" t="s">
        <v>1662</v>
      </c>
      <c r="G761" s="150"/>
      <c r="H761" s="119" t="s">
        <v>1663</v>
      </c>
      <c r="I761" s="118"/>
      <c r="J761" s="8"/>
      <c r="K761" s="8"/>
      <c r="L761" s="136"/>
      <c r="M761" s="141"/>
    </row>
    <row r="762" spans="1:13" ht="14.25">
      <c r="A762" s="41">
        <v>1</v>
      </c>
      <c r="B762" s="33" t="s">
        <v>805</v>
      </c>
      <c r="C762" s="101" t="s">
        <v>365</v>
      </c>
      <c r="D762" s="9" t="s">
        <v>118</v>
      </c>
      <c r="E762" s="110">
        <v>10</v>
      </c>
      <c r="F762" s="150">
        <v>59.39</v>
      </c>
      <c r="G762" s="150">
        <f t="shared" si="34"/>
        <v>593.9</v>
      </c>
      <c r="H762" s="118">
        <f>J762/1.07</f>
        <v>62.009345794392516</v>
      </c>
      <c r="I762" s="118">
        <f t="shared" si="35"/>
        <v>620.0934579439252</v>
      </c>
      <c r="J762" s="24">
        <v>66.35</v>
      </c>
      <c r="K762" s="4"/>
      <c r="L762" s="137">
        <f>H762-F762</f>
        <v>2.6193457943925154</v>
      </c>
      <c r="M762" s="141">
        <f t="shared" si="33"/>
        <v>26.193457943925182</v>
      </c>
    </row>
    <row r="763" spans="1:13" ht="14.25">
      <c r="A763" s="43"/>
      <c r="B763" s="33"/>
      <c r="C763" s="33"/>
      <c r="D763" s="9"/>
      <c r="E763" s="110"/>
      <c r="F763" s="150"/>
      <c r="G763" s="153">
        <f>SUM(G762)</f>
        <v>593.9</v>
      </c>
      <c r="H763" s="143"/>
      <c r="I763" s="143">
        <f>SUM(I762)</f>
        <v>620.0934579439252</v>
      </c>
      <c r="J763" s="35"/>
      <c r="K763" s="18"/>
      <c r="L763" s="144"/>
      <c r="M763" s="168">
        <f t="shared" si="33"/>
        <v>26.193457943925182</v>
      </c>
    </row>
    <row r="764" spans="1:13" ht="14.25">
      <c r="A764" s="43"/>
      <c r="B764" s="83"/>
      <c r="C764" s="83"/>
      <c r="D764" s="82"/>
      <c r="E764" s="108"/>
      <c r="F764" s="150"/>
      <c r="G764" s="150">
        <f t="shared" si="34"/>
        <v>0</v>
      </c>
      <c r="H764" s="118"/>
      <c r="I764" s="118">
        <f t="shared" si="35"/>
        <v>0</v>
      </c>
      <c r="J764" s="35"/>
      <c r="K764" s="4"/>
      <c r="L764" s="136"/>
      <c r="M764" s="141">
        <f aca="true" t="shared" si="36" ref="M764:M827">I764-G764</f>
        <v>0</v>
      </c>
    </row>
    <row r="765" spans="1:13" ht="14.25">
      <c r="A765" s="43"/>
      <c r="B765" s="33"/>
      <c r="C765" s="33"/>
      <c r="D765" s="9"/>
      <c r="E765" s="110"/>
      <c r="F765" s="150"/>
      <c r="G765" s="150">
        <f t="shared" si="34"/>
        <v>0</v>
      </c>
      <c r="H765" s="118"/>
      <c r="I765" s="118">
        <f t="shared" si="35"/>
        <v>0</v>
      </c>
      <c r="J765" s="35"/>
      <c r="K765" s="4"/>
      <c r="L765" s="136"/>
      <c r="M765" s="141">
        <f t="shared" si="36"/>
        <v>0</v>
      </c>
    </row>
    <row r="766" spans="1:13" ht="14.25">
      <c r="A766" s="16" t="s">
        <v>806</v>
      </c>
      <c r="B766" s="33"/>
      <c r="C766" s="33"/>
      <c r="D766" s="9"/>
      <c r="E766" s="110"/>
      <c r="F766" s="150"/>
      <c r="G766" s="150">
        <f t="shared" si="34"/>
        <v>0</v>
      </c>
      <c r="H766" s="118"/>
      <c r="I766" s="118">
        <f t="shared" si="35"/>
        <v>0</v>
      </c>
      <c r="J766" s="24"/>
      <c r="K766" s="24"/>
      <c r="L766" s="136"/>
      <c r="M766" s="141">
        <f t="shared" si="36"/>
        <v>0</v>
      </c>
    </row>
    <row r="767" spans="1:13" ht="14.25">
      <c r="A767" s="6" t="s">
        <v>111</v>
      </c>
      <c r="B767" s="6" t="s">
        <v>112</v>
      </c>
      <c r="C767" s="12" t="s">
        <v>1164</v>
      </c>
      <c r="D767" s="6" t="s">
        <v>113</v>
      </c>
      <c r="E767" s="53" t="s">
        <v>114</v>
      </c>
      <c r="F767" s="151" t="s">
        <v>1662</v>
      </c>
      <c r="G767" s="150"/>
      <c r="H767" s="119" t="s">
        <v>1663</v>
      </c>
      <c r="I767" s="118"/>
      <c r="J767" s="8"/>
      <c r="K767" s="8"/>
      <c r="L767" s="136"/>
      <c r="M767" s="141"/>
    </row>
    <row r="768" spans="1:13" ht="14.25">
      <c r="A768" s="32">
        <v>1</v>
      </c>
      <c r="B768" s="33" t="s">
        <v>807</v>
      </c>
      <c r="C768" s="101" t="s">
        <v>366</v>
      </c>
      <c r="D768" s="9" t="s">
        <v>118</v>
      </c>
      <c r="E768" s="110">
        <v>100</v>
      </c>
      <c r="F768" s="150">
        <v>6.5</v>
      </c>
      <c r="G768" s="150">
        <f t="shared" si="34"/>
        <v>650</v>
      </c>
      <c r="H768" s="118">
        <f>J768/1.07</f>
        <v>6.4953271028037385</v>
      </c>
      <c r="I768" s="118">
        <f t="shared" si="35"/>
        <v>649.5327102803739</v>
      </c>
      <c r="J768" s="24">
        <v>6.95</v>
      </c>
      <c r="K768" s="4"/>
      <c r="L768" s="137">
        <f>H768-F768</f>
        <v>-0.004672897196261516</v>
      </c>
      <c r="M768" s="141">
        <f t="shared" si="36"/>
        <v>-0.4672897196261374</v>
      </c>
    </row>
    <row r="769" spans="1:13" ht="14.25">
      <c r="A769" s="32">
        <v>2</v>
      </c>
      <c r="B769" s="33" t="s">
        <v>808</v>
      </c>
      <c r="C769" s="101" t="s">
        <v>367</v>
      </c>
      <c r="D769" s="9" t="s">
        <v>118</v>
      </c>
      <c r="E769" s="110">
        <v>5</v>
      </c>
      <c r="F769" s="150">
        <v>12.57</v>
      </c>
      <c r="G769" s="150">
        <f t="shared" si="34"/>
        <v>62.85</v>
      </c>
      <c r="H769" s="126">
        <v>12.57</v>
      </c>
      <c r="I769" s="126">
        <f t="shared" si="35"/>
        <v>62.85</v>
      </c>
      <c r="J769" s="127">
        <v>13.45</v>
      </c>
      <c r="K769" s="4"/>
      <c r="L769" s="136">
        <f>H769-F769</f>
        <v>0</v>
      </c>
      <c r="M769" s="141">
        <f t="shared" si="36"/>
        <v>0</v>
      </c>
    </row>
    <row r="770" spans="1:13" ht="14.25">
      <c r="A770" s="32"/>
      <c r="B770" s="33"/>
      <c r="C770" s="33"/>
      <c r="D770" s="9"/>
      <c r="E770" s="110"/>
      <c r="F770" s="150"/>
      <c r="G770" s="153">
        <f>SUM(G768:G769)</f>
        <v>712.85</v>
      </c>
      <c r="H770" s="143"/>
      <c r="I770" s="143">
        <f>SUM(I768:I769)</f>
        <v>712.3827102803739</v>
      </c>
      <c r="J770" s="35"/>
      <c r="K770" s="18"/>
      <c r="L770" s="144"/>
      <c r="M770" s="168">
        <f t="shared" si="36"/>
        <v>-0.4672897196261374</v>
      </c>
    </row>
    <row r="771" spans="1:13" ht="14.25">
      <c r="A771" s="32"/>
      <c r="B771" s="83"/>
      <c r="C771" s="83"/>
      <c r="D771" s="82"/>
      <c r="E771" s="108"/>
      <c r="F771" s="150"/>
      <c r="G771" s="150">
        <f t="shared" si="34"/>
        <v>0</v>
      </c>
      <c r="H771" s="118"/>
      <c r="I771" s="118">
        <f t="shared" si="35"/>
        <v>0</v>
      </c>
      <c r="J771" s="35"/>
      <c r="K771" s="4"/>
      <c r="L771" s="136"/>
      <c r="M771" s="141">
        <f t="shared" si="36"/>
        <v>0</v>
      </c>
    </row>
    <row r="772" spans="1:13" ht="14.25">
      <c r="A772" s="32"/>
      <c r="B772" s="33"/>
      <c r="C772" s="33"/>
      <c r="D772" s="9"/>
      <c r="E772" s="110"/>
      <c r="F772" s="150"/>
      <c r="G772" s="150">
        <f t="shared" si="34"/>
        <v>0</v>
      </c>
      <c r="H772" s="118"/>
      <c r="I772" s="118">
        <f t="shared" si="35"/>
        <v>0</v>
      </c>
      <c r="J772" s="35"/>
      <c r="K772" s="4"/>
      <c r="L772" s="136"/>
      <c r="M772" s="141">
        <f t="shared" si="36"/>
        <v>0</v>
      </c>
    </row>
    <row r="773" spans="1:13" ht="14.25">
      <c r="A773" s="16" t="s">
        <v>809</v>
      </c>
      <c r="B773" s="33"/>
      <c r="C773" s="33"/>
      <c r="D773" s="9"/>
      <c r="E773" s="110"/>
      <c r="F773" s="150"/>
      <c r="G773" s="150">
        <f t="shared" si="34"/>
        <v>0</v>
      </c>
      <c r="H773" s="118"/>
      <c r="I773" s="118">
        <f t="shared" si="35"/>
        <v>0</v>
      </c>
      <c r="J773" s="24"/>
      <c r="K773" s="24"/>
      <c r="L773" s="136"/>
      <c r="M773" s="141">
        <f t="shared" si="36"/>
        <v>0</v>
      </c>
    </row>
    <row r="774" spans="1:13" ht="14.25">
      <c r="A774" s="6" t="s">
        <v>111</v>
      </c>
      <c r="B774" s="6" t="s">
        <v>112</v>
      </c>
      <c r="C774" s="12" t="s">
        <v>1164</v>
      </c>
      <c r="D774" s="6" t="s">
        <v>113</v>
      </c>
      <c r="E774" s="53" t="s">
        <v>114</v>
      </c>
      <c r="F774" s="151" t="s">
        <v>1662</v>
      </c>
      <c r="G774" s="150"/>
      <c r="H774" s="119" t="s">
        <v>1663</v>
      </c>
      <c r="I774" s="118"/>
      <c r="J774" s="8"/>
      <c r="K774" s="8"/>
      <c r="L774" s="136"/>
      <c r="M774" s="141"/>
    </row>
    <row r="775" spans="1:13" ht="24">
      <c r="A775" s="32">
        <v>1</v>
      </c>
      <c r="B775" s="33" t="s">
        <v>810</v>
      </c>
      <c r="C775" s="101" t="s">
        <v>368</v>
      </c>
      <c r="D775" s="9" t="s">
        <v>118</v>
      </c>
      <c r="E775" s="110">
        <v>50</v>
      </c>
      <c r="F775" s="150">
        <v>2.62</v>
      </c>
      <c r="G775" s="150">
        <f t="shared" si="34"/>
        <v>131</v>
      </c>
      <c r="H775" s="118">
        <f>J775/1.07</f>
        <v>2.345794392523364</v>
      </c>
      <c r="I775" s="118">
        <f t="shared" si="35"/>
        <v>117.2897196261682</v>
      </c>
      <c r="J775" s="24">
        <v>2.51</v>
      </c>
      <c r="K775" s="4"/>
      <c r="L775" s="136">
        <f>H775-F775</f>
        <v>-0.2742056074766359</v>
      </c>
      <c r="M775" s="141">
        <f t="shared" si="36"/>
        <v>-13.710280373831793</v>
      </c>
    </row>
    <row r="776" spans="1:13" ht="24">
      <c r="A776" s="32">
        <v>2</v>
      </c>
      <c r="B776" s="33" t="s">
        <v>811</v>
      </c>
      <c r="C776" s="101" t="s">
        <v>369</v>
      </c>
      <c r="D776" s="9" t="s">
        <v>118</v>
      </c>
      <c r="E776" s="110">
        <v>1000</v>
      </c>
      <c r="F776" s="150">
        <v>3.77</v>
      </c>
      <c r="G776" s="150">
        <f t="shared" si="34"/>
        <v>3770</v>
      </c>
      <c r="H776" s="118">
        <f>J776/1.07</f>
        <v>3.551401869158878</v>
      </c>
      <c r="I776" s="118">
        <f t="shared" si="35"/>
        <v>3551.401869158878</v>
      </c>
      <c r="J776" s="24">
        <v>3.8</v>
      </c>
      <c r="K776" s="4"/>
      <c r="L776" s="136">
        <f>H776-F776</f>
        <v>-0.218598130841122</v>
      </c>
      <c r="M776" s="141">
        <f t="shared" si="36"/>
        <v>-218.59813084112193</v>
      </c>
    </row>
    <row r="777" spans="1:13" ht="14.25">
      <c r="A777" s="32"/>
      <c r="B777" s="33"/>
      <c r="C777" s="33"/>
      <c r="D777" s="9"/>
      <c r="E777" s="110"/>
      <c r="F777" s="150"/>
      <c r="G777" s="153">
        <f>SUM(G775:G776)</f>
        <v>3901</v>
      </c>
      <c r="H777" s="143"/>
      <c r="I777" s="143">
        <f>SUM(I775:I776)</f>
        <v>3668.6915887850464</v>
      </c>
      <c r="J777" s="35"/>
      <c r="K777" s="18"/>
      <c r="L777" s="144"/>
      <c r="M777" s="168">
        <f t="shared" si="36"/>
        <v>-232.3084112149536</v>
      </c>
    </row>
    <row r="778" spans="1:13" ht="14.25">
      <c r="A778" s="32"/>
      <c r="B778" s="83"/>
      <c r="C778" s="83"/>
      <c r="D778" s="82"/>
      <c r="E778" s="108"/>
      <c r="F778" s="150"/>
      <c r="G778" s="150">
        <f t="shared" si="34"/>
        <v>0</v>
      </c>
      <c r="H778" s="118"/>
      <c r="I778" s="118">
        <f t="shared" si="35"/>
        <v>0</v>
      </c>
      <c r="J778" s="35"/>
      <c r="K778" s="4"/>
      <c r="L778" s="136"/>
      <c r="M778" s="141">
        <f t="shared" si="36"/>
        <v>0</v>
      </c>
    </row>
    <row r="779" spans="1:13" ht="14.25">
      <c r="A779" s="32"/>
      <c r="B779" s="33"/>
      <c r="C779" s="33"/>
      <c r="D779" s="9"/>
      <c r="E779" s="110"/>
      <c r="F779" s="150"/>
      <c r="G779" s="150">
        <f t="shared" si="34"/>
        <v>0</v>
      </c>
      <c r="H779" s="118"/>
      <c r="I779" s="118">
        <f t="shared" si="35"/>
        <v>0</v>
      </c>
      <c r="J779" s="35"/>
      <c r="K779" s="4"/>
      <c r="L779" s="136"/>
      <c r="M779" s="141">
        <f t="shared" si="36"/>
        <v>0</v>
      </c>
    </row>
    <row r="780" spans="1:13" ht="14.25">
      <c r="A780" s="16" t="s">
        <v>812</v>
      </c>
      <c r="B780" s="33"/>
      <c r="C780" s="33"/>
      <c r="D780" s="9"/>
      <c r="E780" s="110"/>
      <c r="F780" s="150"/>
      <c r="G780" s="150">
        <f t="shared" si="34"/>
        <v>0</v>
      </c>
      <c r="H780" s="118"/>
      <c r="I780" s="118">
        <f t="shared" si="35"/>
        <v>0</v>
      </c>
      <c r="J780" s="24"/>
      <c r="K780" s="24"/>
      <c r="L780" s="136"/>
      <c r="M780" s="141">
        <f t="shared" si="36"/>
        <v>0</v>
      </c>
    </row>
    <row r="781" spans="1:13" ht="14.25">
      <c r="A781" s="6" t="s">
        <v>111</v>
      </c>
      <c r="B781" s="6" t="s">
        <v>112</v>
      </c>
      <c r="C781" s="12" t="s">
        <v>1164</v>
      </c>
      <c r="D781" s="6" t="s">
        <v>113</v>
      </c>
      <c r="E781" s="53" t="s">
        <v>114</v>
      </c>
      <c r="F781" s="151" t="s">
        <v>1662</v>
      </c>
      <c r="G781" s="150"/>
      <c r="H781" s="119" t="s">
        <v>1663</v>
      </c>
      <c r="I781" s="118"/>
      <c r="J781" s="8"/>
      <c r="K781" s="8"/>
      <c r="L781" s="136"/>
      <c r="M781" s="141"/>
    </row>
    <row r="782" spans="1:13" ht="14.25">
      <c r="A782" s="32">
        <v>1</v>
      </c>
      <c r="B782" s="33" t="s">
        <v>813</v>
      </c>
      <c r="C782" s="101" t="s">
        <v>370</v>
      </c>
      <c r="D782" s="9" t="s">
        <v>118</v>
      </c>
      <c r="E782" s="110">
        <v>100</v>
      </c>
      <c r="F782" s="150">
        <v>134</v>
      </c>
      <c r="G782" s="150">
        <f t="shared" si="34"/>
        <v>13400</v>
      </c>
      <c r="H782" s="118">
        <f>J782/1.07</f>
        <v>30.28971962616822</v>
      </c>
      <c r="I782" s="118">
        <f t="shared" si="35"/>
        <v>3028.971962616822</v>
      </c>
      <c r="J782" s="24">
        <v>32.41</v>
      </c>
      <c r="K782" s="4"/>
      <c r="L782" s="136">
        <f>H782-F782</f>
        <v>-103.71028037383178</v>
      </c>
      <c r="M782" s="141">
        <f t="shared" si="36"/>
        <v>-10371.028037383177</v>
      </c>
    </row>
    <row r="783" spans="1:13" ht="14.25">
      <c r="A783" s="32">
        <v>2</v>
      </c>
      <c r="B783" s="33" t="s">
        <v>1309</v>
      </c>
      <c r="C783" s="101" t="s">
        <v>371</v>
      </c>
      <c r="D783" s="9" t="s">
        <v>118</v>
      </c>
      <c r="E783" s="110">
        <v>10</v>
      </c>
      <c r="F783" s="150">
        <v>535.7</v>
      </c>
      <c r="G783" s="150">
        <f t="shared" si="34"/>
        <v>5357</v>
      </c>
      <c r="H783" s="126">
        <v>535.7</v>
      </c>
      <c r="I783" s="126">
        <f t="shared" si="35"/>
        <v>5357</v>
      </c>
      <c r="J783" s="127">
        <v>573.2</v>
      </c>
      <c r="K783" s="4"/>
      <c r="L783" s="136"/>
      <c r="M783" s="141">
        <f t="shared" si="36"/>
        <v>0</v>
      </c>
    </row>
    <row r="784" spans="1:13" ht="14.25">
      <c r="A784" s="32"/>
      <c r="B784" s="33"/>
      <c r="C784" s="33"/>
      <c r="D784" s="9"/>
      <c r="E784" s="110"/>
      <c r="F784" s="150"/>
      <c r="G784" s="153">
        <f>SUM(G782:G783)</f>
        <v>18757</v>
      </c>
      <c r="H784" s="143"/>
      <c r="I784" s="143">
        <f>SUM(I782:I783)</f>
        <v>8385.971962616823</v>
      </c>
      <c r="J784" s="17"/>
      <c r="K784" s="18"/>
      <c r="L784" s="144"/>
      <c r="M784" s="168">
        <f t="shared" si="36"/>
        <v>-10371.028037383177</v>
      </c>
    </row>
    <row r="785" spans="1:13" ht="14.25">
      <c r="A785" s="32"/>
      <c r="B785" s="83"/>
      <c r="C785" s="83"/>
      <c r="D785" s="87"/>
      <c r="E785" s="108"/>
      <c r="F785" s="150"/>
      <c r="G785" s="150">
        <f t="shared" si="34"/>
        <v>0</v>
      </c>
      <c r="H785" s="118"/>
      <c r="I785" s="118">
        <f t="shared" si="35"/>
        <v>0</v>
      </c>
      <c r="J785" s="17"/>
      <c r="K785" s="4"/>
      <c r="L785" s="136"/>
      <c r="M785" s="141">
        <f t="shared" si="36"/>
        <v>0</v>
      </c>
    </row>
    <row r="786" spans="1:13" ht="14.25">
      <c r="A786" s="32"/>
      <c r="B786" s="33"/>
      <c r="C786" s="33"/>
      <c r="D786" s="9"/>
      <c r="E786" s="110"/>
      <c r="F786" s="150"/>
      <c r="G786" s="150">
        <f t="shared" si="34"/>
        <v>0</v>
      </c>
      <c r="H786" s="118"/>
      <c r="I786" s="118">
        <f t="shared" si="35"/>
        <v>0</v>
      </c>
      <c r="J786" s="17"/>
      <c r="K786" s="4"/>
      <c r="L786" s="136"/>
      <c r="M786" s="141">
        <f t="shared" si="36"/>
        <v>0</v>
      </c>
    </row>
    <row r="787" spans="1:13" ht="14.25">
      <c r="A787" s="15" t="s">
        <v>1004</v>
      </c>
      <c r="B787" s="33"/>
      <c r="C787" s="33"/>
      <c r="D787" s="9"/>
      <c r="E787" s="110"/>
      <c r="F787" s="150"/>
      <c r="G787" s="150">
        <f t="shared" si="34"/>
        <v>0</v>
      </c>
      <c r="H787" s="118"/>
      <c r="I787" s="118">
        <f t="shared" si="35"/>
        <v>0</v>
      </c>
      <c r="J787" s="11"/>
      <c r="K787" s="24"/>
      <c r="L787" s="136"/>
      <c r="M787" s="141">
        <f t="shared" si="36"/>
        <v>0</v>
      </c>
    </row>
    <row r="788" spans="1:13" ht="14.25">
      <c r="A788" s="6" t="s">
        <v>111</v>
      </c>
      <c r="B788" s="6" t="s">
        <v>112</v>
      </c>
      <c r="C788" s="12" t="s">
        <v>1164</v>
      </c>
      <c r="D788" s="6" t="s">
        <v>113</v>
      </c>
      <c r="E788" s="53" t="s">
        <v>114</v>
      </c>
      <c r="F788" s="151" t="s">
        <v>1662</v>
      </c>
      <c r="G788" s="150"/>
      <c r="H788" s="119" t="s">
        <v>1663</v>
      </c>
      <c r="I788" s="118"/>
      <c r="J788" s="8"/>
      <c r="K788" s="8"/>
      <c r="L788" s="136"/>
      <c r="M788" s="141"/>
    </row>
    <row r="789" spans="1:13" ht="14.25">
      <c r="A789" s="32">
        <v>1</v>
      </c>
      <c r="B789" s="33" t="s">
        <v>814</v>
      </c>
      <c r="C789" s="101" t="s">
        <v>372</v>
      </c>
      <c r="D789" s="9" t="s">
        <v>118</v>
      </c>
      <c r="E789" s="110">
        <v>20</v>
      </c>
      <c r="F789" s="150">
        <v>342.87</v>
      </c>
      <c r="G789" s="150">
        <f t="shared" si="34"/>
        <v>6857.4</v>
      </c>
      <c r="H789" s="118">
        <f>J789/1.07</f>
        <v>336.00934579439246</v>
      </c>
      <c r="I789" s="118">
        <f t="shared" si="35"/>
        <v>6720.186915887849</v>
      </c>
      <c r="J789" s="24">
        <v>359.53</v>
      </c>
      <c r="K789" s="4"/>
      <c r="L789" s="136">
        <f>H789-F789</f>
        <v>-6.8606542056075455</v>
      </c>
      <c r="M789" s="141">
        <f t="shared" si="36"/>
        <v>-137.21308411215068</v>
      </c>
    </row>
    <row r="790" spans="1:13" ht="14.25">
      <c r="A790" s="32"/>
      <c r="B790" s="20"/>
      <c r="C790" s="20"/>
      <c r="D790" s="1"/>
      <c r="E790" s="57"/>
      <c r="F790" s="152"/>
      <c r="G790" s="153">
        <f>SUM(G789)</f>
        <v>6857.4</v>
      </c>
      <c r="H790" s="143"/>
      <c r="I790" s="143">
        <f>SUM(I789)</f>
        <v>6720.186915887849</v>
      </c>
      <c r="J790" s="35"/>
      <c r="K790" s="18"/>
      <c r="L790" s="144"/>
      <c r="M790" s="168">
        <f t="shared" si="36"/>
        <v>-137.21308411215068</v>
      </c>
    </row>
    <row r="791" spans="1:13" ht="14.25">
      <c r="A791" s="32"/>
      <c r="B791" s="83"/>
      <c r="C791" s="83"/>
      <c r="D791" s="82"/>
      <c r="E791" s="108"/>
      <c r="F791" s="152"/>
      <c r="G791" s="150">
        <f t="shared" si="34"/>
        <v>0</v>
      </c>
      <c r="H791" s="118"/>
      <c r="I791" s="118">
        <f t="shared" si="35"/>
        <v>0</v>
      </c>
      <c r="J791" s="35"/>
      <c r="K791" s="4"/>
      <c r="L791" s="136"/>
      <c r="M791" s="141">
        <f t="shared" si="36"/>
        <v>0</v>
      </c>
    </row>
    <row r="792" spans="1:13" ht="14.25">
      <c r="A792" s="32"/>
      <c r="B792" s="20"/>
      <c r="C792" s="20"/>
      <c r="D792" s="1"/>
      <c r="E792" s="57"/>
      <c r="F792" s="152"/>
      <c r="G792" s="150">
        <f t="shared" si="34"/>
        <v>0</v>
      </c>
      <c r="H792" s="118"/>
      <c r="I792" s="118">
        <f t="shared" si="35"/>
        <v>0</v>
      </c>
      <c r="J792" s="35"/>
      <c r="K792" s="4"/>
      <c r="L792" s="136"/>
      <c r="M792" s="141">
        <f t="shared" si="36"/>
        <v>0</v>
      </c>
    </row>
    <row r="793" spans="1:13" ht="14.25">
      <c r="A793" s="16" t="s">
        <v>815</v>
      </c>
      <c r="B793" s="20"/>
      <c r="C793" s="20"/>
      <c r="D793" s="1"/>
      <c r="E793" s="57"/>
      <c r="F793" s="152"/>
      <c r="G793" s="150">
        <f t="shared" si="34"/>
        <v>0</v>
      </c>
      <c r="H793" s="118"/>
      <c r="I793" s="118">
        <f t="shared" si="35"/>
        <v>0</v>
      </c>
      <c r="J793" s="1"/>
      <c r="K793" s="1"/>
      <c r="L793" s="136"/>
      <c r="M793" s="141">
        <f t="shared" si="36"/>
        <v>0</v>
      </c>
    </row>
    <row r="794" spans="1:13" ht="14.25">
      <c r="A794" s="6" t="s">
        <v>111</v>
      </c>
      <c r="B794" s="6" t="s">
        <v>112</v>
      </c>
      <c r="C794" s="12" t="s">
        <v>1164</v>
      </c>
      <c r="D794" s="6" t="s">
        <v>113</v>
      </c>
      <c r="E794" s="53" t="s">
        <v>114</v>
      </c>
      <c r="F794" s="151" t="s">
        <v>1662</v>
      </c>
      <c r="G794" s="150"/>
      <c r="H794" s="119" t="s">
        <v>1663</v>
      </c>
      <c r="I794" s="118"/>
      <c r="J794" s="8"/>
      <c r="K794" s="8"/>
      <c r="L794" s="136"/>
      <c r="M794" s="141"/>
    </row>
    <row r="795" spans="1:13" ht="36">
      <c r="A795" s="45">
        <v>1</v>
      </c>
      <c r="B795" s="2" t="s">
        <v>816</v>
      </c>
      <c r="C795" s="2" t="s">
        <v>816</v>
      </c>
      <c r="D795" s="46" t="s">
        <v>817</v>
      </c>
      <c r="E795" s="113">
        <v>3000</v>
      </c>
      <c r="F795" s="156">
        <v>36.45</v>
      </c>
      <c r="G795" s="150">
        <f t="shared" si="34"/>
        <v>109350.00000000001</v>
      </c>
      <c r="H795" s="118">
        <f>J795/1.07</f>
        <v>36.046728971962615</v>
      </c>
      <c r="I795" s="118">
        <f t="shared" si="35"/>
        <v>108140.18691588784</v>
      </c>
      <c r="J795" s="47">
        <v>38.57</v>
      </c>
      <c r="K795" s="4"/>
      <c r="L795" s="136">
        <f>H795-F795</f>
        <v>-0.4032710280373877</v>
      </c>
      <c r="M795" s="141">
        <f t="shared" si="36"/>
        <v>-1209.8130841121747</v>
      </c>
    </row>
    <row r="796" spans="1:13" ht="36">
      <c r="A796" s="32">
        <v>2</v>
      </c>
      <c r="B796" s="30" t="s">
        <v>818</v>
      </c>
      <c r="C796" s="30" t="s">
        <v>818</v>
      </c>
      <c r="D796" s="46" t="s">
        <v>819</v>
      </c>
      <c r="E796" s="113">
        <v>30000</v>
      </c>
      <c r="F796" s="156">
        <v>7.86</v>
      </c>
      <c r="G796" s="150">
        <f t="shared" si="34"/>
        <v>235800</v>
      </c>
      <c r="H796" s="118">
        <f>J796/1.07</f>
        <v>7.859813084112149</v>
      </c>
      <c r="I796" s="118">
        <f t="shared" si="35"/>
        <v>235794.39252336448</v>
      </c>
      <c r="J796" s="47">
        <v>8.41</v>
      </c>
      <c r="K796" s="4"/>
      <c r="L796" s="137">
        <f>H796-F796</f>
        <v>-0.00018691588785113566</v>
      </c>
      <c r="M796" s="141">
        <f t="shared" si="36"/>
        <v>-5.607476635515923</v>
      </c>
    </row>
    <row r="797" spans="1:13" ht="14.25">
      <c r="A797" s="32"/>
      <c r="B797" s="20"/>
      <c r="C797" s="20"/>
      <c r="D797" s="46"/>
      <c r="E797" s="113"/>
      <c r="F797" s="156"/>
      <c r="G797" s="153">
        <f>SUM(G795:G796)</f>
        <v>345150</v>
      </c>
      <c r="H797" s="143"/>
      <c r="I797" s="143">
        <f>SUM(I795:I796)</f>
        <v>343934.5794392523</v>
      </c>
      <c r="J797" s="170"/>
      <c r="K797" s="18"/>
      <c r="L797" s="144"/>
      <c r="M797" s="168">
        <f t="shared" si="36"/>
        <v>-1215.420560747676</v>
      </c>
    </row>
    <row r="798" spans="1:13" ht="14.25">
      <c r="A798" s="32"/>
      <c r="B798" s="83"/>
      <c r="C798" s="83"/>
      <c r="D798" s="82"/>
      <c r="E798" s="108"/>
      <c r="F798" s="156"/>
      <c r="G798" s="150">
        <f t="shared" si="34"/>
        <v>0</v>
      </c>
      <c r="H798" s="118"/>
      <c r="I798" s="118">
        <f t="shared" si="35"/>
        <v>0</v>
      </c>
      <c r="J798" s="47"/>
      <c r="K798" s="4"/>
      <c r="L798" s="136"/>
      <c r="M798" s="141">
        <f t="shared" si="36"/>
        <v>0</v>
      </c>
    </row>
    <row r="799" spans="1:13" ht="14.25">
      <c r="A799" s="32"/>
      <c r="B799" s="20"/>
      <c r="C799" s="20"/>
      <c r="D799" s="46"/>
      <c r="E799" s="113"/>
      <c r="F799" s="156"/>
      <c r="G799" s="150">
        <f t="shared" si="34"/>
        <v>0</v>
      </c>
      <c r="H799" s="118"/>
      <c r="I799" s="118">
        <f t="shared" si="35"/>
        <v>0</v>
      </c>
      <c r="J799" s="47"/>
      <c r="K799" s="4"/>
      <c r="L799" s="136"/>
      <c r="M799" s="141">
        <f t="shared" si="36"/>
        <v>0</v>
      </c>
    </row>
    <row r="800" spans="1:13" ht="14.25">
      <c r="A800" s="16" t="s">
        <v>820</v>
      </c>
      <c r="B800" s="30"/>
      <c r="C800" s="30"/>
      <c r="D800" s="46"/>
      <c r="E800" s="113"/>
      <c r="F800" s="156"/>
      <c r="G800" s="150">
        <f t="shared" si="34"/>
        <v>0</v>
      </c>
      <c r="H800" s="118"/>
      <c r="I800" s="118">
        <f t="shared" si="35"/>
        <v>0</v>
      </c>
      <c r="J800" s="48"/>
      <c r="K800" s="49"/>
      <c r="L800" s="136"/>
      <c r="M800" s="141">
        <f t="shared" si="36"/>
        <v>0</v>
      </c>
    </row>
    <row r="801" spans="1:13" ht="14.25">
      <c r="A801" s="6" t="s">
        <v>111</v>
      </c>
      <c r="B801" s="6" t="s">
        <v>112</v>
      </c>
      <c r="C801" s="12" t="s">
        <v>1164</v>
      </c>
      <c r="D801" s="6" t="s">
        <v>113</v>
      </c>
      <c r="E801" s="53" t="s">
        <v>114</v>
      </c>
      <c r="F801" s="151" t="s">
        <v>1662</v>
      </c>
      <c r="G801" s="150"/>
      <c r="H801" s="119" t="s">
        <v>1663</v>
      </c>
      <c r="I801" s="118"/>
      <c r="J801" s="8"/>
      <c r="K801" s="8"/>
      <c r="L801" s="136"/>
      <c r="M801" s="141"/>
    </row>
    <row r="802" spans="1:13" ht="36">
      <c r="A802" s="32">
        <v>1</v>
      </c>
      <c r="B802" s="30" t="s">
        <v>821</v>
      </c>
      <c r="C802" s="30" t="s">
        <v>821</v>
      </c>
      <c r="D802" s="10" t="s">
        <v>819</v>
      </c>
      <c r="E802" s="110">
        <v>30000</v>
      </c>
      <c r="F802" s="150">
        <v>7.57</v>
      </c>
      <c r="G802" s="150">
        <f t="shared" si="34"/>
        <v>227100</v>
      </c>
      <c r="H802" s="118">
        <f>J802/1.07</f>
        <v>6.009345794392523</v>
      </c>
      <c r="I802" s="118">
        <f t="shared" si="35"/>
        <v>180280.37383177568</v>
      </c>
      <c r="J802" s="11">
        <v>6.43</v>
      </c>
      <c r="K802" s="4"/>
      <c r="L802" s="136">
        <f>H802-F802</f>
        <v>-1.5606542056074773</v>
      </c>
      <c r="M802" s="141">
        <f t="shared" si="36"/>
        <v>-46819.62616822432</v>
      </c>
    </row>
    <row r="803" spans="1:13" ht="14.25">
      <c r="A803" s="32">
        <v>2</v>
      </c>
      <c r="B803" s="30" t="s">
        <v>822</v>
      </c>
      <c r="C803" s="30" t="s">
        <v>822</v>
      </c>
      <c r="D803" s="10" t="s">
        <v>823</v>
      </c>
      <c r="E803" s="110">
        <v>145000</v>
      </c>
      <c r="F803" s="150">
        <v>0.77</v>
      </c>
      <c r="G803" s="150">
        <f t="shared" si="34"/>
        <v>111650</v>
      </c>
      <c r="H803" s="126">
        <v>0.77</v>
      </c>
      <c r="I803" s="126">
        <f t="shared" si="35"/>
        <v>111650</v>
      </c>
      <c r="J803" s="127">
        <v>0.82</v>
      </c>
      <c r="K803" s="4"/>
      <c r="L803" s="136">
        <f>H803-F803</f>
        <v>0</v>
      </c>
      <c r="M803" s="141">
        <f t="shared" si="36"/>
        <v>0</v>
      </c>
    </row>
    <row r="804" spans="1:13" ht="14.25">
      <c r="A804" s="10"/>
      <c r="B804" s="30"/>
      <c r="C804" s="30"/>
      <c r="D804" s="10"/>
      <c r="E804" s="55"/>
      <c r="F804" s="153"/>
      <c r="G804" s="153">
        <f>SUM(G802:G803)</f>
        <v>338750</v>
      </c>
      <c r="H804" s="143"/>
      <c r="I804" s="143">
        <f>SUM(I802:I803)</f>
        <v>291930.3738317757</v>
      </c>
      <c r="J804" s="17"/>
      <c r="K804" s="18"/>
      <c r="L804" s="144"/>
      <c r="M804" s="168">
        <f t="shared" si="36"/>
        <v>-46819.62616822432</v>
      </c>
    </row>
    <row r="805" spans="1:13" ht="14.25">
      <c r="A805" s="10"/>
      <c r="B805" s="83"/>
      <c r="C805" s="83"/>
      <c r="D805" s="82"/>
      <c r="E805" s="108"/>
      <c r="F805" s="153"/>
      <c r="G805" s="150">
        <f t="shared" si="34"/>
        <v>0</v>
      </c>
      <c r="H805" s="118"/>
      <c r="I805" s="118">
        <f t="shared" si="35"/>
        <v>0</v>
      </c>
      <c r="J805" s="17"/>
      <c r="K805" s="4"/>
      <c r="L805" s="136"/>
      <c r="M805" s="141">
        <f t="shared" si="36"/>
        <v>0</v>
      </c>
    </row>
    <row r="806" spans="1:13" ht="14.25">
      <c r="A806" s="10"/>
      <c r="B806" s="30"/>
      <c r="C806" s="30"/>
      <c r="D806" s="10"/>
      <c r="E806" s="55"/>
      <c r="F806" s="153"/>
      <c r="G806" s="150">
        <f t="shared" si="34"/>
        <v>0</v>
      </c>
      <c r="H806" s="118"/>
      <c r="I806" s="118">
        <f t="shared" si="35"/>
        <v>0</v>
      </c>
      <c r="J806" s="17"/>
      <c r="K806" s="4"/>
      <c r="L806" s="136"/>
      <c r="M806" s="141">
        <f t="shared" si="36"/>
        <v>0</v>
      </c>
    </row>
    <row r="807" spans="1:13" ht="14.25">
      <c r="A807" s="16" t="s">
        <v>824</v>
      </c>
      <c r="B807" s="20"/>
      <c r="C807" s="20"/>
      <c r="D807" s="10"/>
      <c r="E807" s="55"/>
      <c r="F807" s="150"/>
      <c r="G807" s="150">
        <f t="shared" si="34"/>
        <v>0</v>
      </c>
      <c r="H807" s="118"/>
      <c r="I807" s="118">
        <f t="shared" si="35"/>
        <v>0</v>
      </c>
      <c r="J807" s="11"/>
      <c r="K807" s="10"/>
      <c r="L807" s="136"/>
      <c r="M807" s="141">
        <f t="shared" si="36"/>
        <v>0</v>
      </c>
    </row>
    <row r="808" spans="1:13" ht="14.25">
      <c r="A808" s="6" t="s">
        <v>111</v>
      </c>
      <c r="B808" s="6" t="s">
        <v>112</v>
      </c>
      <c r="C808" s="12" t="s">
        <v>1164</v>
      </c>
      <c r="D808" s="6" t="s">
        <v>113</v>
      </c>
      <c r="E808" s="53" t="s">
        <v>114</v>
      </c>
      <c r="F808" s="151" t="s">
        <v>1662</v>
      </c>
      <c r="G808" s="150"/>
      <c r="H808" s="119" t="s">
        <v>1663</v>
      </c>
      <c r="I808" s="118"/>
      <c r="J808" s="8"/>
      <c r="K808" s="8"/>
      <c r="L808" s="136"/>
      <c r="M808" s="141"/>
    </row>
    <row r="809" spans="1:13" ht="14.25">
      <c r="A809" s="46">
        <v>1</v>
      </c>
      <c r="B809" s="2" t="s">
        <v>825</v>
      </c>
      <c r="C809" s="99" t="s">
        <v>373</v>
      </c>
      <c r="D809" s="9" t="s">
        <v>118</v>
      </c>
      <c r="E809" s="55">
        <v>400</v>
      </c>
      <c r="F809" s="150">
        <v>59.16</v>
      </c>
      <c r="G809" s="150">
        <f t="shared" si="34"/>
        <v>23664</v>
      </c>
      <c r="H809" s="118">
        <f>J809/1.07</f>
        <v>50.467289719626166</v>
      </c>
      <c r="I809" s="118">
        <f t="shared" si="35"/>
        <v>20186.915887850468</v>
      </c>
      <c r="J809" s="21">
        <v>54</v>
      </c>
      <c r="K809" s="4"/>
      <c r="L809" s="136">
        <f>H809-F809</f>
        <v>-8.69271028037383</v>
      </c>
      <c r="M809" s="141">
        <f t="shared" si="36"/>
        <v>-3477.0841121495323</v>
      </c>
    </row>
    <row r="810" spans="1:13" ht="14.25">
      <c r="A810" s="46">
        <v>2</v>
      </c>
      <c r="B810" s="33" t="s">
        <v>826</v>
      </c>
      <c r="C810" s="100" t="s">
        <v>374</v>
      </c>
      <c r="D810" s="32" t="s">
        <v>118</v>
      </c>
      <c r="E810" s="57">
        <v>700</v>
      </c>
      <c r="F810" s="152">
        <v>2.47</v>
      </c>
      <c r="G810" s="150">
        <f t="shared" si="34"/>
        <v>1729.0000000000002</v>
      </c>
      <c r="H810" s="118">
        <f>J810/1.07</f>
        <v>2.0373831775700935</v>
      </c>
      <c r="I810" s="118">
        <f t="shared" si="35"/>
        <v>1426.1682242990655</v>
      </c>
      <c r="J810" s="40">
        <v>2.18</v>
      </c>
      <c r="K810" s="4"/>
      <c r="L810" s="136">
        <f>H810-F810</f>
        <v>-0.43261682242990673</v>
      </c>
      <c r="M810" s="141">
        <f t="shared" si="36"/>
        <v>-302.8317757009347</v>
      </c>
    </row>
    <row r="811" spans="1:13" ht="14.25">
      <c r="A811" s="42"/>
      <c r="B811" s="2"/>
      <c r="C811" s="2"/>
      <c r="D811" s="9"/>
      <c r="E811" s="55"/>
      <c r="F811" s="150"/>
      <c r="G811" s="153">
        <f>SUM(G809:G810)</f>
        <v>25393</v>
      </c>
      <c r="H811" s="171"/>
      <c r="I811" s="143">
        <f t="shared" si="35"/>
        <v>0</v>
      </c>
      <c r="J811" s="22"/>
      <c r="K811" s="18"/>
      <c r="L811" s="144"/>
      <c r="M811" s="168">
        <f t="shared" si="36"/>
        <v>-25393</v>
      </c>
    </row>
    <row r="812" spans="1:13" ht="14.25">
      <c r="A812" s="50"/>
      <c r="B812" s="83"/>
      <c r="C812" s="83"/>
      <c r="D812" s="82"/>
      <c r="E812" s="108"/>
      <c r="F812" s="150"/>
      <c r="G812" s="150"/>
      <c r="H812" s="123"/>
      <c r="I812" s="118">
        <f t="shared" si="35"/>
        <v>0</v>
      </c>
      <c r="J812" s="21"/>
      <c r="K812" s="9"/>
      <c r="L812" s="136"/>
      <c r="M812" s="141">
        <f t="shared" si="36"/>
        <v>0</v>
      </c>
    </row>
    <row r="813" spans="1:13" ht="14.25">
      <c r="A813" s="50"/>
      <c r="B813" s="42"/>
      <c r="C813" s="42"/>
      <c r="D813" s="9"/>
      <c r="E813" s="55"/>
      <c r="F813" s="150"/>
      <c r="G813" s="150">
        <f t="shared" si="34"/>
        <v>0</v>
      </c>
      <c r="H813" s="123"/>
      <c r="I813" s="118">
        <f t="shared" si="35"/>
        <v>0</v>
      </c>
      <c r="J813" s="21"/>
      <c r="K813" s="9"/>
      <c r="L813" s="136"/>
      <c r="M813" s="141">
        <f t="shared" si="36"/>
        <v>0</v>
      </c>
    </row>
    <row r="814" spans="1:13" ht="14.25">
      <c r="A814" s="50"/>
      <c r="B814" s="42"/>
      <c r="C814" s="42"/>
      <c r="D814" s="9"/>
      <c r="E814" s="55"/>
      <c r="F814" s="150"/>
      <c r="G814" s="150">
        <f t="shared" si="34"/>
        <v>0</v>
      </c>
      <c r="H814" s="123"/>
      <c r="I814" s="118">
        <f t="shared" si="35"/>
        <v>0</v>
      </c>
      <c r="J814" s="21"/>
      <c r="K814" s="9"/>
      <c r="L814" s="136"/>
      <c r="M814" s="141">
        <f t="shared" si="36"/>
        <v>0</v>
      </c>
    </row>
    <row r="815" spans="1:13" ht="14.25">
      <c r="A815" s="50" t="s">
        <v>1315</v>
      </c>
      <c r="B815" s="42"/>
      <c r="C815" s="42"/>
      <c r="D815" s="9"/>
      <c r="E815" s="55"/>
      <c r="F815" s="150"/>
      <c r="G815" s="150">
        <f t="shared" si="34"/>
        <v>0</v>
      </c>
      <c r="H815" s="123"/>
      <c r="I815" s="118">
        <f t="shared" si="35"/>
        <v>0</v>
      </c>
      <c r="J815" s="21"/>
      <c r="K815" s="9"/>
      <c r="L815" s="136"/>
      <c r="M815" s="141">
        <f t="shared" si="36"/>
        <v>0</v>
      </c>
    </row>
    <row r="816" spans="1:13" ht="14.25">
      <c r="A816" s="6" t="s">
        <v>111</v>
      </c>
      <c r="B816" s="6" t="s">
        <v>112</v>
      </c>
      <c r="C816" s="12" t="s">
        <v>1164</v>
      </c>
      <c r="D816" s="6" t="s">
        <v>113</v>
      </c>
      <c r="E816" s="53" t="s">
        <v>114</v>
      </c>
      <c r="F816" s="151" t="s">
        <v>1662</v>
      </c>
      <c r="G816" s="150"/>
      <c r="H816" s="119" t="s">
        <v>1663</v>
      </c>
      <c r="I816" s="118"/>
      <c r="J816" s="8"/>
      <c r="K816" s="8"/>
      <c r="L816" s="136"/>
      <c r="M816" s="141"/>
    </row>
    <row r="817" spans="1:13" ht="14.25">
      <c r="A817" s="32">
        <v>1</v>
      </c>
      <c r="B817" s="33" t="s">
        <v>827</v>
      </c>
      <c r="C817" s="100" t="s">
        <v>375</v>
      </c>
      <c r="D817" s="32" t="s">
        <v>118</v>
      </c>
      <c r="E817" s="57">
        <v>15</v>
      </c>
      <c r="F817" s="152">
        <v>10.87</v>
      </c>
      <c r="G817" s="150">
        <f t="shared" si="34"/>
        <v>163.04999999999998</v>
      </c>
      <c r="H817" s="118">
        <f>J817/1.07</f>
        <v>10.336448598130842</v>
      </c>
      <c r="I817" s="118">
        <f t="shared" si="35"/>
        <v>155.04672897196264</v>
      </c>
      <c r="J817" s="40">
        <v>11.06</v>
      </c>
      <c r="K817" s="4"/>
      <c r="L817" s="136">
        <f>H817-F817</f>
        <v>-0.5335514018691576</v>
      </c>
      <c r="M817" s="141">
        <f t="shared" si="36"/>
        <v>-8.003271028037346</v>
      </c>
    </row>
    <row r="818" spans="1:13" ht="14.25">
      <c r="A818" s="9"/>
      <c r="B818" s="33"/>
      <c r="C818" s="33"/>
      <c r="D818" s="32"/>
      <c r="E818" s="57"/>
      <c r="F818" s="152"/>
      <c r="G818" s="153">
        <f>SUM(G817)</f>
        <v>163.04999999999998</v>
      </c>
      <c r="H818" s="143"/>
      <c r="I818" s="143">
        <f>SUM(I817)</f>
        <v>155.04672897196264</v>
      </c>
      <c r="J818" s="51"/>
      <c r="K818" s="18"/>
      <c r="L818" s="144"/>
      <c r="M818" s="168">
        <f t="shared" si="36"/>
        <v>-8.003271028037346</v>
      </c>
    </row>
    <row r="819" spans="1:13" ht="14.25">
      <c r="A819" s="9"/>
      <c r="B819" s="83"/>
      <c r="C819" s="83"/>
      <c r="D819" s="82"/>
      <c r="E819" s="108"/>
      <c r="F819" s="152"/>
      <c r="G819" s="150">
        <f t="shared" si="34"/>
        <v>0</v>
      </c>
      <c r="H819" s="118"/>
      <c r="I819" s="118">
        <f t="shared" si="35"/>
        <v>0</v>
      </c>
      <c r="J819" s="51"/>
      <c r="K819" s="4"/>
      <c r="L819" s="136"/>
      <c r="M819" s="141">
        <f t="shared" si="36"/>
        <v>0</v>
      </c>
    </row>
    <row r="820" spans="1:13" ht="14.25">
      <c r="A820" s="9"/>
      <c r="B820" s="33"/>
      <c r="C820" s="33"/>
      <c r="D820" s="32"/>
      <c r="E820" s="57"/>
      <c r="F820" s="152"/>
      <c r="G820" s="150">
        <f t="shared" si="34"/>
        <v>0</v>
      </c>
      <c r="H820" s="118"/>
      <c r="I820" s="118">
        <f t="shared" si="35"/>
        <v>0</v>
      </c>
      <c r="J820" s="51"/>
      <c r="K820" s="4"/>
      <c r="L820" s="136"/>
      <c r="M820" s="141">
        <f t="shared" si="36"/>
        <v>0</v>
      </c>
    </row>
    <row r="821" spans="1:13" ht="14.25">
      <c r="A821" s="9"/>
      <c r="B821" s="33"/>
      <c r="C821" s="33"/>
      <c r="D821" s="32"/>
      <c r="E821" s="57"/>
      <c r="F821" s="152"/>
      <c r="G821" s="150">
        <f t="shared" si="34"/>
        <v>0</v>
      </c>
      <c r="H821" s="118"/>
      <c r="I821" s="118">
        <f t="shared" si="35"/>
        <v>0</v>
      </c>
      <c r="J821" s="51"/>
      <c r="K821" s="4"/>
      <c r="L821" s="136"/>
      <c r="M821" s="141">
        <f t="shared" si="36"/>
        <v>0</v>
      </c>
    </row>
    <row r="822" spans="1:13" ht="14.25">
      <c r="A822" s="16" t="s">
        <v>828</v>
      </c>
      <c r="B822" s="52"/>
      <c r="C822" s="52"/>
      <c r="D822" s="32"/>
      <c r="E822" s="57"/>
      <c r="F822" s="152"/>
      <c r="G822" s="150">
        <f t="shared" si="34"/>
        <v>0</v>
      </c>
      <c r="H822" s="118"/>
      <c r="I822" s="118">
        <f t="shared" si="35"/>
        <v>0</v>
      </c>
      <c r="J822" s="40"/>
      <c r="K822" s="32"/>
      <c r="L822" s="136"/>
      <c r="M822" s="141">
        <f t="shared" si="36"/>
        <v>0</v>
      </c>
    </row>
    <row r="823" spans="1:13" ht="14.25">
      <c r="A823" s="6" t="s">
        <v>111</v>
      </c>
      <c r="B823" s="6" t="s">
        <v>112</v>
      </c>
      <c r="C823" s="12" t="s">
        <v>1164</v>
      </c>
      <c r="D823" s="6" t="s">
        <v>113</v>
      </c>
      <c r="E823" s="53" t="s">
        <v>114</v>
      </c>
      <c r="F823" s="151" t="s">
        <v>1662</v>
      </c>
      <c r="G823" s="150"/>
      <c r="H823" s="119" t="s">
        <v>1663</v>
      </c>
      <c r="I823" s="118"/>
      <c r="J823" s="8"/>
      <c r="K823" s="8"/>
      <c r="L823" s="136"/>
      <c r="M823" s="141"/>
    </row>
    <row r="824" spans="1:13" ht="14.25">
      <c r="A824" s="9">
        <v>1</v>
      </c>
      <c r="B824" s="33" t="s">
        <v>829</v>
      </c>
      <c r="C824" s="100" t="s">
        <v>376</v>
      </c>
      <c r="D824" s="32" t="s">
        <v>118</v>
      </c>
      <c r="E824" s="57">
        <v>70</v>
      </c>
      <c r="F824" s="152">
        <v>15.02</v>
      </c>
      <c r="G824" s="150">
        <f aca="true" t="shared" si="37" ref="G824:G887">E824*F824</f>
        <v>1051.3999999999999</v>
      </c>
      <c r="H824" s="118">
        <f>J824/1.07</f>
        <v>5.747663551401869</v>
      </c>
      <c r="I824" s="118">
        <f aca="true" t="shared" si="38" ref="I824:I887">H824*E824</f>
        <v>402.33644859813086</v>
      </c>
      <c r="J824" s="21">
        <v>6.15</v>
      </c>
      <c r="K824" s="4"/>
      <c r="L824" s="136">
        <f>H824-F824</f>
        <v>-9.27233644859813</v>
      </c>
      <c r="M824" s="141">
        <f t="shared" si="36"/>
        <v>-649.0635514018691</v>
      </c>
    </row>
    <row r="825" spans="1:13" ht="14.25">
      <c r="A825" s="9">
        <v>2</v>
      </c>
      <c r="B825" s="33" t="s">
        <v>830</v>
      </c>
      <c r="C825" s="100" t="s">
        <v>377</v>
      </c>
      <c r="D825" s="32" t="s">
        <v>118</v>
      </c>
      <c r="E825" s="57">
        <v>50</v>
      </c>
      <c r="F825" s="152">
        <v>20.9</v>
      </c>
      <c r="G825" s="150">
        <f t="shared" si="37"/>
        <v>1045</v>
      </c>
      <c r="H825" s="126">
        <v>20.9</v>
      </c>
      <c r="I825" s="126">
        <f t="shared" si="38"/>
        <v>1045</v>
      </c>
      <c r="J825" s="132">
        <v>22.36</v>
      </c>
      <c r="K825" s="4"/>
      <c r="L825" s="136">
        <f>H825-F825</f>
        <v>0</v>
      </c>
      <c r="M825" s="141">
        <f t="shared" si="36"/>
        <v>0</v>
      </c>
    </row>
    <row r="826" spans="1:13" ht="14.25">
      <c r="A826" s="14"/>
      <c r="B826" s="33"/>
      <c r="C826" s="33"/>
      <c r="D826" s="32"/>
      <c r="E826" s="57"/>
      <c r="F826" s="152"/>
      <c r="G826" s="153">
        <f>SUM(G824:G825)</f>
        <v>2096.3999999999996</v>
      </c>
      <c r="H826" s="143"/>
      <c r="I826" s="143">
        <f>SUM(I824:I825)</f>
        <v>1447.3364485981308</v>
      </c>
      <c r="J826" s="22"/>
      <c r="K826" s="18"/>
      <c r="L826" s="144"/>
      <c r="M826" s="168">
        <f t="shared" si="36"/>
        <v>-649.0635514018688</v>
      </c>
    </row>
    <row r="827" spans="1:13" ht="14.25">
      <c r="A827" s="14"/>
      <c r="B827" s="83"/>
      <c r="C827" s="83"/>
      <c r="D827" s="82"/>
      <c r="E827" s="108"/>
      <c r="F827" s="152"/>
      <c r="G827" s="150">
        <f t="shared" si="37"/>
        <v>0</v>
      </c>
      <c r="H827" s="118"/>
      <c r="I827" s="118">
        <f t="shared" si="38"/>
        <v>0</v>
      </c>
      <c r="J827" s="22"/>
      <c r="K827" s="4"/>
      <c r="L827" s="136"/>
      <c r="M827" s="141">
        <f t="shared" si="36"/>
        <v>0</v>
      </c>
    </row>
    <row r="828" spans="1:13" ht="14.25">
      <c r="A828" s="14"/>
      <c r="B828" s="33"/>
      <c r="C828" s="33"/>
      <c r="D828" s="32"/>
      <c r="E828" s="57"/>
      <c r="F828" s="152"/>
      <c r="G828" s="150">
        <f t="shared" si="37"/>
        <v>0</v>
      </c>
      <c r="H828" s="118"/>
      <c r="I828" s="118">
        <f t="shared" si="38"/>
        <v>0</v>
      </c>
      <c r="J828" s="22"/>
      <c r="K828" s="4"/>
      <c r="L828" s="136"/>
      <c r="M828" s="141">
        <f aca="true" t="shared" si="39" ref="M828:M891">I828-G828</f>
        <v>0</v>
      </c>
    </row>
    <row r="829" spans="1:13" ht="14.25">
      <c r="A829" s="16" t="s">
        <v>831</v>
      </c>
      <c r="B829" s="20"/>
      <c r="C829" s="20"/>
      <c r="D829" s="32"/>
      <c r="E829" s="57"/>
      <c r="F829" s="152"/>
      <c r="G829" s="150">
        <f t="shared" si="37"/>
        <v>0</v>
      </c>
      <c r="H829" s="118"/>
      <c r="I829" s="118">
        <f t="shared" si="38"/>
        <v>0</v>
      </c>
      <c r="J829" s="21"/>
      <c r="K829" s="32"/>
      <c r="L829" s="136"/>
      <c r="M829" s="141">
        <f t="shared" si="39"/>
        <v>0</v>
      </c>
    </row>
    <row r="830" spans="1:13" ht="14.25">
      <c r="A830" s="6" t="s">
        <v>111</v>
      </c>
      <c r="B830" s="6" t="s">
        <v>112</v>
      </c>
      <c r="C830" s="12" t="s">
        <v>1164</v>
      </c>
      <c r="D830" s="6" t="s">
        <v>113</v>
      </c>
      <c r="E830" s="53" t="s">
        <v>114</v>
      </c>
      <c r="F830" s="151" t="s">
        <v>1662</v>
      </c>
      <c r="G830" s="150"/>
      <c r="H830" s="119" t="s">
        <v>1663</v>
      </c>
      <c r="I830" s="118"/>
      <c r="J830" s="8"/>
      <c r="K830" s="8"/>
      <c r="L830" s="136"/>
      <c r="M830" s="141"/>
    </row>
    <row r="831" spans="1:13" ht="14.25">
      <c r="A831" s="46">
        <v>1</v>
      </c>
      <c r="B831" s="33" t="s">
        <v>832</v>
      </c>
      <c r="C831" s="100" t="s">
        <v>378</v>
      </c>
      <c r="D831" s="32" t="s">
        <v>118</v>
      </c>
      <c r="E831" s="57">
        <v>100</v>
      </c>
      <c r="F831" s="152">
        <v>23.76</v>
      </c>
      <c r="G831" s="150">
        <f t="shared" si="37"/>
        <v>2376</v>
      </c>
      <c r="H831" s="126">
        <v>23.76</v>
      </c>
      <c r="I831" s="126">
        <f t="shared" si="38"/>
        <v>2376</v>
      </c>
      <c r="J831" s="132">
        <v>25.42</v>
      </c>
      <c r="K831" s="4"/>
      <c r="L831" s="136">
        <f>H831-F831</f>
        <v>0</v>
      </c>
      <c r="M831" s="141">
        <f t="shared" si="39"/>
        <v>0</v>
      </c>
    </row>
    <row r="832" spans="1:13" ht="14.25">
      <c r="A832" s="42"/>
      <c r="B832" s="33"/>
      <c r="C832" s="33"/>
      <c r="D832" s="32"/>
      <c r="E832" s="57"/>
      <c r="F832" s="152"/>
      <c r="G832" s="153">
        <f>SUM(G831)</f>
        <v>2376</v>
      </c>
      <c r="H832" s="143"/>
      <c r="I832" s="143">
        <f>SUM(I831)</f>
        <v>2376</v>
      </c>
      <c r="J832" s="51"/>
      <c r="K832" s="18"/>
      <c r="L832" s="144"/>
      <c r="M832" s="148">
        <f t="shared" si="39"/>
        <v>0</v>
      </c>
    </row>
    <row r="833" spans="1:13" ht="14.25">
      <c r="A833" s="42"/>
      <c r="B833" s="83"/>
      <c r="C833" s="83"/>
      <c r="D833" s="82"/>
      <c r="E833" s="108"/>
      <c r="F833" s="152"/>
      <c r="G833" s="150">
        <f t="shared" si="37"/>
        <v>0</v>
      </c>
      <c r="H833" s="118"/>
      <c r="I833" s="118">
        <f t="shared" si="38"/>
        <v>0</v>
      </c>
      <c r="J833" s="51"/>
      <c r="K833" s="4"/>
      <c r="L833" s="136"/>
      <c r="M833" s="141">
        <f t="shared" si="39"/>
        <v>0</v>
      </c>
    </row>
    <row r="834" spans="1:13" ht="14.25">
      <c r="A834" s="42"/>
      <c r="B834" s="33"/>
      <c r="C834" s="33"/>
      <c r="D834" s="32"/>
      <c r="E834" s="57"/>
      <c r="F834" s="152"/>
      <c r="G834" s="150">
        <f t="shared" si="37"/>
        <v>0</v>
      </c>
      <c r="H834" s="118"/>
      <c r="I834" s="118">
        <f t="shared" si="38"/>
        <v>0</v>
      </c>
      <c r="J834" s="51"/>
      <c r="K834" s="4"/>
      <c r="L834" s="136"/>
      <c r="M834" s="141">
        <f t="shared" si="39"/>
        <v>0</v>
      </c>
    </row>
    <row r="835" spans="1:13" ht="14.25">
      <c r="A835" s="16" t="s">
        <v>833</v>
      </c>
      <c r="B835" s="20"/>
      <c r="C835" s="20"/>
      <c r="D835" s="32"/>
      <c r="E835" s="57"/>
      <c r="F835" s="152"/>
      <c r="G835" s="150">
        <f t="shared" si="37"/>
        <v>0</v>
      </c>
      <c r="H835" s="118"/>
      <c r="I835" s="118">
        <f t="shared" si="38"/>
        <v>0</v>
      </c>
      <c r="J835" s="40"/>
      <c r="K835" s="32"/>
      <c r="L835" s="136"/>
      <c r="M835" s="141">
        <f t="shared" si="39"/>
        <v>0</v>
      </c>
    </row>
    <row r="836" spans="1:13" ht="14.25">
      <c r="A836" s="6" t="s">
        <v>111</v>
      </c>
      <c r="B836" s="6" t="s">
        <v>112</v>
      </c>
      <c r="C836" s="12" t="s">
        <v>1164</v>
      </c>
      <c r="D836" s="6" t="s">
        <v>113</v>
      </c>
      <c r="E836" s="53" t="s">
        <v>114</v>
      </c>
      <c r="F836" s="151" t="s">
        <v>1662</v>
      </c>
      <c r="G836" s="150"/>
      <c r="H836" s="119" t="s">
        <v>1663</v>
      </c>
      <c r="I836" s="118"/>
      <c r="J836" s="8"/>
      <c r="K836" s="8"/>
      <c r="L836" s="136"/>
      <c r="M836" s="141"/>
    </row>
    <row r="837" spans="1:13" ht="14.25">
      <c r="A837" s="9">
        <v>1</v>
      </c>
      <c r="B837" s="33" t="s">
        <v>834</v>
      </c>
      <c r="C837" s="100" t="s">
        <v>379</v>
      </c>
      <c r="D837" s="32" t="s">
        <v>118</v>
      </c>
      <c r="E837" s="57">
        <v>10</v>
      </c>
      <c r="F837" s="152">
        <v>2.09</v>
      </c>
      <c r="G837" s="150">
        <f t="shared" si="37"/>
        <v>20.9</v>
      </c>
      <c r="H837" s="118">
        <f>J837/1.07</f>
        <v>1.775700934579439</v>
      </c>
      <c r="I837" s="118">
        <f t="shared" si="38"/>
        <v>17.75700934579439</v>
      </c>
      <c r="J837" s="40">
        <v>1.9</v>
      </c>
      <c r="K837" s="4"/>
      <c r="L837" s="136">
        <f>H837-F837</f>
        <v>-0.31429906542056085</v>
      </c>
      <c r="M837" s="141">
        <f t="shared" si="39"/>
        <v>-3.142990654205608</v>
      </c>
    </row>
    <row r="838" spans="1:13" ht="14.25">
      <c r="A838" s="10"/>
      <c r="B838" s="33"/>
      <c r="C838" s="33"/>
      <c r="D838" s="32"/>
      <c r="E838" s="57"/>
      <c r="F838" s="152"/>
      <c r="G838" s="153">
        <f>SUM(G837)</f>
        <v>20.9</v>
      </c>
      <c r="H838" s="143"/>
      <c r="I838" s="143">
        <f>SUM(I837)</f>
        <v>17.75700934579439</v>
      </c>
      <c r="J838" s="51"/>
      <c r="K838" s="18"/>
      <c r="L838" s="144"/>
      <c r="M838" s="168">
        <f t="shared" si="39"/>
        <v>-3.142990654205608</v>
      </c>
    </row>
    <row r="839" spans="1:13" ht="14.25">
      <c r="A839" s="10"/>
      <c r="B839" s="83"/>
      <c r="C839" s="83"/>
      <c r="D839" s="82"/>
      <c r="E839" s="108"/>
      <c r="F839" s="152"/>
      <c r="G839" s="150">
        <f t="shared" si="37"/>
        <v>0</v>
      </c>
      <c r="H839" s="118"/>
      <c r="I839" s="118">
        <f t="shared" si="38"/>
        <v>0</v>
      </c>
      <c r="J839" s="51"/>
      <c r="K839" s="4"/>
      <c r="L839" s="136"/>
      <c r="M839" s="141">
        <f t="shared" si="39"/>
        <v>0</v>
      </c>
    </row>
    <row r="840" spans="1:13" ht="14.25">
      <c r="A840" s="10"/>
      <c r="B840" s="33"/>
      <c r="C840" s="33"/>
      <c r="D840" s="32"/>
      <c r="E840" s="57"/>
      <c r="F840" s="152"/>
      <c r="G840" s="150">
        <f t="shared" si="37"/>
        <v>0</v>
      </c>
      <c r="H840" s="118"/>
      <c r="I840" s="118">
        <f t="shared" si="38"/>
        <v>0</v>
      </c>
      <c r="J840" s="51"/>
      <c r="K840" s="4"/>
      <c r="L840" s="136"/>
      <c r="M840" s="141">
        <f t="shared" si="39"/>
        <v>0</v>
      </c>
    </row>
    <row r="841" spans="1:13" ht="14.25">
      <c r="A841" s="16" t="s">
        <v>835</v>
      </c>
      <c r="B841" s="20"/>
      <c r="C841" s="20"/>
      <c r="D841" s="32"/>
      <c r="E841" s="57"/>
      <c r="F841" s="152"/>
      <c r="G841" s="150">
        <f t="shared" si="37"/>
        <v>0</v>
      </c>
      <c r="H841" s="118"/>
      <c r="I841" s="118">
        <f t="shared" si="38"/>
        <v>0</v>
      </c>
      <c r="J841" s="40"/>
      <c r="K841" s="32"/>
      <c r="L841" s="136"/>
      <c r="M841" s="141">
        <f t="shared" si="39"/>
        <v>0</v>
      </c>
    </row>
    <row r="842" spans="1:13" ht="14.25">
      <c r="A842" s="6" t="s">
        <v>111</v>
      </c>
      <c r="B842" s="6" t="s">
        <v>112</v>
      </c>
      <c r="C842" s="12" t="s">
        <v>1164</v>
      </c>
      <c r="D842" s="6" t="s">
        <v>113</v>
      </c>
      <c r="E842" s="53" t="s">
        <v>114</v>
      </c>
      <c r="F842" s="151" t="s">
        <v>1662</v>
      </c>
      <c r="G842" s="150"/>
      <c r="H842" s="119" t="s">
        <v>1663</v>
      </c>
      <c r="I842" s="118"/>
      <c r="J842" s="8"/>
      <c r="K842" s="8"/>
      <c r="L842" s="136"/>
      <c r="M842" s="141"/>
    </row>
    <row r="843" spans="1:13" ht="14.25">
      <c r="A843" s="9">
        <v>1</v>
      </c>
      <c r="B843" s="33" t="s">
        <v>836</v>
      </c>
      <c r="C843" s="100" t="s">
        <v>380</v>
      </c>
      <c r="D843" s="32" t="s">
        <v>118</v>
      </c>
      <c r="E843" s="57">
        <v>100</v>
      </c>
      <c r="F843" s="152">
        <v>30.44</v>
      </c>
      <c r="G843" s="150">
        <f t="shared" si="37"/>
        <v>3044</v>
      </c>
      <c r="H843" s="118">
        <f>J843/1.07</f>
        <v>28.850467289719624</v>
      </c>
      <c r="I843" s="118">
        <f t="shared" si="38"/>
        <v>2885.0467289719622</v>
      </c>
      <c r="J843" s="40">
        <v>30.87</v>
      </c>
      <c r="K843" s="4"/>
      <c r="L843" s="136">
        <f>H843-F843</f>
        <v>-1.589532710280377</v>
      </c>
      <c r="M843" s="141">
        <f t="shared" si="39"/>
        <v>-158.95327102803776</v>
      </c>
    </row>
    <row r="844" spans="1:13" ht="14.25">
      <c r="A844" s="10"/>
      <c r="B844" s="33"/>
      <c r="C844" s="33"/>
      <c r="D844" s="32"/>
      <c r="E844" s="57"/>
      <c r="F844" s="152"/>
      <c r="G844" s="153">
        <f>SUM(G843)</f>
        <v>3044</v>
      </c>
      <c r="H844" s="143"/>
      <c r="I844" s="143">
        <f>SUM(I843)</f>
        <v>2885.0467289719622</v>
      </c>
      <c r="J844" s="51"/>
      <c r="K844" s="18"/>
      <c r="L844" s="144"/>
      <c r="M844" s="168">
        <f t="shared" si="39"/>
        <v>-158.95327102803776</v>
      </c>
    </row>
    <row r="845" spans="1:13" ht="14.25">
      <c r="A845" s="10"/>
      <c r="B845" s="83"/>
      <c r="C845" s="83"/>
      <c r="D845" s="82"/>
      <c r="E845" s="108"/>
      <c r="F845" s="152"/>
      <c r="G845" s="150">
        <f t="shared" si="37"/>
        <v>0</v>
      </c>
      <c r="H845" s="118"/>
      <c r="I845" s="118">
        <f t="shared" si="38"/>
        <v>0</v>
      </c>
      <c r="J845" s="51"/>
      <c r="K845" s="4"/>
      <c r="L845" s="136"/>
      <c r="M845" s="141">
        <f t="shared" si="39"/>
        <v>0</v>
      </c>
    </row>
    <row r="846" spans="1:13" ht="14.25">
      <c r="A846" s="10"/>
      <c r="B846" s="33"/>
      <c r="C846" s="33"/>
      <c r="D846" s="32"/>
      <c r="E846" s="57"/>
      <c r="F846" s="152"/>
      <c r="G846" s="150">
        <f t="shared" si="37"/>
        <v>0</v>
      </c>
      <c r="H846" s="118"/>
      <c r="I846" s="118">
        <f t="shared" si="38"/>
        <v>0</v>
      </c>
      <c r="J846" s="51"/>
      <c r="K846" s="4"/>
      <c r="L846" s="136"/>
      <c r="M846" s="141">
        <f t="shared" si="39"/>
        <v>0</v>
      </c>
    </row>
    <row r="847" spans="1:13" ht="14.25">
      <c r="A847" s="16" t="s">
        <v>837</v>
      </c>
      <c r="B847" s="20"/>
      <c r="C847" s="20"/>
      <c r="D847" s="32"/>
      <c r="E847" s="57"/>
      <c r="F847" s="152"/>
      <c r="G847" s="150">
        <f t="shared" si="37"/>
        <v>0</v>
      </c>
      <c r="H847" s="118"/>
      <c r="I847" s="118">
        <f t="shared" si="38"/>
        <v>0</v>
      </c>
      <c r="J847" s="40"/>
      <c r="K847" s="32"/>
      <c r="L847" s="136"/>
      <c r="M847" s="141">
        <f t="shared" si="39"/>
        <v>0</v>
      </c>
    </row>
    <row r="848" spans="1:13" ht="14.25">
      <c r="A848" s="6" t="s">
        <v>111</v>
      </c>
      <c r="B848" s="6" t="s">
        <v>112</v>
      </c>
      <c r="C848" s="12" t="s">
        <v>1164</v>
      </c>
      <c r="D848" s="6" t="s">
        <v>113</v>
      </c>
      <c r="E848" s="53" t="s">
        <v>114</v>
      </c>
      <c r="F848" s="151" t="s">
        <v>1662</v>
      </c>
      <c r="G848" s="150"/>
      <c r="H848" s="119" t="s">
        <v>1663</v>
      </c>
      <c r="I848" s="118"/>
      <c r="J848" s="8"/>
      <c r="K848" s="8"/>
      <c r="L848" s="136"/>
      <c r="M848" s="141"/>
    </row>
    <row r="849" spans="1:13" ht="14.25">
      <c r="A849" s="9">
        <v>1</v>
      </c>
      <c r="B849" s="33" t="s">
        <v>838</v>
      </c>
      <c r="C849" s="100" t="s">
        <v>381</v>
      </c>
      <c r="D849" s="32" t="s">
        <v>118</v>
      </c>
      <c r="E849" s="57">
        <v>15</v>
      </c>
      <c r="F849" s="152">
        <v>15</v>
      </c>
      <c r="G849" s="150">
        <f t="shared" si="37"/>
        <v>225</v>
      </c>
      <c r="H849" s="118">
        <f>J849/1.07</f>
        <v>13.429906542056074</v>
      </c>
      <c r="I849" s="118">
        <f t="shared" si="38"/>
        <v>201.4485981308411</v>
      </c>
      <c r="J849" s="40">
        <v>14.37</v>
      </c>
      <c r="K849" s="4"/>
      <c r="L849" s="136">
        <f>H849-F849</f>
        <v>-1.5700934579439263</v>
      </c>
      <c r="M849" s="141">
        <f t="shared" si="39"/>
        <v>-23.551401869158894</v>
      </c>
    </row>
    <row r="850" spans="1:13" ht="14.25">
      <c r="A850" s="9">
        <v>2</v>
      </c>
      <c r="B850" s="33" t="s">
        <v>839</v>
      </c>
      <c r="C850" s="100" t="s">
        <v>382</v>
      </c>
      <c r="D850" s="32" t="s">
        <v>118</v>
      </c>
      <c r="E850" s="57">
        <v>10</v>
      </c>
      <c r="F850" s="152">
        <v>28.96</v>
      </c>
      <c r="G850" s="150">
        <f t="shared" si="37"/>
        <v>289.6</v>
      </c>
      <c r="H850" s="118">
        <f>J850/1.07</f>
        <v>18.64485981308411</v>
      </c>
      <c r="I850" s="118">
        <f t="shared" si="38"/>
        <v>186.4485981308411</v>
      </c>
      <c r="J850" s="40">
        <v>19.95</v>
      </c>
      <c r="K850" s="4"/>
      <c r="L850" s="136">
        <f>H850-F850</f>
        <v>-10.31514018691589</v>
      </c>
      <c r="M850" s="141">
        <f t="shared" si="39"/>
        <v>-103.15140186915892</v>
      </c>
    </row>
    <row r="851" spans="1:13" ht="14.25">
      <c r="A851" s="10"/>
      <c r="B851" s="33"/>
      <c r="C851" s="33"/>
      <c r="D851" s="32"/>
      <c r="E851" s="57"/>
      <c r="F851" s="152"/>
      <c r="G851" s="153">
        <f>SUM(G849:G850)</f>
        <v>514.6</v>
      </c>
      <c r="H851" s="143"/>
      <c r="I851" s="143">
        <f>SUM(I849:I850)</f>
        <v>387.8971962616822</v>
      </c>
      <c r="J851" s="51"/>
      <c r="K851" s="18"/>
      <c r="L851" s="144"/>
      <c r="M851" s="168">
        <f t="shared" si="39"/>
        <v>-126.70280373831781</v>
      </c>
    </row>
    <row r="852" spans="1:13" ht="14.25">
      <c r="A852" s="10"/>
      <c r="B852" s="83"/>
      <c r="C852" s="83"/>
      <c r="D852" s="82"/>
      <c r="E852" s="108"/>
      <c r="F852" s="152"/>
      <c r="G852" s="150">
        <f t="shared" si="37"/>
        <v>0</v>
      </c>
      <c r="H852" s="118"/>
      <c r="I852" s="118">
        <f t="shared" si="38"/>
        <v>0</v>
      </c>
      <c r="J852" s="51"/>
      <c r="K852" s="4"/>
      <c r="L852" s="136"/>
      <c r="M852" s="141">
        <f t="shared" si="39"/>
        <v>0</v>
      </c>
    </row>
    <row r="853" spans="1:13" ht="14.25">
      <c r="A853" s="10"/>
      <c r="B853" s="33"/>
      <c r="C853" s="33"/>
      <c r="D853" s="32"/>
      <c r="E853" s="57"/>
      <c r="F853" s="152"/>
      <c r="G853" s="150">
        <f t="shared" si="37"/>
        <v>0</v>
      </c>
      <c r="H853" s="118"/>
      <c r="I853" s="118">
        <f t="shared" si="38"/>
        <v>0</v>
      </c>
      <c r="J853" s="51"/>
      <c r="K853" s="4"/>
      <c r="L853" s="136"/>
      <c r="M853" s="141">
        <f t="shared" si="39"/>
        <v>0</v>
      </c>
    </row>
    <row r="854" spans="1:13" ht="14.25">
      <c r="A854" s="16" t="s">
        <v>840</v>
      </c>
      <c r="B854" s="20"/>
      <c r="C854" s="20"/>
      <c r="D854" s="32"/>
      <c r="E854" s="57"/>
      <c r="F854" s="152"/>
      <c r="G854" s="150">
        <f t="shared" si="37"/>
        <v>0</v>
      </c>
      <c r="H854" s="118"/>
      <c r="I854" s="118">
        <f t="shared" si="38"/>
        <v>0</v>
      </c>
      <c r="J854" s="40"/>
      <c r="K854" s="32"/>
      <c r="L854" s="136"/>
      <c r="M854" s="141">
        <f t="shared" si="39"/>
        <v>0</v>
      </c>
    </row>
    <row r="855" spans="1:13" ht="14.25">
      <c r="A855" s="53" t="s">
        <v>111</v>
      </c>
      <c r="B855" s="6" t="s">
        <v>112</v>
      </c>
      <c r="C855" s="12" t="s">
        <v>1164</v>
      </c>
      <c r="D855" s="6" t="s">
        <v>113</v>
      </c>
      <c r="E855" s="53" t="s">
        <v>114</v>
      </c>
      <c r="F855" s="151" t="s">
        <v>1662</v>
      </c>
      <c r="G855" s="150"/>
      <c r="H855" s="119" t="s">
        <v>1663</v>
      </c>
      <c r="I855" s="118"/>
      <c r="J855" s="8"/>
      <c r="K855" s="8"/>
      <c r="L855" s="136"/>
      <c r="M855" s="141"/>
    </row>
    <row r="856" spans="1:13" ht="14.25">
      <c r="A856" s="9">
        <v>1</v>
      </c>
      <c r="B856" s="33" t="s">
        <v>841</v>
      </c>
      <c r="C856" s="100" t="s">
        <v>383</v>
      </c>
      <c r="D856" s="32" t="s">
        <v>118</v>
      </c>
      <c r="E856" s="57">
        <v>3</v>
      </c>
      <c r="F856" s="152">
        <v>15.59</v>
      </c>
      <c r="G856" s="150">
        <f t="shared" si="37"/>
        <v>46.769999999999996</v>
      </c>
      <c r="H856" s="126">
        <f>J856/1.07</f>
        <v>43.71028037383178</v>
      </c>
      <c r="I856" s="126">
        <f t="shared" si="38"/>
        <v>131.13084112149534</v>
      </c>
      <c r="J856" s="132">
        <v>46.77</v>
      </c>
      <c r="K856" s="4"/>
      <c r="L856" s="138">
        <f>H856-F856</f>
        <v>28.12028037383178</v>
      </c>
      <c r="M856" s="141">
        <f t="shared" si="39"/>
        <v>84.36084112149534</v>
      </c>
    </row>
    <row r="857" spans="1:13" ht="14.25">
      <c r="A857" s="9"/>
      <c r="B857" s="33"/>
      <c r="C857" s="33"/>
      <c r="D857" s="32"/>
      <c r="E857" s="57"/>
      <c r="F857" s="152"/>
      <c r="G857" s="153">
        <f>SUM(G856)</f>
        <v>46.769999999999996</v>
      </c>
      <c r="H857" s="143"/>
      <c r="I857" s="143">
        <f>SUM(I856)</f>
        <v>131.13084112149534</v>
      </c>
      <c r="J857" s="51"/>
      <c r="K857" s="18"/>
      <c r="L857" s="172" t="s">
        <v>1163</v>
      </c>
      <c r="M857" s="168">
        <f t="shared" si="39"/>
        <v>84.36084112149534</v>
      </c>
    </row>
    <row r="858" spans="1:13" ht="14.25">
      <c r="A858" s="9"/>
      <c r="B858" s="83"/>
      <c r="C858" s="83"/>
      <c r="D858" s="82"/>
      <c r="E858" s="108"/>
      <c r="F858" s="152"/>
      <c r="G858" s="150">
        <f t="shared" si="37"/>
        <v>0</v>
      </c>
      <c r="H858" s="118"/>
      <c r="I858" s="118">
        <f t="shared" si="38"/>
        <v>0</v>
      </c>
      <c r="J858" s="51"/>
      <c r="K858" s="4"/>
      <c r="L858" s="136"/>
      <c r="M858" s="141">
        <f t="shared" si="39"/>
        <v>0</v>
      </c>
    </row>
    <row r="859" spans="1:13" ht="14.25">
      <c r="A859" s="9"/>
      <c r="B859" s="33"/>
      <c r="C859" s="33"/>
      <c r="D859" s="32"/>
      <c r="E859" s="57"/>
      <c r="F859" s="152"/>
      <c r="G859" s="150">
        <f t="shared" si="37"/>
        <v>0</v>
      </c>
      <c r="H859" s="118"/>
      <c r="I859" s="118">
        <f t="shared" si="38"/>
        <v>0</v>
      </c>
      <c r="J859" s="51"/>
      <c r="K859" s="4"/>
      <c r="L859" s="136"/>
      <c r="M859" s="141">
        <f t="shared" si="39"/>
        <v>0</v>
      </c>
    </row>
    <row r="860" spans="1:13" ht="14.25">
      <c r="A860" s="15" t="s">
        <v>1005</v>
      </c>
      <c r="B860" s="20"/>
      <c r="C860" s="20"/>
      <c r="D860" s="32"/>
      <c r="E860" s="57"/>
      <c r="F860" s="152"/>
      <c r="G860" s="150">
        <f t="shared" si="37"/>
        <v>0</v>
      </c>
      <c r="H860" s="118"/>
      <c r="I860" s="118">
        <f t="shared" si="38"/>
        <v>0</v>
      </c>
      <c r="J860" s="40"/>
      <c r="K860" s="32"/>
      <c r="L860" s="136"/>
      <c r="M860" s="141">
        <f t="shared" si="39"/>
        <v>0</v>
      </c>
    </row>
    <row r="861" spans="1:13" ht="14.25">
      <c r="A861" s="53" t="s">
        <v>111</v>
      </c>
      <c r="B861" s="6" t="s">
        <v>112</v>
      </c>
      <c r="C861" s="12" t="s">
        <v>1164</v>
      </c>
      <c r="D861" s="6" t="s">
        <v>113</v>
      </c>
      <c r="E861" s="53" t="s">
        <v>114</v>
      </c>
      <c r="F861" s="151" t="s">
        <v>1662</v>
      </c>
      <c r="G861" s="150"/>
      <c r="H861" s="119" t="s">
        <v>1663</v>
      </c>
      <c r="I861" s="118"/>
      <c r="J861" s="8"/>
      <c r="K861" s="8"/>
      <c r="L861" s="136"/>
      <c r="M861" s="141"/>
    </row>
    <row r="862" spans="1:13" ht="14.25">
      <c r="A862" s="46">
        <v>1</v>
      </c>
      <c r="B862" s="33" t="s">
        <v>842</v>
      </c>
      <c r="C862" s="100" t="s">
        <v>384</v>
      </c>
      <c r="D862" s="32" t="s">
        <v>118</v>
      </c>
      <c r="E862" s="57">
        <v>100</v>
      </c>
      <c r="F862" s="152">
        <v>12.64</v>
      </c>
      <c r="G862" s="150">
        <f t="shared" si="37"/>
        <v>1264</v>
      </c>
      <c r="H862" s="118">
        <f>J862/1.07</f>
        <v>9.485981308411215</v>
      </c>
      <c r="I862" s="118">
        <f t="shared" si="38"/>
        <v>948.5981308411216</v>
      </c>
      <c r="J862" s="40">
        <v>10.15</v>
      </c>
      <c r="K862" s="4"/>
      <c r="L862" s="136">
        <f>H862-F862</f>
        <v>-3.154018691588785</v>
      </c>
      <c r="M862" s="141">
        <f t="shared" si="39"/>
        <v>-315.4018691588784</v>
      </c>
    </row>
    <row r="863" spans="1:13" ht="14.25">
      <c r="A863" s="9">
        <v>2</v>
      </c>
      <c r="B863" s="2" t="s">
        <v>843</v>
      </c>
      <c r="C863" s="99" t="s">
        <v>385</v>
      </c>
      <c r="D863" s="9" t="s">
        <v>118</v>
      </c>
      <c r="E863" s="55">
        <v>60</v>
      </c>
      <c r="F863" s="150">
        <v>39.93</v>
      </c>
      <c r="G863" s="150">
        <f t="shared" si="37"/>
        <v>2395.8</v>
      </c>
      <c r="H863" s="126">
        <v>39.93</v>
      </c>
      <c r="I863" s="126">
        <f t="shared" si="38"/>
        <v>2395.8</v>
      </c>
      <c r="J863" s="132">
        <v>42.73</v>
      </c>
      <c r="K863" s="4"/>
      <c r="L863" s="136">
        <f>H863-F863</f>
        <v>0</v>
      </c>
      <c r="M863" s="141">
        <f t="shared" si="39"/>
        <v>0</v>
      </c>
    </row>
    <row r="864" spans="1:13" ht="14.25">
      <c r="A864" s="9">
        <v>3</v>
      </c>
      <c r="B864" s="33" t="s">
        <v>844</v>
      </c>
      <c r="C864" s="99" t="s">
        <v>440</v>
      </c>
      <c r="D864" s="9" t="s">
        <v>118</v>
      </c>
      <c r="E864" s="55">
        <v>25</v>
      </c>
      <c r="F864" s="150">
        <v>64.58</v>
      </c>
      <c r="G864" s="150">
        <f t="shared" si="37"/>
        <v>1614.5</v>
      </c>
      <c r="H864" s="118">
        <f>J864/1.07</f>
        <v>46.50467289719626</v>
      </c>
      <c r="I864" s="118">
        <f t="shared" si="38"/>
        <v>1162.6168224299065</v>
      </c>
      <c r="J864" s="21">
        <v>49.76</v>
      </c>
      <c r="K864" s="4"/>
      <c r="L864" s="136">
        <f>H864-F864</f>
        <v>-18.07532710280374</v>
      </c>
      <c r="M864" s="141">
        <f t="shared" si="39"/>
        <v>-451.8831775700935</v>
      </c>
    </row>
    <row r="865" spans="1:13" ht="14.25">
      <c r="A865" s="55"/>
      <c r="B865" s="2"/>
      <c r="C865" s="2"/>
      <c r="D865" s="9"/>
      <c r="E865" s="55"/>
      <c r="F865" s="150"/>
      <c r="G865" s="153">
        <f>SUM(G862:G864)</f>
        <v>5274.3</v>
      </c>
      <c r="H865" s="143"/>
      <c r="I865" s="143">
        <f>SUM(I862:I864)</f>
        <v>4507.014953271028</v>
      </c>
      <c r="J865" s="22"/>
      <c r="K865" s="18"/>
      <c r="L865" s="144"/>
      <c r="M865" s="168">
        <f t="shared" si="39"/>
        <v>-767.2850467289718</v>
      </c>
    </row>
    <row r="866" spans="1:13" ht="14.25">
      <c r="A866" s="55"/>
      <c r="B866" s="83"/>
      <c r="C866" s="83"/>
      <c r="D866" s="82"/>
      <c r="E866" s="108"/>
      <c r="F866" s="150"/>
      <c r="G866" s="150">
        <f t="shared" si="37"/>
        <v>0</v>
      </c>
      <c r="H866" s="118"/>
      <c r="I866" s="118">
        <f t="shared" si="38"/>
        <v>0</v>
      </c>
      <c r="J866" s="22"/>
      <c r="K866" s="4"/>
      <c r="L866" s="136"/>
      <c r="M866" s="141">
        <f t="shared" si="39"/>
        <v>0</v>
      </c>
    </row>
    <row r="867" spans="1:13" ht="14.25">
      <c r="A867" s="55"/>
      <c r="B867" s="2"/>
      <c r="C867" s="2"/>
      <c r="D867" s="9"/>
      <c r="E867" s="55"/>
      <c r="F867" s="150"/>
      <c r="G867" s="150">
        <f t="shared" si="37"/>
        <v>0</v>
      </c>
      <c r="H867" s="118"/>
      <c r="I867" s="118">
        <f t="shared" si="38"/>
        <v>0</v>
      </c>
      <c r="J867" s="22"/>
      <c r="K867" s="4"/>
      <c r="L867" s="136"/>
      <c r="M867" s="141">
        <f t="shared" si="39"/>
        <v>0</v>
      </c>
    </row>
    <row r="868" spans="1:13" ht="14.25">
      <c r="A868" s="54" t="s">
        <v>845</v>
      </c>
      <c r="B868" s="20"/>
      <c r="C868" s="20"/>
      <c r="D868" s="9"/>
      <c r="E868" s="55"/>
      <c r="F868" s="150"/>
      <c r="G868" s="150">
        <f t="shared" si="37"/>
        <v>0</v>
      </c>
      <c r="H868" s="118"/>
      <c r="I868" s="118">
        <f t="shared" si="38"/>
        <v>0</v>
      </c>
      <c r="J868" s="1"/>
      <c r="K868" s="9"/>
      <c r="L868" s="136"/>
      <c r="M868" s="141">
        <f t="shared" si="39"/>
        <v>0</v>
      </c>
    </row>
    <row r="869" spans="1:13" ht="14.25">
      <c r="A869" s="53" t="s">
        <v>111</v>
      </c>
      <c r="B869" s="6" t="s">
        <v>112</v>
      </c>
      <c r="C869" s="12" t="s">
        <v>1164</v>
      </c>
      <c r="D869" s="6" t="s">
        <v>113</v>
      </c>
      <c r="E869" s="53" t="s">
        <v>114</v>
      </c>
      <c r="F869" s="151" t="s">
        <v>1662</v>
      </c>
      <c r="G869" s="150"/>
      <c r="H869" s="119" t="s">
        <v>1663</v>
      </c>
      <c r="I869" s="118"/>
      <c r="J869" s="8"/>
      <c r="K869" s="8"/>
      <c r="L869" s="136"/>
      <c r="M869" s="141"/>
    </row>
    <row r="870" spans="1:13" ht="14.25">
      <c r="A870" s="9">
        <v>1</v>
      </c>
      <c r="B870" s="33" t="s">
        <v>846</v>
      </c>
      <c r="C870" s="100" t="s">
        <v>386</v>
      </c>
      <c r="D870" s="32" t="s">
        <v>118</v>
      </c>
      <c r="E870" s="57">
        <v>20</v>
      </c>
      <c r="F870" s="152">
        <v>2.4</v>
      </c>
      <c r="G870" s="150">
        <f t="shared" si="37"/>
        <v>48</v>
      </c>
      <c r="H870" s="126">
        <v>2.4</v>
      </c>
      <c r="I870" s="126">
        <f t="shared" si="38"/>
        <v>48</v>
      </c>
      <c r="J870" s="132">
        <v>2.57</v>
      </c>
      <c r="K870" s="4"/>
      <c r="L870" s="136">
        <f>H870-F870</f>
        <v>0</v>
      </c>
      <c r="M870" s="141">
        <f t="shared" si="39"/>
        <v>0</v>
      </c>
    </row>
    <row r="871" spans="1:13" ht="14.25">
      <c r="A871" s="55"/>
      <c r="B871" s="33"/>
      <c r="C871" s="33"/>
      <c r="D871" s="32"/>
      <c r="E871" s="57"/>
      <c r="F871" s="152"/>
      <c r="G871" s="153">
        <f>SUM(G870)</f>
        <v>48</v>
      </c>
      <c r="H871" s="143"/>
      <c r="I871" s="143">
        <f>SUM(I870)</f>
        <v>48</v>
      </c>
      <c r="J871" s="51"/>
      <c r="K871" s="18"/>
      <c r="L871" s="144"/>
      <c r="M871" s="148">
        <f t="shared" si="39"/>
        <v>0</v>
      </c>
    </row>
    <row r="872" spans="1:13" ht="14.25">
      <c r="A872" s="55"/>
      <c r="B872" s="83"/>
      <c r="C872" s="83"/>
      <c r="D872" s="82"/>
      <c r="E872" s="108"/>
      <c r="F872" s="152"/>
      <c r="G872" s="150">
        <f t="shared" si="37"/>
        <v>0</v>
      </c>
      <c r="H872" s="118"/>
      <c r="I872" s="118">
        <f t="shared" si="38"/>
        <v>0</v>
      </c>
      <c r="J872" s="51"/>
      <c r="K872" s="4"/>
      <c r="L872" s="136"/>
      <c r="M872" s="169">
        <f t="shared" si="39"/>
        <v>0</v>
      </c>
    </row>
    <row r="873" spans="1:13" ht="14.25">
      <c r="A873" s="55"/>
      <c r="B873" s="33"/>
      <c r="C873" s="33"/>
      <c r="D873" s="32"/>
      <c r="E873" s="57"/>
      <c r="F873" s="152"/>
      <c r="G873" s="150">
        <f t="shared" si="37"/>
        <v>0</v>
      </c>
      <c r="H873" s="118"/>
      <c r="I873" s="118">
        <f t="shared" si="38"/>
        <v>0</v>
      </c>
      <c r="J873" s="51"/>
      <c r="K873" s="4"/>
      <c r="L873" s="136"/>
      <c r="M873" s="141">
        <f t="shared" si="39"/>
        <v>0</v>
      </c>
    </row>
    <row r="874" spans="1:13" ht="14.25">
      <c r="A874" s="56" t="s">
        <v>847</v>
      </c>
      <c r="B874" s="20"/>
      <c r="C874" s="20"/>
      <c r="D874" s="32"/>
      <c r="E874" s="57"/>
      <c r="F874" s="152"/>
      <c r="G874" s="150">
        <f t="shared" si="37"/>
        <v>0</v>
      </c>
      <c r="H874" s="118"/>
      <c r="I874" s="118">
        <f t="shared" si="38"/>
        <v>0</v>
      </c>
      <c r="J874" s="40"/>
      <c r="K874" s="32"/>
      <c r="L874" s="136"/>
      <c r="M874" s="141">
        <f t="shared" si="39"/>
        <v>0</v>
      </c>
    </row>
    <row r="875" spans="1:13" ht="14.25">
      <c r="A875" s="53" t="s">
        <v>111</v>
      </c>
      <c r="B875" s="6" t="s">
        <v>112</v>
      </c>
      <c r="C875" s="12" t="s">
        <v>1164</v>
      </c>
      <c r="D875" s="6" t="s">
        <v>113</v>
      </c>
      <c r="E875" s="53" t="s">
        <v>114</v>
      </c>
      <c r="F875" s="151" t="s">
        <v>1662</v>
      </c>
      <c r="G875" s="150"/>
      <c r="H875" s="119" t="s">
        <v>1663</v>
      </c>
      <c r="I875" s="118"/>
      <c r="J875" s="8"/>
      <c r="K875" s="8"/>
      <c r="L875" s="136"/>
      <c r="M875" s="141"/>
    </row>
    <row r="876" spans="1:13" ht="14.25">
      <c r="A876" s="9">
        <v>1</v>
      </c>
      <c r="B876" s="33" t="s">
        <v>848</v>
      </c>
      <c r="C876" s="100" t="s">
        <v>387</v>
      </c>
      <c r="D876" s="32" t="s">
        <v>118</v>
      </c>
      <c r="E876" s="57">
        <v>300</v>
      </c>
      <c r="F876" s="152">
        <v>12</v>
      </c>
      <c r="G876" s="150">
        <f t="shared" si="37"/>
        <v>3600</v>
      </c>
      <c r="H876" s="118">
        <f>J876/1.07</f>
        <v>2.663551401869159</v>
      </c>
      <c r="I876" s="118">
        <f t="shared" si="38"/>
        <v>799.0654205607476</v>
      </c>
      <c r="J876" s="40">
        <v>2.85</v>
      </c>
      <c r="K876" s="4"/>
      <c r="L876" s="136">
        <f>H876-F876</f>
        <v>-9.336448598130842</v>
      </c>
      <c r="M876" s="141">
        <f t="shared" si="39"/>
        <v>-2800.9345794392525</v>
      </c>
    </row>
    <row r="877" spans="1:13" ht="14.25">
      <c r="A877" s="32">
        <v>2</v>
      </c>
      <c r="B877" s="33" t="s">
        <v>849</v>
      </c>
      <c r="C877" s="100" t="s">
        <v>388</v>
      </c>
      <c r="D877" s="32" t="s">
        <v>118</v>
      </c>
      <c r="E877" s="57">
        <v>5</v>
      </c>
      <c r="F877" s="152">
        <v>7.5</v>
      </c>
      <c r="G877" s="150">
        <f t="shared" si="37"/>
        <v>37.5</v>
      </c>
      <c r="H877" s="126">
        <v>7.5</v>
      </c>
      <c r="I877" s="126">
        <f t="shared" si="38"/>
        <v>37.5</v>
      </c>
      <c r="J877" s="132">
        <v>8.03</v>
      </c>
      <c r="K877" s="4"/>
      <c r="L877" s="136">
        <f>H877-F877</f>
        <v>0</v>
      </c>
      <c r="M877" s="141">
        <f t="shared" si="39"/>
        <v>0</v>
      </c>
    </row>
    <row r="878" spans="1:13" ht="14.25">
      <c r="A878" s="54"/>
      <c r="B878" s="33"/>
      <c r="C878" s="33"/>
      <c r="D878" s="32"/>
      <c r="E878" s="57"/>
      <c r="F878" s="152"/>
      <c r="G878" s="153">
        <f>SUM(G876:G877)</f>
        <v>3637.5</v>
      </c>
      <c r="H878" s="143"/>
      <c r="I878" s="143">
        <f>SUM(I876:I877)</f>
        <v>836.5654205607476</v>
      </c>
      <c r="J878" s="51"/>
      <c r="K878" s="18"/>
      <c r="L878" s="144"/>
      <c r="M878" s="168">
        <f t="shared" si="39"/>
        <v>-2800.9345794392525</v>
      </c>
    </row>
    <row r="879" spans="1:13" ht="14.25">
      <c r="A879" s="54"/>
      <c r="B879" s="83"/>
      <c r="C879" s="83"/>
      <c r="D879" s="82"/>
      <c r="E879" s="108"/>
      <c r="F879" s="152"/>
      <c r="G879" s="150">
        <f t="shared" si="37"/>
        <v>0</v>
      </c>
      <c r="H879" s="118"/>
      <c r="I879" s="118">
        <f t="shared" si="38"/>
        <v>0</v>
      </c>
      <c r="J879" s="51"/>
      <c r="K879" s="4"/>
      <c r="L879" s="136"/>
      <c r="M879" s="141">
        <f t="shared" si="39"/>
        <v>0</v>
      </c>
    </row>
    <row r="880" spans="1:13" ht="14.25">
      <c r="A880" s="54"/>
      <c r="B880" s="33"/>
      <c r="C880" s="33"/>
      <c r="D880" s="32"/>
      <c r="E880" s="57"/>
      <c r="F880" s="152"/>
      <c r="G880" s="150">
        <f t="shared" si="37"/>
        <v>0</v>
      </c>
      <c r="H880" s="118"/>
      <c r="I880" s="118">
        <f t="shared" si="38"/>
        <v>0</v>
      </c>
      <c r="J880" s="51"/>
      <c r="K880" s="4"/>
      <c r="L880" s="136"/>
      <c r="M880" s="141">
        <f t="shared" si="39"/>
        <v>0</v>
      </c>
    </row>
    <row r="881" spans="1:13" ht="14.25">
      <c r="A881" s="54" t="s">
        <v>850</v>
      </c>
      <c r="B881" s="33"/>
      <c r="C881" s="33"/>
      <c r="D881" s="32"/>
      <c r="E881" s="57"/>
      <c r="F881" s="152"/>
      <c r="G881" s="150">
        <f t="shared" si="37"/>
        <v>0</v>
      </c>
      <c r="H881" s="118"/>
      <c r="I881" s="118">
        <f t="shared" si="38"/>
        <v>0</v>
      </c>
      <c r="J881" s="51"/>
      <c r="K881" s="4"/>
      <c r="L881" s="136"/>
      <c r="M881" s="141">
        <f t="shared" si="39"/>
        <v>0</v>
      </c>
    </row>
    <row r="882" spans="1:13" ht="14.25">
      <c r="A882" s="53" t="s">
        <v>111</v>
      </c>
      <c r="B882" s="6" t="s">
        <v>112</v>
      </c>
      <c r="C882" s="12" t="s">
        <v>1164</v>
      </c>
      <c r="D882" s="6" t="s">
        <v>113</v>
      </c>
      <c r="E882" s="53" t="s">
        <v>114</v>
      </c>
      <c r="F882" s="151" t="s">
        <v>1662</v>
      </c>
      <c r="G882" s="150"/>
      <c r="H882" s="119" t="s">
        <v>1663</v>
      </c>
      <c r="I882" s="118"/>
      <c r="J882" s="8"/>
      <c r="K882" s="8"/>
      <c r="L882" s="136"/>
      <c r="M882" s="141"/>
    </row>
    <row r="883" spans="1:13" ht="14.25">
      <c r="A883" s="32">
        <v>1</v>
      </c>
      <c r="B883" s="33" t="s">
        <v>851</v>
      </c>
      <c r="C883" s="100" t="s">
        <v>1666</v>
      </c>
      <c r="D883" s="32" t="s">
        <v>118</v>
      </c>
      <c r="E883" s="57">
        <v>200</v>
      </c>
      <c r="F883" s="152">
        <v>24.43</v>
      </c>
      <c r="G883" s="150">
        <f t="shared" si="37"/>
        <v>4886</v>
      </c>
      <c r="H883" s="118">
        <f>J883/1.07</f>
        <v>16.738317757009344</v>
      </c>
      <c r="I883" s="118">
        <f t="shared" si="38"/>
        <v>3347.663551401869</v>
      </c>
      <c r="J883" s="28">
        <v>17.91</v>
      </c>
      <c r="K883" s="4"/>
      <c r="L883" s="136">
        <f>H883-F883</f>
        <v>-7.691682242990655</v>
      </c>
      <c r="M883" s="141">
        <f t="shared" si="39"/>
        <v>-1538.336448598131</v>
      </c>
    </row>
    <row r="884" spans="1:13" ht="14.25">
      <c r="A884" s="54"/>
      <c r="B884" s="33"/>
      <c r="C884" s="33"/>
      <c r="D884" s="32"/>
      <c r="E884" s="57"/>
      <c r="F884" s="152"/>
      <c r="G884" s="153">
        <f>SUM(G883)</f>
        <v>4886</v>
      </c>
      <c r="H884" s="143"/>
      <c r="I884" s="143">
        <f>SUM(I883)</f>
        <v>3347.663551401869</v>
      </c>
      <c r="J884" s="51"/>
      <c r="K884" s="18"/>
      <c r="L884" s="144"/>
      <c r="M884" s="168">
        <f t="shared" si="39"/>
        <v>-1538.336448598131</v>
      </c>
    </row>
    <row r="885" spans="1:13" ht="14.25">
      <c r="A885" s="54"/>
      <c r="B885" s="83"/>
      <c r="C885" s="83"/>
      <c r="D885" s="82"/>
      <c r="E885" s="108"/>
      <c r="F885" s="152"/>
      <c r="G885" s="150">
        <f t="shared" si="37"/>
        <v>0</v>
      </c>
      <c r="H885" s="118"/>
      <c r="I885" s="118">
        <f t="shared" si="38"/>
        <v>0</v>
      </c>
      <c r="J885" s="51"/>
      <c r="K885" s="4"/>
      <c r="L885" s="173"/>
      <c r="M885" s="174">
        <f t="shared" si="39"/>
        <v>0</v>
      </c>
    </row>
    <row r="886" spans="1:13" ht="14.25">
      <c r="A886" s="54"/>
      <c r="B886" s="33"/>
      <c r="C886" s="33"/>
      <c r="D886" s="32"/>
      <c r="E886" s="57"/>
      <c r="F886" s="152"/>
      <c r="G886" s="150">
        <f t="shared" si="37"/>
        <v>0</v>
      </c>
      <c r="H886" s="118"/>
      <c r="I886" s="118">
        <f t="shared" si="38"/>
        <v>0</v>
      </c>
      <c r="J886" s="51"/>
      <c r="K886" s="4"/>
      <c r="L886" s="136"/>
      <c r="M886" s="141">
        <f t="shared" si="39"/>
        <v>0</v>
      </c>
    </row>
    <row r="887" spans="1:13" ht="14.25">
      <c r="A887" s="54" t="s">
        <v>852</v>
      </c>
      <c r="B887" s="20"/>
      <c r="C887" s="20"/>
      <c r="D887" s="32"/>
      <c r="E887" s="57"/>
      <c r="F887" s="152"/>
      <c r="G887" s="150">
        <f t="shared" si="37"/>
        <v>0</v>
      </c>
      <c r="H887" s="118"/>
      <c r="I887" s="118">
        <f t="shared" si="38"/>
        <v>0</v>
      </c>
      <c r="J887" s="40"/>
      <c r="K887" s="1"/>
      <c r="L887" s="136"/>
      <c r="M887" s="141">
        <f t="shared" si="39"/>
        <v>0</v>
      </c>
    </row>
    <row r="888" spans="1:13" ht="14.25">
      <c r="A888" s="53" t="s">
        <v>111</v>
      </c>
      <c r="B888" s="6" t="s">
        <v>112</v>
      </c>
      <c r="C888" s="12" t="s">
        <v>1164</v>
      </c>
      <c r="D888" s="6" t="s">
        <v>113</v>
      </c>
      <c r="E888" s="53" t="s">
        <v>114</v>
      </c>
      <c r="F888" s="151" t="s">
        <v>1662</v>
      </c>
      <c r="G888" s="150"/>
      <c r="H888" s="119" t="s">
        <v>1663</v>
      </c>
      <c r="I888" s="118"/>
      <c r="J888" s="8" t="s">
        <v>115</v>
      </c>
      <c r="K888" s="8" t="s">
        <v>116</v>
      </c>
      <c r="L888" s="136"/>
      <c r="M888" s="141"/>
    </row>
    <row r="889" spans="1:13" ht="14.25">
      <c r="A889" s="41">
        <v>1</v>
      </c>
      <c r="B889" s="33" t="s">
        <v>853</v>
      </c>
      <c r="C889" s="100" t="s">
        <v>389</v>
      </c>
      <c r="D889" s="32" t="s">
        <v>118</v>
      </c>
      <c r="E889" s="57">
        <v>500</v>
      </c>
      <c r="F889" s="152">
        <v>9.04</v>
      </c>
      <c r="G889" s="150">
        <f aca="true" t="shared" si="40" ref="G889:G952">E889*F889</f>
        <v>4520</v>
      </c>
      <c r="H889" s="118">
        <f>J889/1.07</f>
        <v>8.25233644859813</v>
      </c>
      <c r="I889" s="118">
        <f aca="true" t="shared" si="41" ref="I889:I952">H889*E889</f>
        <v>4126.1682242990655</v>
      </c>
      <c r="J889" s="40">
        <v>8.83</v>
      </c>
      <c r="K889" s="4"/>
      <c r="L889" s="136">
        <f>H889-F889</f>
        <v>-0.7876635514018684</v>
      </c>
      <c r="M889" s="141">
        <f t="shared" si="39"/>
        <v>-393.8317757009345</v>
      </c>
    </row>
    <row r="890" spans="1:13" ht="14.25">
      <c r="A890" s="32"/>
      <c r="B890" s="33"/>
      <c r="C890" s="33"/>
      <c r="D890" s="32"/>
      <c r="E890" s="57"/>
      <c r="F890" s="152"/>
      <c r="G890" s="153">
        <f>SUM(G889)</f>
        <v>4520</v>
      </c>
      <c r="H890" s="143"/>
      <c r="I890" s="143">
        <f>SUM(I889)</f>
        <v>4126.1682242990655</v>
      </c>
      <c r="J890" s="51"/>
      <c r="K890" s="18"/>
      <c r="L890" s="144"/>
      <c r="M890" s="168">
        <f t="shared" si="39"/>
        <v>-393.8317757009345</v>
      </c>
    </row>
    <row r="891" spans="1:13" ht="14.25">
      <c r="A891" s="32"/>
      <c r="B891" s="83"/>
      <c r="C891" s="83"/>
      <c r="D891" s="82"/>
      <c r="E891" s="108"/>
      <c r="F891" s="152"/>
      <c r="G891" s="150">
        <f t="shared" si="40"/>
        <v>0</v>
      </c>
      <c r="H891" s="118"/>
      <c r="I891" s="118">
        <f t="shared" si="41"/>
        <v>0</v>
      </c>
      <c r="J891" s="51"/>
      <c r="K891" s="4"/>
      <c r="L891" s="136"/>
      <c r="M891" s="141">
        <f t="shared" si="39"/>
        <v>0</v>
      </c>
    </row>
    <row r="892" spans="1:13" ht="14.25">
      <c r="A892" s="32"/>
      <c r="B892" s="33"/>
      <c r="C892" s="33"/>
      <c r="D892" s="32"/>
      <c r="E892" s="57"/>
      <c r="F892" s="152"/>
      <c r="G892" s="150">
        <f t="shared" si="40"/>
        <v>0</v>
      </c>
      <c r="H892" s="118"/>
      <c r="I892" s="118">
        <f t="shared" si="41"/>
        <v>0</v>
      </c>
      <c r="J892" s="51"/>
      <c r="K892" s="4"/>
      <c r="L892" s="136"/>
      <c r="M892" s="141">
        <f aca="true" t="shared" si="42" ref="M892:M955">I892-G892</f>
        <v>0</v>
      </c>
    </row>
    <row r="893" spans="1:13" ht="14.25">
      <c r="A893" s="54" t="s">
        <v>854</v>
      </c>
      <c r="B893" s="20"/>
      <c r="C893" s="20"/>
      <c r="D893" s="32"/>
      <c r="E893" s="57"/>
      <c r="F893" s="152"/>
      <c r="G893" s="150">
        <f t="shared" si="40"/>
        <v>0</v>
      </c>
      <c r="H893" s="118"/>
      <c r="I893" s="118">
        <f t="shared" si="41"/>
        <v>0</v>
      </c>
      <c r="J893" s="40"/>
      <c r="K893" s="32"/>
      <c r="L893" s="136"/>
      <c r="M893" s="141">
        <f t="shared" si="42"/>
        <v>0</v>
      </c>
    </row>
    <row r="894" spans="1:13" ht="14.25">
      <c r="A894" s="53" t="s">
        <v>111</v>
      </c>
      <c r="B894" s="6" t="s">
        <v>112</v>
      </c>
      <c r="C894" s="12" t="s">
        <v>1164</v>
      </c>
      <c r="D894" s="6" t="s">
        <v>113</v>
      </c>
      <c r="E894" s="53" t="s">
        <v>114</v>
      </c>
      <c r="F894" s="151" t="s">
        <v>1662</v>
      </c>
      <c r="G894" s="150"/>
      <c r="H894" s="119" t="s">
        <v>1663</v>
      </c>
      <c r="I894" s="118"/>
      <c r="J894" s="8"/>
      <c r="K894" s="8"/>
      <c r="L894" s="136"/>
      <c r="M894" s="141"/>
    </row>
    <row r="895" spans="1:13" ht="24">
      <c r="A895" s="32">
        <v>1</v>
      </c>
      <c r="B895" s="33" t="s">
        <v>855</v>
      </c>
      <c r="C895" s="100" t="s">
        <v>390</v>
      </c>
      <c r="D895" s="32" t="s">
        <v>118</v>
      </c>
      <c r="E895" s="57">
        <v>100</v>
      </c>
      <c r="F895" s="152">
        <v>2.47</v>
      </c>
      <c r="G895" s="150">
        <f t="shared" si="40"/>
        <v>247.00000000000003</v>
      </c>
      <c r="H895" s="118">
        <f>J895/1.07</f>
        <v>2.336448598130841</v>
      </c>
      <c r="I895" s="118">
        <f t="shared" si="41"/>
        <v>233.6448598130841</v>
      </c>
      <c r="J895" s="40">
        <v>2.5</v>
      </c>
      <c r="K895" s="4"/>
      <c r="L895" s="136">
        <f>H895-F895</f>
        <v>-0.13355140186915904</v>
      </c>
      <c r="M895" s="141">
        <f t="shared" si="42"/>
        <v>-13.355140186915918</v>
      </c>
    </row>
    <row r="896" spans="1:13" ht="14.25">
      <c r="A896" s="57"/>
      <c r="B896" s="33"/>
      <c r="C896" s="33"/>
      <c r="D896" s="32"/>
      <c r="E896" s="57"/>
      <c r="F896" s="152"/>
      <c r="G896" s="153">
        <f>SUM(G895)</f>
        <v>247.00000000000003</v>
      </c>
      <c r="H896" s="143"/>
      <c r="I896" s="143">
        <f>SUM(I895)</f>
        <v>233.6448598130841</v>
      </c>
      <c r="J896" s="51"/>
      <c r="K896" s="18"/>
      <c r="L896" s="144"/>
      <c r="M896" s="168">
        <f t="shared" si="42"/>
        <v>-13.355140186915918</v>
      </c>
    </row>
    <row r="897" spans="1:13" ht="14.25">
      <c r="A897" s="57"/>
      <c r="B897" s="83"/>
      <c r="C897" s="83"/>
      <c r="D897" s="82"/>
      <c r="E897" s="108"/>
      <c r="F897" s="152"/>
      <c r="G897" s="150">
        <f t="shared" si="40"/>
        <v>0</v>
      </c>
      <c r="H897" s="118"/>
      <c r="I897" s="118">
        <f t="shared" si="41"/>
        <v>0</v>
      </c>
      <c r="J897" s="51"/>
      <c r="K897" s="4"/>
      <c r="L897" s="136"/>
      <c r="M897" s="141">
        <f t="shared" si="42"/>
        <v>0</v>
      </c>
    </row>
    <row r="898" spans="1:13" ht="14.25">
      <c r="A898" s="57"/>
      <c r="B898" s="33"/>
      <c r="C898" s="33"/>
      <c r="D898" s="32"/>
      <c r="E898" s="57"/>
      <c r="F898" s="152"/>
      <c r="G898" s="150">
        <f t="shared" si="40"/>
        <v>0</v>
      </c>
      <c r="H898" s="118"/>
      <c r="I898" s="118">
        <f t="shared" si="41"/>
        <v>0</v>
      </c>
      <c r="J898" s="51"/>
      <c r="K898" s="4"/>
      <c r="L898" s="136"/>
      <c r="M898" s="141">
        <f t="shared" si="42"/>
        <v>0</v>
      </c>
    </row>
    <row r="899" spans="1:13" ht="14.25">
      <c r="A899" s="54" t="s">
        <v>856</v>
      </c>
      <c r="B899" s="20"/>
      <c r="C899" s="20"/>
      <c r="D899" s="32"/>
      <c r="E899" s="57"/>
      <c r="F899" s="152"/>
      <c r="G899" s="150">
        <f t="shared" si="40"/>
        <v>0</v>
      </c>
      <c r="H899" s="118"/>
      <c r="I899" s="118">
        <f t="shared" si="41"/>
        <v>0</v>
      </c>
      <c r="J899" s="40"/>
      <c r="K899" s="32"/>
      <c r="L899" s="136"/>
      <c r="M899" s="141">
        <f t="shared" si="42"/>
        <v>0</v>
      </c>
    </row>
    <row r="900" spans="1:13" ht="14.25">
      <c r="A900" s="53" t="s">
        <v>111</v>
      </c>
      <c r="B900" s="6" t="s">
        <v>112</v>
      </c>
      <c r="C900" s="12" t="s">
        <v>1164</v>
      </c>
      <c r="D900" s="6" t="s">
        <v>113</v>
      </c>
      <c r="E900" s="53" t="s">
        <v>114</v>
      </c>
      <c r="F900" s="151" t="s">
        <v>1662</v>
      </c>
      <c r="G900" s="150"/>
      <c r="H900" s="119" t="s">
        <v>1663</v>
      </c>
      <c r="I900" s="118"/>
      <c r="J900" s="8"/>
      <c r="K900" s="8"/>
      <c r="L900" s="136"/>
      <c r="M900" s="141"/>
    </row>
    <row r="901" spans="1:13" ht="14.25">
      <c r="A901" s="32">
        <v>1</v>
      </c>
      <c r="B901" s="33" t="s">
        <v>857</v>
      </c>
      <c r="C901" s="100" t="s">
        <v>391</v>
      </c>
      <c r="D901" s="32" t="s">
        <v>118</v>
      </c>
      <c r="E901" s="57">
        <v>2000</v>
      </c>
      <c r="F901" s="152">
        <v>15.57</v>
      </c>
      <c r="G901" s="150">
        <f t="shared" si="40"/>
        <v>31140</v>
      </c>
      <c r="H901" s="118">
        <f>J901/1.07</f>
        <v>15.570093457943925</v>
      </c>
      <c r="I901" s="118">
        <f t="shared" si="41"/>
        <v>31140.18691588785</v>
      </c>
      <c r="J901" s="40">
        <v>16.66</v>
      </c>
      <c r="K901" s="4"/>
      <c r="L901" s="137">
        <f>H901-F901</f>
        <v>9.345794392423556E-05</v>
      </c>
      <c r="M901" s="141">
        <f t="shared" si="42"/>
        <v>0.1869158878507733</v>
      </c>
    </row>
    <row r="902" spans="1:13" ht="14.25">
      <c r="A902" s="32">
        <v>2</v>
      </c>
      <c r="B902" s="33" t="s">
        <v>858</v>
      </c>
      <c r="C902" s="100" t="s">
        <v>392</v>
      </c>
      <c r="D902" s="32" t="s">
        <v>118</v>
      </c>
      <c r="E902" s="57">
        <v>100</v>
      </c>
      <c r="F902" s="152">
        <v>30.78</v>
      </c>
      <c r="G902" s="150">
        <f t="shared" si="40"/>
        <v>3078</v>
      </c>
      <c r="H902" s="118">
        <f>J902/1.07</f>
        <v>12</v>
      </c>
      <c r="I902" s="118">
        <f t="shared" si="41"/>
        <v>1200</v>
      </c>
      <c r="J902" s="40">
        <v>12.84</v>
      </c>
      <c r="K902" s="4"/>
      <c r="L902" s="136">
        <f>H902-F902</f>
        <v>-18.78</v>
      </c>
      <c r="M902" s="141">
        <f t="shared" si="42"/>
        <v>-1878</v>
      </c>
    </row>
    <row r="903" spans="1:13" ht="14.25">
      <c r="A903" s="32"/>
      <c r="B903" s="33"/>
      <c r="C903" s="33"/>
      <c r="D903" s="32"/>
      <c r="E903" s="57"/>
      <c r="F903" s="152"/>
      <c r="G903" s="153">
        <f>SUM(G901:G902)</f>
        <v>34218</v>
      </c>
      <c r="H903" s="143"/>
      <c r="I903" s="143">
        <f>SUM(I901:I902)</f>
        <v>32340.18691588785</v>
      </c>
      <c r="J903" s="58"/>
      <c r="K903" s="58"/>
      <c r="L903" s="144"/>
      <c r="M903" s="168">
        <f t="shared" si="42"/>
        <v>-1877.8130841121492</v>
      </c>
    </row>
    <row r="904" spans="1:13" ht="14.25">
      <c r="A904" s="32"/>
      <c r="B904" s="83"/>
      <c r="C904" s="83"/>
      <c r="D904" s="82"/>
      <c r="E904" s="108"/>
      <c r="F904" s="152"/>
      <c r="G904" s="150">
        <f t="shared" si="40"/>
        <v>0</v>
      </c>
      <c r="H904" s="118"/>
      <c r="I904" s="118">
        <f t="shared" si="41"/>
        <v>0</v>
      </c>
      <c r="J904" s="58"/>
      <c r="K904" s="58"/>
      <c r="L904" s="136"/>
      <c r="M904" s="141">
        <f t="shared" si="42"/>
        <v>0</v>
      </c>
    </row>
    <row r="905" spans="1:13" ht="14.25">
      <c r="A905" s="32"/>
      <c r="B905" s="33"/>
      <c r="C905" s="33"/>
      <c r="D905" s="32"/>
      <c r="E905" s="57"/>
      <c r="F905" s="152"/>
      <c r="G905" s="150">
        <f t="shared" si="40"/>
        <v>0</v>
      </c>
      <c r="H905" s="118"/>
      <c r="I905" s="118">
        <f t="shared" si="41"/>
        <v>0</v>
      </c>
      <c r="J905" s="58"/>
      <c r="K905" s="58"/>
      <c r="L905" s="136"/>
      <c r="M905" s="141">
        <f t="shared" si="42"/>
        <v>0</v>
      </c>
    </row>
    <row r="906" spans="1:13" ht="14.25">
      <c r="A906" s="54" t="s">
        <v>859</v>
      </c>
      <c r="B906" s="20"/>
      <c r="C906" s="20"/>
      <c r="D906" s="32"/>
      <c r="E906" s="57"/>
      <c r="F906" s="152"/>
      <c r="G906" s="150">
        <f t="shared" si="40"/>
        <v>0</v>
      </c>
      <c r="H906" s="118"/>
      <c r="I906" s="118">
        <f t="shared" si="41"/>
        <v>0</v>
      </c>
      <c r="J906" s="40"/>
      <c r="K906" s="32"/>
      <c r="L906" s="136"/>
      <c r="M906" s="141">
        <f t="shared" si="42"/>
        <v>0</v>
      </c>
    </row>
    <row r="907" spans="1:13" ht="14.25">
      <c r="A907" s="53" t="s">
        <v>111</v>
      </c>
      <c r="B907" s="6" t="s">
        <v>112</v>
      </c>
      <c r="C907" s="12" t="s">
        <v>1164</v>
      </c>
      <c r="D907" s="6" t="s">
        <v>113</v>
      </c>
      <c r="E907" s="53" t="s">
        <v>114</v>
      </c>
      <c r="F907" s="151" t="s">
        <v>1662</v>
      </c>
      <c r="G907" s="150"/>
      <c r="H907" s="119" t="s">
        <v>1663</v>
      </c>
      <c r="I907" s="118"/>
      <c r="J907" s="8"/>
      <c r="K907" s="8"/>
      <c r="L907" s="136"/>
      <c r="M907" s="141"/>
    </row>
    <row r="908" spans="1:13" ht="14.25">
      <c r="A908" s="32">
        <v>1</v>
      </c>
      <c r="B908" s="33" t="s">
        <v>860</v>
      </c>
      <c r="C908" s="100" t="s">
        <v>393</v>
      </c>
      <c r="D908" s="32" t="s">
        <v>118</v>
      </c>
      <c r="E908" s="57">
        <v>100</v>
      </c>
      <c r="F908" s="152">
        <v>2.87</v>
      </c>
      <c r="G908" s="150">
        <f t="shared" si="40"/>
        <v>287</v>
      </c>
      <c r="H908" s="118">
        <f>J908/1.07</f>
        <v>2.08411214953271</v>
      </c>
      <c r="I908" s="118">
        <f t="shared" si="41"/>
        <v>208.41121495327099</v>
      </c>
      <c r="J908" s="40">
        <v>2.23</v>
      </c>
      <c r="K908" s="4"/>
      <c r="L908" s="136">
        <f>H908-F908</f>
        <v>-0.7858878504672901</v>
      </c>
      <c r="M908" s="141">
        <f t="shared" si="42"/>
        <v>-78.58878504672901</v>
      </c>
    </row>
    <row r="909" spans="1:13" ht="14.25">
      <c r="A909" s="57"/>
      <c r="B909" s="33"/>
      <c r="C909" s="33"/>
      <c r="D909" s="32"/>
      <c r="E909" s="57"/>
      <c r="F909" s="152"/>
      <c r="G909" s="153">
        <f>SUM(G908)</f>
        <v>287</v>
      </c>
      <c r="H909" s="143"/>
      <c r="I909" s="143">
        <f>SUM(I908)</f>
        <v>208.41121495327099</v>
      </c>
      <c r="J909" s="51"/>
      <c r="K909" s="18"/>
      <c r="L909" s="144"/>
      <c r="M909" s="168">
        <f t="shared" si="42"/>
        <v>-78.58878504672901</v>
      </c>
    </row>
    <row r="910" spans="1:13" ht="14.25">
      <c r="A910" s="57"/>
      <c r="B910" s="83"/>
      <c r="C910" s="83"/>
      <c r="D910" s="82"/>
      <c r="E910" s="108"/>
      <c r="F910" s="152"/>
      <c r="G910" s="150">
        <f t="shared" si="40"/>
        <v>0</v>
      </c>
      <c r="H910" s="118"/>
      <c r="I910" s="118">
        <f t="shared" si="41"/>
        <v>0</v>
      </c>
      <c r="J910" s="51"/>
      <c r="K910" s="4"/>
      <c r="L910" s="136"/>
      <c r="M910" s="141">
        <f t="shared" si="42"/>
        <v>0</v>
      </c>
    </row>
    <row r="911" spans="1:13" ht="14.25">
      <c r="A911" s="57"/>
      <c r="B911" s="33"/>
      <c r="C911" s="33"/>
      <c r="D911" s="32"/>
      <c r="E911" s="57"/>
      <c r="F911" s="152"/>
      <c r="G911" s="150">
        <f t="shared" si="40"/>
        <v>0</v>
      </c>
      <c r="H911" s="118"/>
      <c r="I911" s="118">
        <f t="shared" si="41"/>
        <v>0</v>
      </c>
      <c r="J911" s="51"/>
      <c r="K911" s="4"/>
      <c r="L911" s="136"/>
      <c r="M911" s="141">
        <f t="shared" si="42"/>
        <v>0</v>
      </c>
    </row>
    <row r="912" spans="1:13" ht="14.25">
      <c r="A912" s="54" t="s">
        <v>861</v>
      </c>
      <c r="B912" s="20"/>
      <c r="C912" s="20"/>
      <c r="D912" s="32"/>
      <c r="E912" s="57"/>
      <c r="F912" s="152"/>
      <c r="G912" s="150">
        <f t="shared" si="40"/>
        <v>0</v>
      </c>
      <c r="H912" s="118"/>
      <c r="I912" s="118">
        <f t="shared" si="41"/>
        <v>0</v>
      </c>
      <c r="J912" s="40"/>
      <c r="K912" s="32"/>
      <c r="L912" s="136"/>
      <c r="M912" s="141">
        <f t="shared" si="42"/>
        <v>0</v>
      </c>
    </row>
    <row r="913" spans="1:13" ht="14.25">
      <c r="A913" s="53" t="s">
        <v>111</v>
      </c>
      <c r="B913" s="6" t="s">
        <v>112</v>
      </c>
      <c r="C913" s="12" t="s">
        <v>1164</v>
      </c>
      <c r="D913" s="6" t="s">
        <v>113</v>
      </c>
      <c r="E913" s="53" t="s">
        <v>114</v>
      </c>
      <c r="F913" s="151" t="s">
        <v>1662</v>
      </c>
      <c r="G913" s="150"/>
      <c r="H913" s="119" t="s">
        <v>1663</v>
      </c>
      <c r="I913" s="118"/>
      <c r="J913" s="8"/>
      <c r="K913" s="8"/>
      <c r="L913" s="136"/>
      <c r="M913" s="141"/>
    </row>
    <row r="914" spans="1:13" ht="24">
      <c r="A914" s="32">
        <v>1</v>
      </c>
      <c r="B914" s="33" t="s">
        <v>862</v>
      </c>
      <c r="C914" s="100" t="s">
        <v>394</v>
      </c>
      <c r="D914" s="32" t="s">
        <v>118</v>
      </c>
      <c r="E914" s="57">
        <v>1500</v>
      </c>
      <c r="F914" s="152">
        <v>3.33</v>
      </c>
      <c r="G914" s="150">
        <f t="shared" si="40"/>
        <v>4995</v>
      </c>
      <c r="H914" s="118">
        <f>J914/1.07</f>
        <v>3.130841121495327</v>
      </c>
      <c r="I914" s="118">
        <f t="shared" si="41"/>
        <v>4696.26168224299</v>
      </c>
      <c r="J914" s="40">
        <v>3.35</v>
      </c>
      <c r="K914" s="4"/>
      <c r="L914" s="136">
        <f>H914-F914</f>
        <v>-0.19915887850467318</v>
      </c>
      <c r="M914" s="141">
        <f t="shared" si="42"/>
        <v>-298.73831775701</v>
      </c>
    </row>
    <row r="915" spans="1:13" ht="24">
      <c r="A915" s="32">
        <v>2</v>
      </c>
      <c r="B915" s="33" t="s">
        <v>863</v>
      </c>
      <c r="C915" s="100" t="s">
        <v>395</v>
      </c>
      <c r="D915" s="32" t="s">
        <v>118</v>
      </c>
      <c r="E915" s="57">
        <v>270</v>
      </c>
      <c r="F915" s="152">
        <v>2.09</v>
      </c>
      <c r="G915" s="150">
        <f t="shared" si="40"/>
        <v>564.3</v>
      </c>
      <c r="H915" s="118">
        <f>J915/1.07</f>
        <v>1.5514018691588782</v>
      </c>
      <c r="I915" s="118">
        <f t="shared" si="41"/>
        <v>418.8785046728971</v>
      </c>
      <c r="J915" s="40">
        <v>1.66</v>
      </c>
      <c r="K915" s="4"/>
      <c r="L915" s="136">
        <f>H915-F915</f>
        <v>-0.5385981308411216</v>
      </c>
      <c r="M915" s="141">
        <f t="shared" si="42"/>
        <v>-145.42149532710283</v>
      </c>
    </row>
    <row r="916" spans="1:13" ht="14.25">
      <c r="A916" s="57"/>
      <c r="B916" s="33"/>
      <c r="C916" s="33"/>
      <c r="D916" s="32"/>
      <c r="E916" s="57"/>
      <c r="F916" s="152"/>
      <c r="G916" s="153">
        <f>SUM(G914:G915)</f>
        <v>5559.3</v>
      </c>
      <c r="H916" s="143"/>
      <c r="I916" s="143">
        <f>SUM(I914:I915)</f>
        <v>5115.140186915887</v>
      </c>
      <c r="J916" s="51"/>
      <c r="K916" s="18"/>
      <c r="L916" s="144"/>
      <c r="M916" s="168">
        <f t="shared" si="42"/>
        <v>-444.159813084113</v>
      </c>
    </row>
    <row r="917" spans="1:13" ht="14.25">
      <c r="A917" s="57"/>
      <c r="B917" s="83"/>
      <c r="C917" s="83"/>
      <c r="D917" s="82"/>
      <c r="E917" s="108"/>
      <c r="F917" s="152"/>
      <c r="G917" s="150">
        <f t="shared" si="40"/>
        <v>0</v>
      </c>
      <c r="H917" s="118"/>
      <c r="I917" s="118">
        <f t="shared" si="41"/>
        <v>0</v>
      </c>
      <c r="J917" s="51"/>
      <c r="K917" s="4"/>
      <c r="L917" s="136"/>
      <c r="M917" s="141">
        <f t="shared" si="42"/>
        <v>0</v>
      </c>
    </row>
    <row r="918" spans="1:13" ht="14.25">
      <c r="A918" s="57"/>
      <c r="B918" s="33"/>
      <c r="C918" s="33"/>
      <c r="D918" s="32"/>
      <c r="E918" s="57"/>
      <c r="F918" s="152"/>
      <c r="G918" s="150">
        <f t="shared" si="40"/>
        <v>0</v>
      </c>
      <c r="H918" s="118"/>
      <c r="I918" s="118">
        <f t="shared" si="41"/>
        <v>0</v>
      </c>
      <c r="J918" s="51"/>
      <c r="K918" s="4"/>
      <c r="L918" s="136"/>
      <c r="M918" s="141">
        <f t="shared" si="42"/>
        <v>0</v>
      </c>
    </row>
    <row r="919" spans="1:13" ht="14.25">
      <c r="A919" s="54" t="s">
        <v>864</v>
      </c>
      <c r="B919" s="20"/>
      <c r="C919" s="20"/>
      <c r="D919" s="32"/>
      <c r="E919" s="57"/>
      <c r="F919" s="152"/>
      <c r="G919" s="150">
        <f t="shared" si="40"/>
        <v>0</v>
      </c>
      <c r="H919" s="118"/>
      <c r="I919" s="118">
        <f t="shared" si="41"/>
        <v>0</v>
      </c>
      <c r="J919" s="40"/>
      <c r="K919" s="32"/>
      <c r="L919" s="136"/>
      <c r="M919" s="141">
        <f t="shared" si="42"/>
        <v>0</v>
      </c>
    </row>
    <row r="920" spans="1:13" ht="14.25">
      <c r="A920" s="53" t="s">
        <v>111</v>
      </c>
      <c r="B920" s="6" t="s">
        <v>112</v>
      </c>
      <c r="C920" s="12" t="s">
        <v>1164</v>
      </c>
      <c r="D920" s="6" t="s">
        <v>113</v>
      </c>
      <c r="E920" s="53" t="s">
        <v>114</v>
      </c>
      <c r="F920" s="151" t="s">
        <v>1662</v>
      </c>
      <c r="G920" s="150"/>
      <c r="H920" s="119" t="s">
        <v>1663</v>
      </c>
      <c r="I920" s="118"/>
      <c r="J920" s="8"/>
      <c r="K920" s="8"/>
      <c r="L920" s="136"/>
      <c r="M920" s="141"/>
    </row>
    <row r="921" spans="1:13" ht="14.25">
      <c r="A921" s="32">
        <v>1</v>
      </c>
      <c r="B921" s="33" t="s">
        <v>870</v>
      </c>
      <c r="C921" s="100" t="s">
        <v>396</v>
      </c>
      <c r="D921" s="32" t="s">
        <v>118</v>
      </c>
      <c r="E921" s="57">
        <v>150</v>
      </c>
      <c r="F921" s="152">
        <v>6.57</v>
      </c>
      <c r="G921" s="150">
        <f t="shared" si="40"/>
        <v>985.5</v>
      </c>
      <c r="H921" s="118">
        <f>J921/1.07</f>
        <v>6.261682242990654</v>
      </c>
      <c r="I921" s="118">
        <f t="shared" si="41"/>
        <v>939.252336448598</v>
      </c>
      <c r="J921" s="40">
        <v>6.7</v>
      </c>
      <c r="K921" s="4"/>
      <c r="L921" s="136">
        <f>H921-F921</f>
        <v>-0.3083177570093465</v>
      </c>
      <c r="M921" s="141">
        <f t="shared" si="42"/>
        <v>-46.247663551401956</v>
      </c>
    </row>
    <row r="922" spans="1:13" ht="24">
      <c r="A922" s="32">
        <v>2</v>
      </c>
      <c r="B922" s="33" t="s">
        <v>1313</v>
      </c>
      <c r="C922" s="100" t="s">
        <v>397</v>
      </c>
      <c r="D922" s="32" t="s">
        <v>118</v>
      </c>
      <c r="E922" s="57">
        <v>10</v>
      </c>
      <c r="F922" s="152">
        <v>3.21</v>
      </c>
      <c r="G922" s="150">
        <f t="shared" si="40"/>
        <v>32.1</v>
      </c>
      <c r="H922" s="118">
        <f>J922/1.07</f>
        <v>4.121495327102804</v>
      </c>
      <c r="I922" s="118">
        <f t="shared" si="41"/>
        <v>41.21495327102804</v>
      </c>
      <c r="J922" s="40">
        <v>4.41</v>
      </c>
      <c r="K922" s="4"/>
      <c r="L922" s="137">
        <f>H922-F922</f>
        <v>0.9114953271028039</v>
      </c>
      <c r="M922" s="141">
        <f t="shared" si="42"/>
        <v>9.114953271028035</v>
      </c>
    </row>
    <row r="923" spans="1:13" ht="14.25">
      <c r="A923" s="57"/>
      <c r="B923" s="59" t="s">
        <v>871</v>
      </c>
      <c r="C923" s="100" t="s">
        <v>398</v>
      </c>
      <c r="D923" s="32" t="s">
        <v>133</v>
      </c>
      <c r="E923" s="57">
        <v>8000</v>
      </c>
      <c r="F923" s="152">
        <v>4.98</v>
      </c>
      <c r="G923" s="150">
        <f t="shared" si="40"/>
        <v>39840</v>
      </c>
      <c r="H923" s="118">
        <f>J923/1.07</f>
        <v>4.121495327102804</v>
      </c>
      <c r="I923" s="118">
        <f t="shared" si="41"/>
        <v>32971.96261682243</v>
      </c>
      <c r="J923" s="40">
        <v>4.41</v>
      </c>
      <c r="K923" s="4"/>
      <c r="L923" s="136">
        <f>H923-F923</f>
        <v>-0.8585046728971966</v>
      </c>
      <c r="M923" s="141">
        <f t="shared" si="42"/>
        <v>-6868.037383177572</v>
      </c>
    </row>
    <row r="924" spans="1:13" ht="14.25">
      <c r="A924" s="57"/>
      <c r="B924" s="33"/>
      <c r="C924" s="33"/>
      <c r="D924" s="32"/>
      <c r="E924" s="57"/>
      <c r="F924" s="152"/>
      <c r="G924" s="153">
        <f>SUM(G921:G923)</f>
        <v>40857.6</v>
      </c>
      <c r="H924" s="143"/>
      <c r="I924" s="143">
        <f>SUM(I921:I923)</f>
        <v>33952.42990654206</v>
      </c>
      <c r="J924" s="51"/>
      <c r="K924" s="18"/>
      <c r="L924" s="144"/>
      <c r="M924" s="168">
        <f t="shared" si="42"/>
        <v>-6905.170093457942</v>
      </c>
    </row>
    <row r="925" spans="1:13" ht="14.25">
      <c r="A925" s="57"/>
      <c r="B925" s="83"/>
      <c r="C925" s="83"/>
      <c r="D925" s="82"/>
      <c r="E925" s="108"/>
      <c r="F925" s="152"/>
      <c r="G925" s="150">
        <f t="shared" si="40"/>
        <v>0</v>
      </c>
      <c r="H925" s="118"/>
      <c r="I925" s="118">
        <f t="shared" si="41"/>
        <v>0</v>
      </c>
      <c r="J925" s="51"/>
      <c r="K925" s="4"/>
      <c r="L925" s="136"/>
      <c r="M925" s="141">
        <f t="shared" si="42"/>
        <v>0</v>
      </c>
    </row>
    <row r="926" spans="1:13" ht="14.25">
      <c r="A926" s="57"/>
      <c r="B926" s="33"/>
      <c r="C926" s="33"/>
      <c r="D926" s="32"/>
      <c r="E926" s="57"/>
      <c r="F926" s="152"/>
      <c r="G926" s="150">
        <f t="shared" si="40"/>
        <v>0</v>
      </c>
      <c r="H926" s="118"/>
      <c r="I926" s="118">
        <f t="shared" si="41"/>
        <v>0</v>
      </c>
      <c r="J926" s="51"/>
      <c r="K926" s="4"/>
      <c r="L926" s="136"/>
      <c r="M926" s="141">
        <f t="shared" si="42"/>
        <v>0</v>
      </c>
    </row>
    <row r="927" spans="1:13" ht="14.25">
      <c r="A927" s="54" t="s">
        <v>872</v>
      </c>
      <c r="B927" s="20"/>
      <c r="C927" s="20"/>
      <c r="D927" s="32"/>
      <c r="E927" s="57"/>
      <c r="F927" s="152"/>
      <c r="G927" s="150">
        <f t="shared" si="40"/>
        <v>0</v>
      </c>
      <c r="H927" s="118"/>
      <c r="I927" s="118">
        <f t="shared" si="41"/>
        <v>0</v>
      </c>
      <c r="J927" s="40"/>
      <c r="K927" s="32"/>
      <c r="L927" s="136"/>
      <c r="M927" s="141">
        <f t="shared" si="42"/>
        <v>0</v>
      </c>
    </row>
    <row r="928" spans="1:13" ht="14.25">
      <c r="A928" s="53" t="s">
        <v>111</v>
      </c>
      <c r="B928" s="6" t="s">
        <v>112</v>
      </c>
      <c r="C928" s="12" t="s">
        <v>1164</v>
      </c>
      <c r="D928" s="6" t="s">
        <v>113</v>
      </c>
      <c r="E928" s="53" t="s">
        <v>114</v>
      </c>
      <c r="F928" s="151" t="s">
        <v>1662</v>
      </c>
      <c r="G928" s="150"/>
      <c r="H928" s="119" t="s">
        <v>1663</v>
      </c>
      <c r="I928" s="118"/>
      <c r="J928" s="8"/>
      <c r="K928" s="8"/>
      <c r="L928" s="136"/>
      <c r="M928" s="141"/>
    </row>
    <row r="929" spans="1:13" ht="14.25">
      <c r="A929" s="32">
        <v>1</v>
      </c>
      <c r="B929" s="33" t="s">
        <v>873</v>
      </c>
      <c r="C929" s="100" t="s">
        <v>399</v>
      </c>
      <c r="D929" s="32" t="s">
        <v>118</v>
      </c>
      <c r="E929" s="57">
        <v>150</v>
      </c>
      <c r="F929" s="152">
        <v>15.54</v>
      </c>
      <c r="G929" s="150">
        <f t="shared" si="40"/>
        <v>2331</v>
      </c>
      <c r="H929" s="118">
        <f>J929/1.07</f>
        <v>7.355140186915888</v>
      </c>
      <c r="I929" s="118">
        <f t="shared" si="41"/>
        <v>1103.271028037383</v>
      </c>
      <c r="J929" s="40">
        <v>7.87</v>
      </c>
      <c r="K929" s="4"/>
      <c r="L929" s="136">
        <f>H929-F929</f>
        <v>-8.184859813084111</v>
      </c>
      <c r="M929" s="141">
        <f t="shared" si="42"/>
        <v>-1227.728971962617</v>
      </c>
    </row>
    <row r="930" spans="1:13" ht="24">
      <c r="A930" s="32">
        <v>2</v>
      </c>
      <c r="B930" s="33" t="s">
        <v>874</v>
      </c>
      <c r="C930" s="100" t="s">
        <v>400</v>
      </c>
      <c r="D930" s="32" t="s">
        <v>118</v>
      </c>
      <c r="E930" s="57">
        <v>100</v>
      </c>
      <c r="F930" s="152">
        <v>27.43</v>
      </c>
      <c r="G930" s="150">
        <f t="shared" si="40"/>
        <v>2743</v>
      </c>
      <c r="H930" s="118">
        <f>J930/1.07</f>
        <v>24.95327102803738</v>
      </c>
      <c r="I930" s="118">
        <f t="shared" si="41"/>
        <v>2495.327102803738</v>
      </c>
      <c r="J930" s="40">
        <v>26.7</v>
      </c>
      <c r="K930" s="4"/>
      <c r="L930" s="136">
        <f>H930-F930</f>
        <v>-2.4767289719626184</v>
      </c>
      <c r="M930" s="141">
        <f t="shared" si="42"/>
        <v>-247.67289719626206</v>
      </c>
    </row>
    <row r="931" spans="1:13" ht="24">
      <c r="A931" s="32">
        <v>3</v>
      </c>
      <c r="B931" s="33" t="s">
        <v>875</v>
      </c>
      <c r="C931" s="100" t="s">
        <v>401</v>
      </c>
      <c r="D931" s="32" t="s">
        <v>118</v>
      </c>
      <c r="E931" s="57">
        <v>40</v>
      </c>
      <c r="F931" s="152">
        <v>56.75</v>
      </c>
      <c r="G931" s="150">
        <f t="shared" si="40"/>
        <v>2270</v>
      </c>
      <c r="H931" s="118">
        <f>J931/1.07</f>
        <v>53.38317757009345</v>
      </c>
      <c r="I931" s="118">
        <f t="shared" si="41"/>
        <v>2135.327102803738</v>
      </c>
      <c r="J931" s="40">
        <v>57.12</v>
      </c>
      <c r="K931" s="4"/>
      <c r="L931" s="136">
        <f>H931-F931</f>
        <v>-3.3668224299065486</v>
      </c>
      <c r="M931" s="141">
        <f t="shared" si="42"/>
        <v>-134.67289719626206</v>
      </c>
    </row>
    <row r="932" spans="1:13" ht="14.25">
      <c r="A932" s="57"/>
      <c r="B932" s="33"/>
      <c r="C932" s="33"/>
      <c r="D932" s="32"/>
      <c r="E932" s="57"/>
      <c r="F932" s="152"/>
      <c r="G932" s="153">
        <f>SUM(G929:G931)</f>
        <v>7344</v>
      </c>
      <c r="H932" s="143"/>
      <c r="I932" s="143">
        <f>SUM(I929:I931)</f>
        <v>5733.925233644859</v>
      </c>
      <c r="J932" s="51"/>
      <c r="K932" s="18"/>
      <c r="L932" s="144"/>
      <c r="M932" s="168">
        <f t="shared" si="42"/>
        <v>-1610.074766355141</v>
      </c>
    </row>
    <row r="933" spans="1:13" ht="14.25">
      <c r="A933" s="57"/>
      <c r="B933" s="83"/>
      <c r="C933" s="83"/>
      <c r="D933" s="82"/>
      <c r="E933" s="108"/>
      <c r="F933" s="152"/>
      <c r="G933" s="150">
        <f t="shared" si="40"/>
        <v>0</v>
      </c>
      <c r="H933" s="118"/>
      <c r="I933" s="118">
        <f t="shared" si="41"/>
        <v>0</v>
      </c>
      <c r="J933" s="51"/>
      <c r="K933" s="4"/>
      <c r="L933" s="136"/>
      <c r="M933" s="141">
        <f t="shared" si="42"/>
        <v>0</v>
      </c>
    </row>
    <row r="934" spans="1:13" ht="14.25">
      <c r="A934" s="57"/>
      <c r="B934" s="33"/>
      <c r="C934" s="33"/>
      <c r="D934" s="32"/>
      <c r="E934" s="57"/>
      <c r="F934" s="152"/>
      <c r="G934" s="150">
        <f t="shared" si="40"/>
        <v>0</v>
      </c>
      <c r="H934" s="118"/>
      <c r="I934" s="118">
        <f t="shared" si="41"/>
        <v>0</v>
      </c>
      <c r="J934" s="51"/>
      <c r="K934" s="4"/>
      <c r="L934" s="136"/>
      <c r="M934" s="141">
        <f t="shared" si="42"/>
        <v>0</v>
      </c>
    </row>
    <row r="935" spans="1:13" ht="14.25">
      <c r="A935" s="54" t="s">
        <v>876</v>
      </c>
      <c r="B935" s="20"/>
      <c r="C935" s="20"/>
      <c r="D935" s="32"/>
      <c r="E935" s="57"/>
      <c r="F935" s="152"/>
      <c r="G935" s="150">
        <f t="shared" si="40"/>
        <v>0</v>
      </c>
      <c r="H935" s="118"/>
      <c r="I935" s="118">
        <f t="shared" si="41"/>
        <v>0</v>
      </c>
      <c r="J935" s="40"/>
      <c r="K935" s="32"/>
      <c r="L935" s="136"/>
      <c r="M935" s="141">
        <f t="shared" si="42"/>
        <v>0</v>
      </c>
    </row>
    <row r="936" spans="1:13" ht="14.25">
      <c r="A936" s="53" t="s">
        <v>111</v>
      </c>
      <c r="B936" s="6" t="s">
        <v>112</v>
      </c>
      <c r="C936" s="12" t="s">
        <v>1164</v>
      </c>
      <c r="D936" s="6" t="s">
        <v>113</v>
      </c>
      <c r="E936" s="53" t="s">
        <v>114</v>
      </c>
      <c r="F936" s="151" t="s">
        <v>1662</v>
      </c>
      <c r="G936" s="150"/>
      <c r="H936" s="119" t="s">
        <v>1663</v>
      </c>
      <c r="I936" s="118"/>
      <c r="J936" s="8"/>
      <c r="K936" s="8"/>
      <c r="L936" s="136"/>
      <c r="M936" s="141"/>
    </row>
    <row r="937" spans="1:13" ht="14.25">
      <c r="A937" s="32">
        <v>1</v>
      </c>
      <c r="B937" s="33" t="s">
        <v>877</v>
      </c>
      <c r="C937" s="100" t="s">
        <v>402</v>
      </c>
      <c r="D937" s="32" t="s">
        <v>133</v>
      </c>
      <c r="E937" s="57">
        <v>10</v>
      </c>
      <c r="F937" s="152">
        <v>3.28</v>
      </c>
      <c r="G937" s="150">
        <f t="shared" si="40"/>
        <v>32.8</v>
      </c>
      <c r="H937" s="118">
        <f>J937/1.07</f>
        <v>3.149532710280374</v>
      </c>
      <c r="I937" s="118">
        <f t="shared" si="41"/>
        <v>31.49532710280374</v>
      </c>
      <c r="J937" s="40">
        <v>3.37</v>
      </c>
      <c r="K937" s="4"/>
      <c r="L937" s="136">
        <f>H937-F937</f>
        <v>-0.13046728971962596</v>
      </c>
      <c r="M937" s="141">
        <f t="shared" si="42"/>
        <v>-1.3046728971962587</v>
      </c>
    </row>
    <row r="938" spans="1:13" ht="14.25">
      <c r="A938" s="32"/>
      <c r="B938" s="33"/>
      <c r="C938" s="33"/>
      <c r="D938" s="32"/>
      <c r="E938" s="57"/>
      <c r="F938" s="152"/>
      <c r="G938" s="153">
        <f>SUM(G937)</f>
        <v>32.8</v>
      </c>
      <c r="H938" s="143"/>
      <c r="I938" s="143">
        <f>SUM(I937)</f>
        <v>31.49532710280374</v>
      </c>
      <c r="J938" s="51"/>
      <c r="K938" s="18"/>
      <c r="L938" s="144"/>
      <c r="M938" s="168">
        <f t="shared" si="42"/>
        <v>-1.3046728971962587</v>
      </c>
    </row>
    <row r="939" spans="1:13" ht="14.25">
      <c r="A939" s="32"/>
      <c r="B939" s="83"/>
      <c r="C939" s="83"/>
      <c r="D939" s="82"/>
      <c r="E939" s="108"/>
      <c r="F939" s="152"/>
      <c r="G939" s="150">
        <f t="shared" si="40"/>
        <v>0</v>
      </c>
      <c r="H939" s="118"/>
      <c r="I939" s="118">
        <f t="shared" si="41"/>
        <v>0</v>
      </c>
      <c r="J939" s="51"/>
      <c r="K939" s="4"/>
      <c r="L939" s="136"/>
      <c r="M939" s="141">
        <f t="shared" si="42"/>
        <v>0</v>
      </c>
    </row>
    <row r="940" spans="1:13" ht="14.25">
      <c r="A940" s="32"/>
      <c r="B940" s="33"/>
      <c r="C940" s="33"/>
      <c r="D940" s="32"/>
      <c r="E940" s="57"/>
      <c r="F940" s="152"/>
      <c r="G940" s="150">
        <f t="shared" si="40"/>
        <v>0</v>
      </c>
      <c r="H940" s="118"/>
      <c r="I940" s="118">
        <f t="shared" si="41"/>
        <v>0</v>
      </c>
      <c r="J940" s="51"/>
      <c r="K940" s="4"/>
      <c r="L940" s="136"/>
      <c r="M940" s="141">
        <f t="shared" si="42"/>
        <v>0</v>
      </c>
    </row>
    <row r="941" spans="1:13" ht="14.25">
      <c r="A941" s="34" t="s">
        <v>878</v>
      </c>
      <c r="B941" s="20"/>
      <c r="C941" s="20"/>
      <c r="D941" s="32"/>
      <c r="E941" s="57"/>
      <c r="F941" s="152"/>
      <c r="G941" s="150">
        <f t="shared" si="40"/>
        <v>0</v>
      </c>
      <c r="H941" s="118"/>
      <c r="I941" s="118">
        <f t="shared" si="41"/>
        <v>0</v>
      </c>
      <c r="J941" s="40"/>
      <c r="K941" s="32"/>
      <c r="L941" s="136"/>
      <c r="M941" s="141">
        <f t="shared" si="42"/>
        <v>0</v>
      </c>
    </row>
    <row r="942" spans="1:13" ht="14.25">
      <c r="A942" s="6" t="s">
        <v>111</v>
      </c>
      <c r="B942" s="6" t="s">
        <v>112</v>
      </c>
      <c r="C942" s="12" t="s">
        <v>1164</v>
      </c>
      <c r="D942" s="6" t="s">
        <v>113</v>
      </c>
      <c r="E942" s="53" t="s">
        <v>114</v>
      </c>
      <c r="F942" s="151" t="s">
        <v>1662</v>
      </c>
      <c r="G942" s="150"/>
      <c r="H942" s="119" t="s">
        <v>1663</v>
      </c>
      <c r="I942" s="118"/>
      <c r="J942" s="8"/>
      <c r="K942" s="8"/>
      <c r="L942" s="136"/>
      <c r="M942" s="141"/>
    </row>
    <row r="943" spans="1:13" ht="24">
      <c r="A943" s="32">
        <v>1</v>
      </c>
      <c r="B943" s="33" t="s">
        <v>879</v>
      </c>
      <c r="C943" s="100" t="s">
        <v>403</v>
      </c>
      <c r="D943" s="32" t="s">
        <v>118</v>
      </c>
      <c r="E943" s="57">
        <v>70</v>
      </c>
      <c r="F943" s="152">
        <v>5.3</v>
      </c>
      <c r="G943" s="150">
        <f t="shared" si="40"/>
        <v>371</v>
      </c>
      <c r="H943" s="118">
        <f>J943/1.07</f>
        <v>3.7383177570093458</v>
      </c>
      <c r="I943" s="118">
        <f t="shared" si="41"/>
        <v>261.68224299065423</v>
      </c>
      <c r="J943" s="40">
        <v>4</v>
      </c>
      <c r="K943" s="4"/>
      <c r="L943" s="136">
        <f>H943-F943</f>
        <v>-1.561682242990654</v>
      </c>
      <c r="M943" s="141">
        <f t="shared" si="42"/>
        <v>-109.31775700934577</v>
      </c>
    </row>
    <row r="944" spans="1:13" ht="24">
      <c r="A944" s="32">
        <v>2</v>
      </c>
      <c r="B944" s="33" t="s">
        <v>880</v>
      </c>
      <c r="C944" s="100" t="s">
        <v>404</v>
      </c>
      <c r="D944" s="32" t="s">
        <v>118</v>
      </c>
      <c r="E944" s="57">
        <v>20</v>
      </c>
      <c r="F944" s="152">
        <v>9.63</v>
      </c>
      <c r="G944" s="150">
        <f t="shared" si="40"/>
        <v>192.60000000000002</v>
      </c>
      <c r="H944" s="126">
        <v>9.63</v>
      </c>
      <c r="I944" s="126">
        <f t="shared" si="41"/>
        <v>192.60000000000002</v>
      </c>
      <c r="J944" s="132">
        <v>10.3</v>
      </c>
      <c r="K944" s="4"/>
      <c r="L944" s="136">
        <f>H944-F944</f>
        <v>0</v>
      </c>
      <c r="M944" s="141">
        <f t="shared" si="42"/>
        <v>0</v>
      </c>
    </row>
    <row r="945" spans="1:13" ht="14.25">
      <c r="A945" s="57"/>
      <c r="B945" s="33"/>
      <c r="C945" s="33"/>
      <c r="D945" s="32"/>
      <c r="E945" s="57"/>
      <c r="F945" s="152"/>
      <c r="G945" s="153">
        <f>SUM(G943:G944)</f>
        <v>563.6</v>
      </c>
      <c r="H945" s="143"/>
      <c r="I945" s="143">
        <f t="shared" si="41"/>
        <v>0</v>
      </c>
      <c r="J945" s="51"/>
      <c r="K945" s="18"/>
      <c r="L945" s="144"/>
      <c r="M945" s="168">
        <f t="shared" si="42"/>
        <v>-563.6</v>
      </c>
    </row>
    <row r="946" spans="1:13" ht="14.25">
      <c r="A946" s="57"/>
      <c r="B946" s="83"/>
      <c r="C946" s="83"/>
      <c r="D946" s="82"/>
      <c r="E946" s="108"/>
      <c r="F946" s="152"/>
      <c r="G946" s="150">
        <f t="shared" si="40"/>
        <v>0</v>
      </c>
      <c r="H946" s="118"/>
      <c r="I946" s="118">
        <f t="shared" si="41"/>
        <v>0</v>
      </c>
      <c r="J946" s="51"/>
      <c r="K946" s="4"/>
      <c r="L946" s="136"/>
      <c r="M946" s="141">
        <f t="shared" si="42"/>
        <v>0</v>
      </c>
    </row>
    <row r="947" spans="1:13" ht="14.25">
      <c r="A947" s="57"/>
      <c r="B947" s="33"/>
      <c r="C947" s="33"/>
      <c r="D947" s="32"/>
      <c r="E947" s="57"/>
      <c r="F947" s="152"/>
      <c r="G947" s="150">
        <f t="shared" si="40"/>
        <v>0</v>
      </c>
      <c r="H947" s="118"/>
      <c r="I947" s="118">
        <f t="shared" si="41"/>
        <v>0</v>
      </c>
      <c r="J947" s="51"/>
      <c r="K947" s="4"/>
      <c r="L947" s="136"/>
      <c r="M947" s="141">
        <f t="shared" si="42"/>
        <v>0</v>
      </c>
    </row>
    <row r="948" spans="1:13" ht="14.25">
      <c r="A948" s="54" t="s">
        <v>881</v>
      </c>
      <c r="B948" s="20"/>
      <c r="C948" s="20"/>
      <c r="D948" s="32"/>
      <c r="E948" s="57"/>
      <c r="F948" s="152"/>
      <c r="G948" s="150">
        <f t="shared" si="40"/>
        <v>0</v>
      </c>
      <c r="H948" s="118"/>
      <c r="I948" s="118">
        <f t="shared" si="41"/>
        <v>0</v>
      </c>
      <c r="J948" s="40"/>
      <c r="K948" s="32"/>
      <c r="L948" s="136"/>
      <c r="M948" s="141">
        <f t="shared" si="42"/>
        <v>0</v>
      </c>
    </row>
    <row r="949" spans="1:13" ht="14.25">
      <c r="A949" s="53" t="s">
        <v>111</v>
      </c>
      <c r="B949" s="6" t="s">
        <v>112</v>
      </c>
      <c r="C949" s="12" t="s">
        <v>1164</v>
      </c>
      <c r="D949" s="6" t="s">
        <v>113</v>
      </c>
      <c r="E949" s="53" t="s">
        <v>114</v>
      </c>
      <c r="F949" s="151" t="s">
        <v>1662</v>
      </c>
      <c r="G949" s="150"/>
      <c r="H949" s="119" t="s">
        <v>1663</v>
      </c>
      <c r="I949" s="118"/>
      <c r="J949" s="8"/>
      <c r="K949" s="8"/>
      <c r="L949" s="136"/>
      <c r="M949" s="141"/>
    </row>
    <row r="950" spans="1:13" ht="14.25">
      <c r="A950" s="32">
        <v>1</v>
      </c>
      <c r="B950" s="33" t="s">
        <v>882</v>
      </c>
      <c r="C950" s="100" t="s">
        <v>405</v>
      </c>
      <c r="D950" s="32" t="s">
        <v>118</v>
      </c>
      <c r="E950" s="57">
        <v>35</v>
      </c>
      <c r="F950" s="152">
        <v>9.76</v>
      </c>
      <c r="G950" s="150">
        <f t="shared" si="40"/>
        <v>341.59999999999997</v>
      </c>
      <c r="H950" s="118">
        <f>J950/1.07</f>
        <v>9.130841121495326</v>
      </c>
      <c r="I950" s="118">
        <f t="shared" si="41"/>
        <v>319.5794392523364</v>
      </c>
      <c r="J950" s="40">
        <v>9.77</v>
      </c>
      <c r="K950" s="4"/>
      <c r="L950" s="136">
        <f>H950-F950</f>
        <v>-0.6291588785046738</v>
      </c>
      <c r="M950" s="141">
        <f t="shared" si="42"/>
        <v>-22.02056074766358</v>
      </c>
    </row>
    <row r="951" spans="1:13" ht="14.25">
      <c r="A951" s="32">
        <v>2</v>
      </c>
      <c r="B951" s="33" t="s">
        <v>883</v>
      </c>
      <c r="C951" s="100" t="s">
        <v>406</v>
      </c>
      <c r="D951" s="32" t="s">
        <v>118</v>
      </c>
      <c r="E951" s="57">
        <v>80</v>
      </c>
      <c r="F951" s="152">
        <v>19.38</v>
      </c>
      <c r="G951" s="150">
        <f t="shared" si="40"/>
        <v>1550.3999999999999</v>
      </c>
      <c r="H951" s="118">
        <f>J951/1.07</f>
        <v>18.289719626168225</v>
      </c>
      <c r="I951" s="118">
        <f t="shared" si="41"/>
        <v>1463.177570093458</v>
      </c>
      <c r="J951" s="40">
        <v>19.57</v>
      </c>
      <c r="K951" s="4"/>
      <c r="L951" s="136">
        <f>H951-F951</f>
        <v>-1.0902803738317743</v>
      </c>
      <c r="M951" s="141">
        <f t="shared" si="42"/>
        <v>-87.22242990654195</v>
      </c>
    </row>
    <row r="952" spans="1:13" ht="24">
      <c r="A952" s="32">
        <v>3</v>
      </c>
      <c r="B952" s="33" t="s">
        <v>884</v>
      </c>
      <c r="C952" s="100" t="s">
        <v>407</v>
      </c>
      <c r="D952" s="32" t="s">
        <v>118</v>
      </c>
      <c r="E952" s="57">
        <v>250</v>
      </c>
      <c r="F952" s="152">
        <v>6.72</v>
      </c>
      <c r="G952" s="150">
        <f t="shared" si="40"/>
        <v>1680</v>
      </c>
      <c r="H952" s="118">
        <f>J952/1.07</f>
        <v>4.962616822429906</v>
      </c>
      <c r="I952" s="118">
        <f t="shared" si="41"/>
        <v>1240.6542056074766</v>
      </c>
      <c r="J952" s="40">
        <v>5.31</v>
      </c>
      <c r="K952" s="4"/>
      <c r="L952" s="136">
        <f>H952-F952</f>
        <v>-1.7573831775700937</v>
      </c>
      <c r="M952" s="141">
        <f t="shared" si="42"/>
        <v>-439.34579439252343</v>
      </c>
    </row>
    <row r="953" spans="1:13" ht="14.25">
      <c r="A953" s="57"/>
      <c r="B953" s="33"/>
      <c r="C953" s="33"/>
      <c r="D953" s="32"/>
      <c r="E953" s="57"/>
      <c r="F953" s="152"/>
      <c r="G953" s="153">
        <f>SUM(G950:G952)</f>
        <v>3572</v>
      </c>
      <c r="H953" s="143"/>
      <c r="I953" s="143">
        <f>SUM(I950:I952)</f>
        <v>3023.411214953271</v>
      </c>
      <c r="J953" s="51"/>
      <c r="K953" s="18"/>
      <c r="L953" s="144"/>
      <c r="M953" s="168">
        <f t="shared" si="42"/>
        <v>-548.5887850467288</v>
      </c>
    </row>
    <row r="954" spans="1:13" ht="14.25">
      <c r="A954" s="57"/>
      <c r="B954" s="83"/>
      <c r="C954" s="83"/>
      <c r="D954" s="82"/>
      <c r="E954" s="108"/>
      <c r="F954" s="152"/>
      <c r="G954" s="150">
        <f aca="true" t="shared" si="43" ref="G954:G1016">E954*F954</f>
        <v>0</v>
      </c>
      <c r="H954" s="118"/>
      <c r="I954" s="118">
        <f aca="true" t="shared" si="44" ref="I954:I1016">H954*E954</f>
        <v>0</v>
      </c>
      <c r="J954" s="51"/>
      <c r="K954" s="4"/>
      <c r="L954" s="136"/>
      <c r="M954" s="141">
        <f t="shared" si="42"/>
        <v>0</v>
      </c>
    </row>
    <row r="955" spans="1:13" ht="14.25">
      <c r="A955" s="57"/>
      <c r="B955" s="33"/>
      <c r="C955" s="33"/>
      <c r="D955" s="32"/>
      <c r="E955" s="57"/>
      <c r="F955" s="152"/>
      <c r="G955" s="150">
        <f t="shared" si="43"/>
        <v>0</v>
      </c>
      <c r="H955" s="118"/>
      <c r="I955" s="118">
        <f t="shared" si="44"/>
        <v>0</v>
      </c>
      <c r="J955" s="51"/>
      <c r="K955" s="4"/>
      <c r="L955" s="136"/>
      <c r="M955" s="141">
        <f t="shared" si="42"/>
        <v>0</v>
      </c>
    </row>
    <row r="956" spans="1:13" ht="14.25">
      <c r="A956" s="54" t="s">
        <v>885</v>
      </c>
      <c r="B956" s="20"/>
      <c r="C956" s="20"/>
      <c r="D956" s="32"/>
      <c r="E956" s="57"/>
      <c r="F956" s="152"/>
      <c r="G956" s="150">
        <f t="shared" si="43"/>
        <v>0</v>
      </c>
      <c r="H956" s="118"/>
      <c r="I956" s="118">
        <f t="shared" si="44"/>
        <v>0</v>
      </c>
      <c r="J956" s="40"/>
      <c r="K956" s="32"/>
      <c r="L956" s="136"/>
      <c r="M956" s="141">
        <f aca="true" t="shared" si="45" ref="M956:M1019">I956-G956</f>
        <v>0</v>
      </c>
    </row>
    <row r="957" spans="1:13" ht="14.25">
      <c r="A957" s="53" t="s">
        <v>111</v>
      </c>
      <c r="B957" s="6" t="s">
        <v>112</v>
      </c>
      <c r="C957" s="12" t="s">
        <v>1164</v>
      </c>
      <c r="D957" s="6" t="s">
        <v>113</v>
      </c>
      <c r="E957" s="53" t="s">
        <v>114</v>
      </c>
      <c r="F957" s="151" t="s">
        <v>1662</v>
      </c>
      <c r="G957" s="150"/>
      <c r="H957" s="119" t="s">
        <v>1663</v>
      </c>
      <c r="I957" s="118"/>
      <c r="J957" s="8"/>
      <c r="K957" s="8"/>
      <c r="L957" s="136"/>
      <c r="M957" s="141"/>
    </row>
    <row r="958" spans="1:13" ht="14.25">
      <c r="A958" s="32">
        <v>1</v>
      </c>
      <c r="B958" s="33" t="s">
        <v>887</v>
      </c>
      <c r="C958" s="100" t="s">
        <v>408</v>
      </c>
      <c r="D958" s="32" t="s">
        <v>118</v>
      </c>
      <c r="E958" s="57">
        <v>120</v>
      </c>
      <c r="F958" s="152">
        <v>3.87</v>
      </c>
      <c r="G958" s="150">
        <f t="shared" si="43"/>
        <v>464.40000000000003</v>
      </c>
      <c r="H958" s="118">
        <f>J958/1.07</f>
        <v>3.570093457943925</v>
      </c>
      <c r="I958" s="118">
        <f t="shared" si="44"/>
        <v>428.411214953271</v>
      </c>
      <c r="J958" s="40">
        <v>3.82</v>
      </c>
      <c r="K958" s="4"/>
      <c r="L958" s="136">
        <f>H958-F958</f>
        <v>-0.29990654205607514</v>
      </c>
      <c r="M958" s="141">
        <f t="shared" si="45"/>
        <v>-35.98878504672905</v>
      </c>
    </row>
    <row r="959" spans="1:13" ht="14.25">
      <c r="A959" s="32"/>
      <c r="B959" s="33"/>
      <c r="C959" s="33"/>
      <c r="D959" s="32"/>
      <c r="E959" s="57"/>
      <c r="F959" s="152"/>
      <c r="G959" s="153">
        <f>SUM(G958)</f>
        <v>464.40000000000003</v>
      </c>
      <c r="H959" s="143"/>
      <c r="I959" s="143">
        <f>SUM(I958)</f>
        <v>428.411214953271</v>
      </c>
      <c r="J959" s="51"/>
      <c r="K959" s="18"/>
      <c r="L959" s="144"/>
      <c r="M959" s="168">
        <f t="shared" si="45"/>
        <v>-35.98878504672905</v>
      </c>
    </row>
    <row r="960" spans="1:13" ht="14.25">
      <c r="A960" s="32"/>
      <c r="B960" s="83"/>
      <c r="C960" s="83"/>
      <c r="D960" s="82"/>
      <c r="E960" s="108"/>
      <c r="F960" s="152"/>
      <c r="G960" s="150">
        <f t="shared" si="43"/>
        <v>0</v>
      </c>
      <c r="H960" s="118"/>
      <c r="I960" s="118">
        <f t="shared" si="44"/>
        <v>0</v>
      </c>
      <c r="J960" s="51"/>
      <c r="K960" s="4"/>
      <c r="L960" s="136"/>
      <c r="M960" s="141">
        <f t="shared" si="45"/>
        <v>0</v>
      </c>
    </row>
    <row r="961" spans="1:13" ht="14.25">
      <c r="A961" s="32"/>
      <c r="B961" s="33"/>
      <c r="C961" s="33"/>
      <c r="D961" s="32"/>
      <c r="E961" s="57"/>
      <c r="F961" s="152"/>
      <c r="G961" s="150">
        <f t="shared" si="43"/>
        <v>0</v>
      </c>
      <c r="H961" s="118"/>
      <c r="I961" s="118">
        <f t="shared" si="44"/>
        <v>0</v>
      </c>
      <c r="J961" s="51"/>
      <c r="K961" s="4"/>
      <c r="L961" s="136"/>
      <c r="M961" s="141">
        <f t="shared" si="45"/>
        <v>0</v>
      </c>
    </row>
    <row r="962" spans="1:13" ht="14.25">
      <c r="A962" s="34" t="s">
        <v>888</v>
      </c>
      <c r="B962" s="20"/>
      <c r="C962" s="20"/>
      <c r="D962" s="32"/>
      <c r="E962" s="57"/>
      <c r="F962" s="152"/>
      <c r="G962" s="150">
        <f t="shared" si="43"/>
        <v>0</v>
      </c>
      <c r="H962" s="118"/>
      <c r="I962" s="118">
        <f t="shared" si="44"/>
        <v>0</v>
      </c>
      <c r="J962" s="40"/>
      <c r="K962" s="32"/>
      <c r="L962" s="136"/>
      <c r="M962" s="141">
        <f t="shared" si="45"/>
        <v>0</v>
      </c>
    </row>
    <row r="963" spans="1:13" ht="14.25">
      <c r="A963" s="6" t="s">
        <v>111</v>
      </c>
      <c r="B963" s="6" t="s">
        <v>112</v>
      </c>
      <c r="C963" s="12" t="s">
        <v>1164</v>
      </c>
      <c r="D963" s="6" t="s">
        <v>113</v>
      </c>
      <c r="E963" s="53" t="s">
        <v>114</v>
      </c>
      <c r="F963" s="151" t="s">
        <v>1662</v>
      </c>
      <c r="G963" s="150"/>
      <c r="H963" s="119" t="s">
        <v>1663</v>
      </c>
      <c r="I963" s="118"/>
      <c r="J963" s="8"/>
      <c r="K963" s="8"/>
      <c r="L963" s="136"/>
      <c r="M963" s="141"/>
    </row>
    <row r="964" spans="1:13" ht="14.25">
      <c r="A964" s="32">
        <v>1</v>
      </c>
      <c r="B964" s="33" t="s">
        <v>889</v>
      </c>
      <c r="C964" s="100" t="s">
        <v>409</v>
      </c>
      <c r="D964" s="32" t="s">
        <v>118</v>
      </c>
      <c r="E964" s="57">
        <v>2500</v>
      </c>
      <c r="F964" s="152">
        <v>8.67</v>
      </c>
      <c r="G964" s="150">
        <f t="shared" si="43"/>
        <v>21675</v>
      </c>
      <c r="H964" s="118">
        <f>J964/1.07</f>
        <v>3.205607476635514</v>
      </c>
      <c r="I964" s="118">
        <f t="shared" si="44"/>
        <v>8014.018691588784</v>
      </c>
      <c r="J964" s="40">
        <v>3.43</v>
      </c>
      <c r="K964" s="4"/>
      <c r="L964" s="136">
        <f>H964-F964</f>
        <v>-5.464392523364486</v>
      </c>
      <c r="M964" s="141">
        <f t="shared" si="45"/>
        <v>-13660.981308411216</v>
      </c>
    </row>
    <row r="965" spans="1:13" ht="14.25">
      <c r="A965" s="32"/>
      <c r="B965" s="33"/>
      <c r="C965" s="33"/>
      <c r="D965" s="32"/>
      <c r="E965" s="57"/>
      <c r="F965" s="152"/>
      <c r="G965" s="153">
        <f>SUM(G964)</f>
        <v>21675</v>
      </c>
      <c r="H965" s="143"/>
      <c r="I965" s="143">
        <f>SUM(I964)</f>
        <v>8014.018691588784</v>
      </c>
      <c r="J965" s="51"/>
      <c r="K965" s="18"/>
      <c r="L965" s="144"/>
      <c r="M965" s="168">
        <f t="shared" si="45"/>
        <v>-13660.981308411216</v>
      </c>
    </row>
    <row r="966" spans="1:13" ht="14.25">
      <c r="A966" s="32"/>
      <c r="B966" s="83"/>
      <c r="C966" s="83"/>
      <c r="D966" s="82"/>
      <c r="E966" s="108"/>
      <c r="F966" s="152"/>
      <c r="G966" s="150">
        <f t="shared" si="43"/>
        <v>0</v>
      </c>
      <c r="H966" s="118"/>
      <c r="I966" s="118">
        <f t="shared" si="44"/>
        <v>0</v>
      </c>
      <c r="J966" s="51"/>
      <c r="K966" s="4"/>
      <c r="L966" s="136"/>
      <c r="M966" s="141">
        <f t="shared" si="45"/>
        <v>0</v>
      </c>
    </row>
    <row r="967" spans="1:13" ht="14.25">
      <c r="A967" s="32"/>
      <c r="B967" s="33"/>
      <c r="C967" s="33"/>
      <c r="D967" s="32"/>
      <c r="E967" s="57"/>
      <c r="F967" s="152"/>
      <c r="G967" s="150">
        <f t="shared" si="43"/>
        <v>0</v>
      </c>
      <c r="H967" s="118"/>
      <c r="I967" s="118">
        <f t="shared" si="44"/>
        <v>0</v>
      </c>
      <c r="J967" s="51"/>
      <c r="K967" s="4"/>
      <c r="L967" s="136"/>
      <c r="M967" s="141">
        <f t="shared" si="45"/>
        <v>0</v>
      </c>
    </row>
    <row r="968" spans="1:13" ht="14.25">
      <c r="A968" s="34" t="s">
        <v>890</v>
      </c>
      <c r="B968" s="20"/>
      <c r="C968" s="20"/>
      <c r="D968" s="32"/>
      <c r="E968" s="57"/>
      <c r="F968" s="152"/>
      <c r="G968" s="150">
        <f t="shared" si="43"/>
        <v>0</v>
      </c>
      <c r="H968" s="118"/>
      <c r="I968" s="118">
        <f t="shared" si="44"/>
        <v>0</v>
      </c>
      <c r="J968" s="40"/>
      <c r="K968" s="32"/>
      <c r="L968" s="136"/>
      <c r="M968" s="141">
        <f t="shared" si="45"/>
        <v>0</v>
      </c>
    </row>
    <row r="969" spans="1:13" ht="14.25">
      <c r="A969" s="6" t="s">
        <v>111</v>
      </c>
      <c r="B969" s="6" t="s">
        <v>112</v>
      </c>
      <c r="C969" s="12" t="s">
        <v>1164</v>
      </c>
      <c r="D969" s="6" t="s">
        <v>113</v>
      </c>
      <c r="E969" s="53" t="s">
        <v>114</v>
      </c>
      <c r="F969" s="151" t="s">
        <v>1662</v>
      </c>
      <c r="G969" s="150"/>
      <c r="H969" s="119" t="s">
        <v>1663</v>
      </c>
      <c r="I969" s="118"/>
      <c r="J969" s="8"/>
      <c r="K969" s="8"/>
      <c r="L969" s="136"/>
      <c r="M969" s="141"/>
    </row>
    <row r="970" spans="1:13" ht="24">
      <c r="A970" s="32">
        <v>1</v>
      </c>
      <c r="B970" s="33" t="s">
        <v>891</v>
      </c>
      <c r="C970" s="100" t="s">
        <v>410</v>
      </c>
      <c r="D970" s="32" t="s">
        <v>118</v>
      </c>
      <c r="E970" s="57">
        <v>500</v>
      </c>
      <c r="F970" s="152">
        <v>4.98</v>
      </c>
      <c r="G970" s="150">
        <f t="shared" si="43"/>
        <v>2490</v>
      </c>
      <c r="H970" s="118">
        <f aca="true" t="shared" si="46" ref="H970:H975">J970/1.07</f>
        <v>4.579439252336448</v>
      </c>
      <c r="I970" s="118">
        <f t="shared" si="44"/>
        <v>2289.7196261682243</v>
      </c>
      <c r="J970" s="40">
        <v>4.9</v>
      </c>
      <c r="K970" s="4"/>
      <c r="L970" s="136">
        <f aca="true" t="shared" si="47" ref="L970:L976">H970-F970</f>
        <v>-0.400560747663552</v>
      </c>
      <c r="M970" s="141">
        <f t="shared" si="45"/>
        <v>-200.2803738317757</v>
      </c>
    </row>
    <row r="971" spans="1:13" ht="24">
      <c r="A971" s="32">
        <v>2</v>
      </c>
      <c r="B971" s="33" t="s">
        <v>892</v>
      </c>
      <c r="C971" s="100" t="s">
        <v>411</v>
      </c>
      <c r="D971" s="32" t="s">
        <v>118</v>
      </c>
      <c r="E971" s="57">
        <v>2500</v>
      </c>
      <c r="F971" s="152">
        <v>5.9</v>
      </c>
      <c r="G971" s="150">
        <f t="shared" si="43"/>
        <v>14750</v>
      </c>
      <c r="H971" s="118">
        <f t="shared" si="46"/>
        <v>5.130841121495327</v>
      </c>
      <c r="I971" s="118">
        <f t="shared" si="44"/>
        <v>12827.102803738317</v>
      </c>
      <c r="J971" s="40">
        <v>5.49</v>
      </c>
      <c r="K971" s="4"/>
      <c r="L971" s="136">
        <f t="shared" si="47"/>
        <v>-0.7691588785046735</v>
      </c>
      <c r="M971" s="141">
        <f t="shared" si="45"/>
        <v>-1922.8971962616833</v>
      </c>
    </row>
    <row r="972" spans="1:13" ht="24">
      <c r="A972" s="32">
        <v>3</v>
      </c>
      <c r="B972" s="33" t="s">
        <v>893</v>
      </c>
      <c r="C972" s="100" t="s">
        <v>412</v>
      </c>
      <c r="D972" s="32" t="s">
        <v>118</v>
      </c>
      <c r="E972" s="57">
        <v>150</v>
      </c>
      <c r="F972" s="152">
        <v>4.04</v>
      </c>
      <c r="G972" s="150">
        <f t="shared" si="43"/>
        <v>606</v>
      </c>
      <c r="H972" s="118">
        <f t="shared" si="46"/>
        <v>3.05607476635514</v>
      </c>
      <c r="I972" s="118">
        <f t="shared" si="44"/>
        <v>458.411214953271</v>
      </c>
      <c r="J972" s="40">
        <v>3.27</v>
      </c>
      <c r="K972" s="4"/>
      <c r="L972" s="136">
        <f t="shared" si="47"/>
        <v>-0.9839252336448601</v>
      </c>
      <c r="M972" s="141">
        <f t="shared" si="45"/>
        <v>-147.58878504672901</v>
      </c>
    </row>
    <row r="973" spans="1:13" ht="24">
      <c r="A973" s="32">
        <v>4</v>
      </c>
      <c r="B973" s="33" t="s">
        <v>894</v>
      </c>
      <c r="C973" s="100" t="s">
        <v>413</v>
      </c>
      <c r="D973" s="32" t="s">
        <v>118</v>
      </c>
      <c r="E973" s="57">
        <v>50</v>
      </c>
      <c r="F973" s="152">
        <v>9.49</v>
      </c>
      <c r="G973" s="150">
        <f t="shared" si="43"/>
        <v>474.5</v>
      </c>
      <c r="H973" s="126">
        <v>9.49</v>
      </c>
      <c r="I973" s="126">
        <f t="shared" si="44"/>
        <v>474.5</v>
      </c>
      <c r="J973" s="132">
        <v>10.15</v>
      </c>
      <c r="K973" s="4"/>
      <c r="L973" s="136">
        <f t="shared" si="47"/>
        <v>0</v>
      </c>
      <c r="M973" s="141">
        <f t="shared" si="45"/>
        <v>0</v>
      </c>
    </row>
    <row r="974" spans="1:13" ht="24">
      <c r="A974" s="32">
        <v>5</v>
      </c>
      <c r="B974" s="33" t="s">
        <v>895</v>
      </c>
      <c r="C974" s="100" t="s">
        <v>414</v>
      </c>
      <c r="D974" s="32" t="s">
        <v>118</v>
      </c>
      <c r="E974" s="57">
        <v>40</v>
      </c>
      <c r="F974" s="152">
        <v>24.54</v>
      </c>
      <c r="G974" s="150">
        <f t="shared" si="43"/>
        <v>981.5999999999999</v>
      </c>
      <c r="H974" s="126">
        <v>24.54</v>
      </c>
      <c r="I974" s="126">
        <f t="shared" si="44"/>
        <v>981.5999999999999</v>
      </c>
      <c r="J974" s="132">
        <v>26.26</v>
      </c>
      <c r="K974" s="4"/>
      <c r="L974" s="136">
        <f t="shared" si="47"/>
        <v>0</v>
      </c>
      <c r="M974" s="141">
        <f t="shared" si="45"/>
        <v>0</v>
      </c>
    </row>
    <row r="975" spans="1:13" ht="24">
      <c r="A975" s="32">
        <v>6</v>
      </c>
      <c r="B975" s="33" t="s">
        <v>896</v>
      </c>
      <c r="C975" s="100" t="s">
        <v>415</v>
      </c>
      <c r="D975" s="32" t="s">
        <v>118</v>
      </c>
      <c r="E975" s="57">
        <v>6</v>
      </c>
      <c r="F975" s="152">
        <v>37.28</v>
      </c>
      <c r="G975" s="150">
        <f t="shared" si="43"/>
        <v>223.68</v>
      </c>
      <c r="H975" s="118">
        <f t="shared" si="46"/>
        <v>31.579439252336446</v>
      </c>
      <c r="I975" s="118">
        <f t="shared" si="44"/>
        <v>189.47663551401868</v>
      </c>
      <c r="J975" s="40">
        <v>33.79</v>
      </c>
      <c r="K975" s="4"/>
      <c r="L975" s="136">
        <f t="shared" si="47"/>
        <v>-5.700560747663555</v>
      </c>
      <c r="M975" s="141">
        <f t="shared" si="45"/>
        <v>-34.203364485981325</v>
      </c>
    </row>
    <row r="976" spans="1:13" ht="24">
      <c r="A976" s="32">
        <v>7</v>
      </c>
      <c r="B976" s="33" t="s">
        <v>897</v>
      </c>
      <c r="C976" s="100" t="s">
        <v>416</v>
      </c>
      <c r="D976" s="32" t="s">
        <v>118</v>
      </c>
      <c r="E976" s="57">
        <v>6</v>
      </c>
      <c r="F976" s="152">
        <v>45.42</v>
      </c>
      <c r="G976" s="150">
        <f t="shared" si="43"/>
        <v>272.52</v>
      </c>
      <c r="H976" s="126">
        <v>45.42</v>
      </c>
      <c r="I976" s="126">
        <f t="shared" si="44"/>
        <v>272.52</v>
      </c>
      <c r="J976" s="132">
        <v>48.6</v>
      </c>
      <c r="K976" s="4"/>
      <c r="L976" s="136">
        <f t="shared" si="47"/>
        <v>0</v>
      </c>
      <c r="M976" s="141">
        <f t="shared" si="45"/>
        <v>0</v>
      </c>
    </row>
    <row r="977" spans="1:13" ht="14.25">
      <c r="A977" s="57"/>
      <c r="B977" s="33"/>
      <c r="C977" s="33"/>
      <c r="D977" s="32"/>
      <c r="E977" s="57"/>
      <c r="F977" s="152"/>
      <c r="G977" s="153">
        <f>SUM(G970:G976)</f>
        <v>19798.3</v>
      </c>
      <c r="H977" s="143"/>
      <c r="I977" s="143">
        <f>SUM(I970:I976)</f>
        <v>17493.33028037383</v>
      </c>
      <c r="J977" s="51"/>
      <c r="K977" s="18"/>
      <c r="L977" s="144"/>
      <c r="M977" s="168">
        <f t="shared" si="45"/>
        <v>-2304.9697196261695</v>
      </c>
    </row>
    <row r="978" spans="1:13" ht="14.25">
      <c r="A978" s="57"/>
      <c r="B978" s="83"/>
      <c r="C978" s="83"/>
      <c r="D978" s="82"/>
      <c r="E978" s="108"/>
      <c r="F978" s="152"/>
      <c r="G978" s="150">
        <f t="shared" si="43"/>
        <v>0</v>
      </c>
      <c r="H978" s="118"/>
      <c r="I978" s="118">
        <f t="shared" si="44"/>
        <v>0</v>
      </c>
      <c r="J978" s="51"/>
      <c r="K978" s="4"/>
      <c r="L978" s="136"/>
      <c r="M978" s="141">
        <f t="shared" si="45"/>
        <v>0</v>
      </c>
    </row>
    <row r="979" spans="1:13" ht="14.25">
      <c r="A979" s="57"/>
      <c r="B979" s="33"/>
      <c r="C979" s="33"/>
      <c r="D979" s="32"/>
      <c r="E979" s="57"/>
      <c r="F979" s="152"/>
      <c r="G979" s="150">
        <f t="shared" si="43"/>
        <v>0</v>
      </c>
      <c r="H979" s="118"/>
      <c r="I979" s="118">
        <f t="shared" si="44"/>
        <v>0</v>
      </c>
      <c r="J979" s="51"/>
      <c r="K979" s="4"/>
      <c r="L979" s="136"/>
      <c r="M979" s="141">
        <f t="shared" si="45"/>
        <v>0</v>
      </c>
    </row>
    <row r="980" spans="1:13" ht="14.25">
      <c r="A980" s="54" t="s">
        <v>898</v>
      </c>
      <c r="B980" s="20"/>
      <c r="C980" s="20"/>
      <c r="D980" s="32"/>
      <c r="E980" s="57"/>
      <c r="F980" s="152"/>
      <c r="G980" s="150">
        <f t="shared" si="43"/>
        <v>0</v>
      </c>
      <c r="H980" s="118"/>
      <c r="I980" s="118">
        <f t="shared" si="44"/>
        <v>0</v>
      </c>
      <c r="J980" s="40"/>
      <c r="K980" s="1"/>
      <c r="L980" s="136"/>
      <c r="M980" s="141">
        <f t="shared" si="45"/>
        <v>0</v>
      </c>
    </row>
    <row r="981" spans="1:13" ht="14.25">
      <c r="A981" s="53" t="s">
        <v>111</v>
      </c>
      <c r="B981" s="6" t="s">
        <v>112</v>
      </c>
      <c r="C981" s="12" t="s">
        <v>1164</v>
      </c>
      <c r="D981" s="6" t="s">
        <v>113</v>
      </c>
      <c r="E981" s="53" t="s">
        <v>114</v>
      </c>
      <c r="F981" s="151" t="s">
        <v>1662</v>
      </c>
      <c r="G981" s="150"/>
      <c r="H981" s="119" t="s">
        <v>1663</v>
      </c>
      <c r="I981" s="118"/>
      <c r="J981" s="8"/>
      <c r="K981" s="8"/>
      <c r="L981" s="136"/>
      <c r="M981" s="141"/>
    </row>
    <row r="982" spans="1:13" ht="24">
      <c r="A982" s="32">
        <v>1</v>
      </c>
      <c r="B982" s="33" t="s">
        <v>899</v>
      </c>
      <c r="C982" s="100" t="s">
        <v>417</v>
      </c>
      <c r="D982" s="32" t="s">
        <v>118</v>
      </c>
      <c r="E982" s="57">
        <v>70</v>
      </c>
      <c r="F982" s="152">
        <v>9.01</v>
      </c>
      <c r="G982" s="150">
        <f t="shared" si="43"/>
        <v>630.6999999999999</v>
      </c>
      <c r="H982" s="118">
        <f>J982/1.07</f>
        <v>6.074766355140187</v>
      </c>
      <c r="I982" s="118">
        <f t="shared" si="44"/>
        <v>425.23364485981307</v>
      </c>
      <c r="J982" s="40">
        <v>6.5</v>
      </c>
      <c r="K982" s="4"/>
      <c r="L982" s="136">
        <f>H982-F982</f>
        <v>-2.935233644859813</v>
      </c>
      <c r="M982" s="141">
        <f t="shared" si="45"/>
        <v>-205.46635514018686</v>
      </c>
    </row>
    <row r="983" spans="1:13" ht="14.25">
      <c r="A983" s="32"/>
      <c r="B983" s="33"/>
      <c r="C983" s="33"/>
      <c r="D983" s="32"/>
      <c r="E983" s="57"/>
      <c r="F983" s="152"/>
      <c r="G983" s="153">
        <f>SUM(G982)</f>
        <v>630.6999999999999</v>
      </c>
      <c r="H983" s="143"/>
      <c r="I983" s="143">
        <f>SUM(I982)</f>
        <v>425.23364485981307</v>
      </c>
      <c r="J983" s="51"/>
      <c r="K983" s="18"/>
      <c r="L983" s="144"/>
      <c r="M983" s="148">
        <f t="shared" si="45"/>
        <v>-205.46635514018686</v>
      </c>
    </row>
    <row r="984" spans="1:13" ht="14.25">
      <c r="A984" s="32"/>
      <c r="B984" s="83"/>
      <c r="C984" s="83"/>
      <c r="D984" s="82"/>
      <c r="E984" s="108"/>
      <c r="F984" s="152"/>
      <c r="G984" s="150">
        <f t="shared" si="43"/>
        <v>0</v>
      </c>
      <c r="H984" s="118"/>
      <c r="I984" s="118">
        <f t="shared" si="44"/>
        <v>0</v>
      </c>
      <c r="J984" s="51"/>
      <c r="K984" s="4"/>
      <c r="L984" s="136"/>
      <c r="M984" s="141">
        <f t="shared" si="45"/>
        <v>0</v>
      </c>
    </row>
    <row r="985" spans="1:13" ht="14.25">
      <c r="A985" s="32"/>
      <c r="B985" s="33"/>
      <c r="C985" s="33"/>
      <c r="D985" s="32"/>
      <c r="E985" s="57"/>
      <c r="F985" s="152"/>
      <c r="G985" s="150">
        <f t="shared" si="43"/>
        <v>0</v>
      </c>
      <c r="H985" s="118"/>
      <c r="I985" s="118">
        <f t="shared" si="44"/>
        <v>0</v>
      </c>
      <c r="J985" s="51"/>
      <c r="K985" s="4"/>
      <c r="L985" s="136"/>
      <c r="M985" s="141">
        <f t="shared" si="45"/>
        <v>0</v>
      </c>
    </row>
    <row r="986" spans="1:13" ht="14.25">
      <c r="A986" s="34" t="s">
        <v>900</v>
      </c>
      <c r="B986" s="20"/>
      <c r="C986" s="20"/>
      <c r="D986" s="32"/>
      <c r="E986" s="57"/>
      <c r="F986" s="152"/>
      <c r="G986" s="150">
        <f t="shared" si="43"/>
        <v>0</v>
      </c>
      <c r="H986" s="118"/>
      <c r="I986" s="118">
        <f t="shared" si="44"/>
        <v>0</v>
      </c>
      <c r="J986" s="40"/>
      <c r="K986" s="32"/>
      <c r="L986" s="136"/>
      <c r="M986" s="141">
        <f t="shared" si="45"/>
        <v>0</v>
      </c>
    </row>
    <row r="987" spans="1:13" ht="14.25">
      <c r="A987" s="6" t="s">
        <v>111</v>
      </c>
      <c r="B987" s="6" t="s">
        <v>112</v>
      </c>
      <c r="C987" s="12" t="s">
        <v>1164</v>
      </c>
      <c r="D987" s="6" t="s">
        <v>113</v>
      </c>
      <c r="E987" s="53" t="s">
        <v>114</v>
      </c>
      <c r="F987" s="151" t="s">
        <v>1662</v>
      </c>
      <c r="G987" s="150"/>
      <c r="H987" s="119" t="s">
        <v>1663</v>
      </c>
      <c r="I987" s="118"/>
      <c r="J987" s="8"/>
      <c r="K987" s="8"/>
      <c r="L987" s="136"/>
      <c r="M987" s="141"/>
    </row>
    <row r="988" spans="1:13" ht="14.25">
      <c r="A988" s="32">
        <v>1</v>
      </c>
      <c r="B988" s="2" t="s">
        <v>901</v>
      </c>
      <c r="C988" s="99" t="s">
        <v>418</v>
      </c>
      <c r="D988" s="9" t="s">
        <v>118</v>
      </c>
      <c r="E988" s="55">
        <v>600</v>
      </c>
      <c r="F988" s="150">
        <v>13.46</v>
      </c>
      <c r="G988" s="150">
        <f t="shared" si="43"/>
        <v>8076.000000000001</v>
      </c>
      <c r="H988" s="118">
        <f>J988/1.07</f>
        <v>12.897196261682243</v>
      </c>
      <c r="I988" s="118">
        <f t="shared" si="44"/>
        <v>7738.317757009346</v>
      </c>
      <c r="J988" s="21">
        <v>13.8</v>
      </c>
      <c r="K988" s="4"/>
      <c r="L988" s="136">
        <f>H988-F988</f>
        <v>-0.5628037383177578</v>
      </c>
      <c r="M988" s="141">
        <f t="shared" si="45"/>
        <v>-337.68224299065514</v>
      </c>
    </row>
    <row r="989" spans="1:13" ht="14.25">
      <c r="A989" s="32">
        <v>2</v>
      </c>
      <c r="B989" s="33" t="s">
        <v>902</v>
      </c>
      <c r="C989" s="100" t="s">
        <v>419</v>
      </c>
      <c r="D989" s="32" t="s">
        <v>118</v>
      </c>
      <c r="E989" s="57">
        <v>1500</v>
      </c>
      <c r="F989" s="152">
        <v>16.73</v>
      </c>
      <c r="G989" s="150">
        <f t="shared" si="43"/>
        <v>25095</v>
      </c>
      <c r="H989" s="118">
        <f>J989/1.07</f>
        <v>15.738317757009344</v>
      </c>
      <c r="I989" s="118">
        <f t="shared" si="44"/>
        <v>23607.476635514016</v>
      </c>
      <c r="J989" s="40">
        <v>16.84</v>
      </c>
      <c r="K989" s="4"/>
      <c r="L989" s="136">
        <f>H989-F989</f>
        <v>-0.991682242990656</v>
      </c>
      <c r="M989" s="141">
        <f t="shared" si="45"/>
        <v>-1487.5233644859836</v>
      </c>
    </row>
    <row r="990" spans="1:13" ht="14.25">
      <c r="A990" s="32">
        <v>3</v>
      </c>
      <c r="B990" s="33" t="s">
        <v>903</v>
      </c>
      <c r="C990" s="100" t="s">
        <v>420</v>
      </c>
      <c r="D990" s="32" t="s">
        <v>118</v>
      </c>
      <c r="E990" s="57">
        <v>800</v>
      </c>
      <c r="F990" s="152">
        <v>4.26</v>
      </c>
      <c r="G990" s="150">
        <f t="shared" si="43"/>
        <v>3408</v>
      </c>
      <c r="H990" s="118">
        <f>J990/1.07</f>
        <v>3.7289719626168223</v>
      </c>
      <c r="I990" s="118">
        <f t="shared" si="44"/>
        <v>2983.1775700934577</v>
      </c>
      <c r="J990" s="40">
        <v>3.99</v>
      </c>
      <c r="K990" s="4"/>
      <c r="L990" s="136">
        <f>H990-F990</f>
        <v>-0.5310280373831775</v>
      </c>
      <c r="M990" s="141">
        <f t="shared" si="45"/>
        <v>-424.8224299065423</v>
      </c>
    </row>
    <row r="991" spans="1:13" ht="14.25">
      <c r="A991" s="57"/>
      <c r="B991" s="33"/>
      <c r="C991" s="33"/>
      <c r="D991" s="32"/>
      <c r="E991" s="57"/>
      <c r="F991" s="152"/>
      <c r="G991" s="153">
        <f>SUM(G988:G990)</f>
        <v>36579</v>
      </c>
      <c r="H991" s="143"/>
      <c r="I991" s="143">
        <f>SUM(I988:I990)</f>
        <v>34328.97196261682</v>
      </c>
      <c r="J991" s="51"/>
      <c r="K991" s="18"/>
      <c r="L991" s="144"/>
      <c r="M991" s="168">
        <f t="shared" si="45"/>
        <v>-2250.0280373831774</v>
      </c>
    </row>
    <row r="992" spans="1:13" ht="14.25">
      <c r="A992" s="57"/>
      <c r="B992" s="83"/>
      <c r="C992" s="83"/>
      <c r="D992" s="82"/>
      <c r="E992" s="108"/>
      <c r="F992" s="152"/>
      <c r="G992" s="150">
        <f t="shared" si="43"/>
        <v>0</v>
      </c>
      <c r="H992" s="118"/>
      <c r="I992" s="118">
        <f t="shared" si="44"/>
        <v>0</v>
      </c>
      <c r="J992" s="51"/>
      <c r="K992" s="4"/>
      <c r="L992" s="136"/>
      <c r="M992" s="141">
        <f t="shared" si="45"/>
        <v>0</v>
      </c>
    </row>
    <row r="993" spans="1:13" ht="14.25">
      <c r="A993" s="57"/>
      <c r="B993" s="33"/>
      <c r="C993" s="33"/>
      <c r="D993" s="32"/>
      <c r="E993" s="57"/>
      <c r="F993" s="152"/>
      <c r="G993" s="150">
        <f t="shared" si="43"/>
        <v>0</v>
      </c>
      <c r="H993" s="118"/>
      <c r="I993" s="118">
        <f t="shared" si="44"/>
        <v>0</v>
      </c>
      <c r="J993" s="51"/>
      <c r="K993" s="4"/>
      <c r="L993" s="136"/>
      <c r="M993" s="141">
        <f t="shared" si="45"/>
        <v>0</v>
      </c>
    </row>
    <row r="994" spans="1:13" ht="14.25">
      <c r="A994" s="54" t="s">
        <v>904</v>
      </c>
      <c r="B994" s="20"/>
      <c r="C994" s="20"/>
      <c r="D994" s="32"/>
      <c r="E994" s="57"/>
      <c r="F994" s="152"/>
      <c r="G994" s="150">
        <f t="shared" si="43"/>
        <v>0</v>
      </c>
      <c r="H994" s="118"/>
      <c r="I994" s="118">
        <f t="shared" si="44"/>
        <v>0</v>
      </c>
      <c r="J994" s="40"/>
      <c r="K994" s="32"/>
      <c r="L994" s="136"/>
      <c r="M994" s="141">
        <f t="shared" si="45"/>
        <v>0</v>
      </c>
    </row>
    <row r="995" spans="1:13" ht="14.25">
      <c r="A995" s="53" t="s">
        <v>111</v>
      </c>
      <c r="B995" s="6" t="s">
        <v>112</v>
      </c>
      <c r="C995" s="12" t="s">
        <v>1164</v>
      </c>
      <c r="D995" s="6" t="s">
        <v>113</v>
      </c>
      <c r="E995" s="53" t="s">
        <v>114</v>
      </c>
      <c r="F995" s="151" t="s">
        <v>1662</v>
      </c>
      <c r="G995" s="150"/>
      <c r="H995" s="119" t="s">
        <v>1663</v>
      </c>
      <c r="I995" s="118"/>
      <c r="J995" s="8"/>
      <c r="K995" s="8"/>
      <c r="L995" s="136"/>
      <c r="M995" s="141"/>
    </row>
    <row r="996" spans="1:13" ht="14.25">
      <c r="A996" s="32">
        <v>1</v>
      </c>
      <c r="B996" s="33" t="s">
        <v>905</v>
      </c>
      <c r="C996" s="100" t="s">
        <v>421</v>
      </c>
      <c r="D996" s="32" t="s">
        <v>118</v>
      </c>
      <c r="E996" s="57">
        <v>300</v>
      </c>
      <c r="F996" s="152">
        <v>4.1</v>
      </c>
      <c r="G996" s="150">
        <f t="shared" si="43"/>
        <v>1230</v>
      </c>
      <c r="H996" s="118">
        <f>J996/1.07</f>
        <v>2.5514018691588785</v>
      </c>
      <c r="I996" s="118">
        <f t="shared" si="44"/>
        <v>765.4205607476636</v>
      </c>
      <c r="J996" s="40">
        <v>2.73</v>
      </c>
      <c r="K996" s="4"/>
      <c r="L996" s="136">
        <f>H996-F996</f>
        <v>-1.5485981308411212</v>
      </c>
      <c r="M996" s="141">
        <f t="shared" si="45"/>
        <v>-464.57943925233644</v>
      </c>
    </row>
    <row r="997" spans="1:13" ht="14.25">
      <c r="A997" s="32">
        <v>2</v>
      </c>
      <c r="B997" s="33" t="s">
        <v>906</v>
      </c>
      <c r="C997" s="100" t="s">
        <v>422</v>
      </c>
      <c r="D997" s="32" t="s">
        <v>133</v>
      </c>
      <c r="E997" s="57">
        <v>4500</v>
      </c>
      <c r="F997" s="152">
        <v>3</v>
      </c>
      <c r="G997" s="150">
        <f t="shared" si="43"/>
        <v>13500</v>
      </c>
      <c r="H997" s="118">
        <f>J997/1.07</f>
        <v>1.3271028037383177</v>
      </c>
      <c r="I997" s="118">
        <f t="shared" si="44"/>
        <v>5971.9626168224295</v>
      </c>
      <c r="J997" s="40">
        <v>1.42</v>
      </c>
      <c r="K997" s="4"/>
      <c r="L997" s="136">
        <f>H997-F997</f>
        <v>-1.6728971962616823</v>
      </c>
      <c r="M997" s="141">
        <f t="shared" si="45"/>
        <v>-7528.0373831775705</v>
      </c>
    </row>
    <row r="998" spans="1:13" ht="14.25">
      <c r="A998" s="57"/>
      <c r="B998" s="33"/>
      <c r="C998" s="33"/>
      <c r="D998" s="32"/>
      <c r="E998" s="57"/>
      <c r="F998" s="152"/>
      <c r="G998" s="153">
        <f>SUM(G996:G997)</f>
        <v>14730</v>
      </c>
      <c r="H998" s="143"/>
      <c r="I998" s="143">
        <f>SUM(I996:I997)</f>
        <v>6737.383177570093</v>
      </c>
      <c r="J998" s="51"/>
      <c r="K998" s="18"/>
      <c r="L998" s="144"/>
      <c r="M998" s="168">
        <f t="shared" si="45"/>
        <v>-7992.616822429907</v>
      </c>
    </row>
    <row r="999" spans="1:13" ht="14.25">
      <c r="A999" s="57"/>
      <c r="B999" s="83"/>
      <c r="C999" s="83"/>
      <c r="D999" s="82"/>
      <c r="E999" s="108"/>
      <c r="F999" s="152"/>
      <c r="G999" s="150">
        <f t="shared" si="43"/>
        <v>0</v>
      </c>
      <c r="H999" s="118"/>
      <c r="I999" s="118">
        <f t="shared" si="44"/>
        <v>0</v>
      </c>
      <c r="J999" s="51"/>
      <c r="K999" s="4"/>
      <c r="L999" s="136"/>
      <c r="M999" s="141">
        <f t="shared" si="45"/>
        <v>0</v>
      </c>
    </row>
    <row r="1000" spans="1:13" ht="14.25">
      <c r="A1000" s="57"/>
      <c r="B1000" s="33"/>
      <c r="C1000" s="33"/>
      <c r="D1000" s="32"/>
      <c r="E1000" s="57"/>
      <c r="F1000" s="152"/>
      <c r="G1000" s="150">
        <f t="shared" si="43"/>
        <v>0</v>
      </c>
      <c r="H1000" s="118"/>
      <c r="I1000" s="118">
        <f t="shared" si="44"/>
        <v>0</v>
      </c>
      <c r="J1000" s="51"/>
      <c r="K1000" s="4"/>
      <c r="L1000" s="136"/>
      <c r="M1000" s="141">
        <f t="shared" si="45"/>
        <v>0</v>
      </c>
    </row>
    <row r="1001" spans="1:13" ht="14.25">
      <c r="A1001" s="54" t="s">
        <v>907</v>
      </c>
      <c r="B1001" s="20"/>
      <c r="C1001" s="20"/>
      <c r="D1001" s="32"/>
      <c r="E1001" s="57"/>
      <c r="F1001" s="152"/>
      <c r="G1001" s="150">
        <f t="shared" si="43"/>
        <v>0</v>
      </c>
      <c r="H1001" s="118"/>
      <c r="I1001" s="118">
        <f t="shared" si="44"/>
        <v>0</v>
      </c>
      <c r="J1001" s="40"/>
      <c r="K1001" s="32"/>
      <c r="L1001" s="136"/>
      <c r="M1001" s="141">
        <f t="shared" si="45"/>
        <v>0</v>
      </c>
    </row>
    <row r="1002" spans="1:13" ht="14.25">
      <c r="A1002" s="53" t="s">
        <v>111</v>
      </c>
      <c r="B1002" s="6" t="s">
        <v>112</v>
      </c>
      <c r="C1002" s="12" t="s">
        <v>1164</v>
      </c>
      <c r="D1002" s="6" t="s">
        <v>113</v>
      </c>
      <c r="E1002" s="53" t="s">
        <v>114</v>
      </c>
      <c r="F1002" s="151" t="s">
        <v>1662</v>
      </c>
      <c r="G1002" s="150"/>
      <c r="H1002" s="119" t="s">
        <v>1663</v>
      </c>
      <c r="I1002" s="118"/>
      <c r="J1002" s="8"/>
      <c r="K1002" s="8"/>
      <c r="L1002" s="136"/>
      <c r="M1002" s="141"/>
    </row>
    <row r="1003" spans="1:13" ht="24">
      <c r="A1003" s="32">
        <v>1</v>
      </c>
      <c r="B1003" s="33" t="s">
        <v>908</v>
      </c>
      <c r="C1003" s="100" t="s">
        <v>423</v>
      </c>
      <c r="D1003" s="32" t="s">
        <v>118</v>
      </c>
      <c r="E1003" s="57">
        <v>2</v>
      </c>
      <c r="F1003" s="152">
        <v>16</v>
      </c>
      <c r="G1003" s="150">
        <f t="shared" si="43"/>
        <v>32</v>
      </c>
      <c r="H1003" s="126">
        <v>16</v>
      </c>
      <c r="I1003" s="126">
        <f t="shared" si="44"/>
        <v>32</v>
      </c>
      <c r="J1003" s="132">
        <v>17.2</v>
      </c>
      <c r="K1003" s="4"/>
      <c r="L1003" s="138">
        <f>H1003-F1003</f>
        <v>0</v>
      </c>
      <c r="M1003" s="141">
        <f t="shared" si="45"/>
        <v>0</v>
      </c>
    </row>
    <row r="1004" spans="1:13" ht="24">
      <c r="A1004" s="32">
        <v>2</v>
      </c>
      <c r="B1004" s="33" t="s">
        <v>909</v>
      </c>
      <c r="C1004" s="100" t="s">
        <v>424</v>
      </c>
      <c r="D1004" s="32" t="s">
        <v>118</v>
      </c>
      <c r="E1004" s="57">
        <v>15</v>
      </c>
      <c r="F1004" s="152">
        <v>5.59</v>
      </c>
      <c r="G1004" s="150">
        <f t="shared" si="43"/>
        <v>83.85</v>
      </c>
      <c r="H1004" s="118">
        <f>J1004/1.07</f>
        <v>4.719626168224298</v>
      </c>
      <c r="I1004" s="118">
        <f t="shared" si="44"/>
        <v>70.79439252336448</v>
      </c>
      <c r="J1004" s="40">
        <v>5.05</v>
      </c>
      <c r="K1004" s="4"/>
      <c r="L1004" s="136">
        <f>H1004-F1004</f>
        <v>-0.8703738317757015</v>
      </c>
      <c r="M1004" s="141">
        <f t="shared" si="45"/>
        <v>-13.055607476635515</v>
      </c>
    </row>
    <row r="1005" spans="1:13" ht="14.25">
      <c r="A1005" s="57"/>
      <c r="B1005" s="33"/>
      <c r="C1005" s="33"/>
      <c r="D1005" s="32"/>
      <c r="E1005" s="57"/>
      <c r="F1005" s="152"/>
      <c r="G1005" s="153">
        <f>SUM(G1003:G1004)</f>
        <v>115.85</v>
      </c>
      <c r="H1005" s="143"/>
      <c r="I1005" s="143">
        <f>SUM(I1003:I1004)</f>
        <v>102.79439252336448</v>
      </c>
      <c r="J1005" s="51"/>
      <c r="K1005" s="18"/>
      <c r="L1005" s="144"/>
      <c r="M1005" s="168">
        <f t="shared" si="45"/>
        <v>-13.055607476635515</v>
      </c>
    </row>
    <row r="1006" spans="1:13" ht="14.25">
      <c r="A1006" s="57"/>
      <c r="B1006" s="83"/>
      <c r="C1006" s="83"/>
      <c r="D1006" s="82"/>
      <c r="E1006" s="108"/>
      <c r="F1006" s="152"/>
      <c r="G1006" s="150">
        <f t="shared" si="43"/>
        <v>0</v>
      </c>
      <c r="H1006" s="118"/>
      <c r="I1006" s="118">
        <f t="shared" si="44"/>
        <v>0</v>
      </c>
      <c r="J1006" s="51"/>
      <c r="K1006" s="4"/>
      <c r="L1006" s="136"/>
      <c r="M1006" s="141">
        <f t="shared" si="45"/>
        <v>0</v>
      </c>
    </row>
    <row r="1007" spans="1:13" ht="14.25">
      <c r="A1007" s="57"/>
      <c r="B1007" s="33"/>
      <c r="C1007" s="33"/>
      <c r="D1007" s="32"/>
      <c r="E1007" s="57"/>
      <c r="F1007" s="152"/>
      <c r="G1007" s="150">
        <f t="shared" si="43"/>
        <v>0</v>
      </c>
      <c r="H1007" s="118"/>
      <c r="I1007" s="118">
        <f t="shared" si="44"/>
        <v>0</v>
      </c>
      <c r="J1007" s="51"/>
      <c r="K1007" s="4"/>
      <c r="L1007" s="136"/>
      <c r="M1007" s="141">
        <f t="shared" si="45"/>
        <v>0</v>
      </c>
    </row>
    <row r="1008" spans="1:13" ht="14.25">
      <c r="A1008" s="54" t="s">
        <v>910</v>
      </c>
      <c r="B1008" s="20"/>
      <c r="C1008" s="20"/>
      <c r="D1008" s="32"/>
      <c r="E1008" s="57"/>
      <c r="F1008" s="152"/>
      <c r="G1008" s="150">
        <f t="shared" si="43"/>
        <v>0</v>
      </c>
      <c r="H1008" s="118"/>
      <c r="I1008" s="118">
        <f t="shared" si="44"/>
        <v>0</v>
      </c>
      <c r="J1008" s="40"/>
      <c r="K1008" s="32"/>
      <c r="L1008" s="136"/>
      <c r="M1008" s="141">
        <f t="shared" si="45"/>
        <v>0</v>
      </c>
    </row>
    <row r="1009" spans="1:13" ht="14.25">
      <c r="A1009" s="53" t="s">
        <v>111</v>
      </c>
      <c r="B1009" s="6" t="s">
        <v>112</v>
      </c>
      <c r="C1009" s="12" t="s">
        <v>1164</v>
      </c>
      <c r="D1009" s="6" t="s">
        <v>113</v>
      </c>
      <c r="E1009" s="53" t="s">
        <v>114</v>
      </c>
      <c r="F1009" s="151" t="s">
        <v>1662</v>
      </c>
      <c r="G1009" s="150"/>
      <c r="H1009" s="119" t="s">
        <v>1663</v>
      </c>
      <c r="I1009" s="118"/>
      <c r="J1009" s="8"/>
      <c r="K1009" s="8"/>
      <c r="L1009" s="136"/>
      <c r="M1009" s="141"/>
    </row>
    <row r="1010" spans="1:13" ht="24">
      <c r="A1010" s="32">
        <v>1</v>
      </c>
      <c r="B1010" s="33" t="s">
        <v>911</v>
      </c>
      <c r="C1010" s="100" t="s">
        <v>425</v>
      </c>
      <c r="D1010" s="32" t="s">
        <v>118</v>
      </c>
      <c r="E1010" s="57">
        <v>100</v>
      </c>
      <c r="F1010" s="152">
        <v>2.09</v>
      </c>
      <c r="G1010" s="150">
        <f t="shared" si="43"/>
        <v>209</v>
      </c>
      <c r="H1010" s="118">
        <f>J1010/1.07</f>
        <v>1.3831775700934579</v>
      </c>
      <c r="I1010" s="118">
        <f t="shared" si="44"/>
        <v>138.3177570093458</v>
      </c>
      <c r="J1010" s="40">
        <v>1.48</v>
      </c>
      <c r="K1010" s="4"/>
      <c r="L1010" s="136">
        <f>H1010-F1010</f>
        <v>-0.706822429906542</v>
      </c>
      <c r="M1010" s="141">
        <f t="shared" si="45"/>
        <v>-70.6822429906542</v>
      </c>
    </row>
    <row r="1011" spans="1:13" ht="24">
      <c r="A1011" s="32">
        <v>2</v>
      </c>
      <c r="B1011" s="33" t="s">
        <v>912</v>
      </c>
      <c r="C1011" s="100" t="s">
        <v>426</v>
      </c>
      <c r="D1011" s="32" t="s">
        <v>118</v>
      </c>
      <c r="E1011" s="57">
        <v>30</v>
      </c>
      <c r="F1011" s="152">
        <v>2.09</v>
      </c>
      <c r="G1011" s="150">
        <f t="shared" si="43"/>
        <v>62.699999999999996</v>
      </c>
      <c r="H1011" s="118">
        <f>J1011/1.07</f>
        <v>1.9813084112149533</v>
      </c>
      <c r="I1011" s="118">
        <f t="shared" si="44"/>
        <v>59.4392523364486</v>
      </c>
      <c r="J1011" s="40">
        <v>2.12</v>
      </c>
      <c r="K1011" s="4"/>
      <c r="L1011" s="136">
        <f>H1011-F1011</f>
        <v>-0.10869158878504659</v>
      </c>
      <c r="M1011" s="141">
        <f t="shared" si="45"/>
        <v>-3.260747663551399</v>
      </c>
    </row>
    <row r="1012" spans="1:13" ht="24">
      <c r="A1012" s="32">
        <v>3</v>
      </c>
      <c r="B1012" s="2" t="s">
        <v>913</v>
      </c>
      <c r="C1012" s="99" t="s">
        <v>427</v>
      </c>
      <c r="D1012" s="9" t="s">
        <v>118</v>
      </c>
      <c r="E1012" s="55">
        <v>5</v>
      </c>
      <c r="F1012" s="150">
        <v>2.14</v>
      </c>
      <c r="G1012" s="150">
        <f t="shared" si="43"/>
        <v>10.700000000000001</v>
      </c>
      <c r="H1012" s="118">
        <f>J1012/1.07</f>
        <v>3.8317757009345788</v>
      </c>
      <c r="I1012" s="118">
        <f t="shared" si="44"/>
        <v>19.158878504672895</v>
      </c>
      <c r="J1012" s="40">
        <v>4.1</v>
      </c>
      <c r="K1012" s="4"/>
      <c r="L1012" s="137">
        <f>H1012-F1012</f>
        <v>1.6917757009345786</v>
      </c>
      <c r="M1012" s="141">
        <f t="shared" si="45"/>
        <v>8.458878504672894</v>
      </c>
    </row>
    <row r="1013" spans="1:13" ht="14.25">
      <c r="A1013" s="57"/>
      <c r="B1013" s="20"/>
      <c r="C1013" s="20"/>
      <c r="D1013" s="1"/>
      <c r="E1013" s="57"/>
      <c r="F1013" s="152"/>
      <c r="G1013" s="153">
        <f>SUM(G1010:G1012)</f>
        <v>282.4</v>
      </c>
      <c r="H1013" s="143"/>
      <c r="I1013" s="143">
        <f>SUM(I1010:I1012)</f>
        <v>216.91588785046727</v>
      </c>
      <c r="J1013" s="35"/>
      <c r="K1013" s="18"/>
      <c r="L1013" s="144"/>
      <c r="M1013" s="168">
        <f t="shared" si="45"/>
        <v>-65.4841121495327</v>
      </c>
    </row>
    <row r="1014" spans="1:13" ht="14.25">
      <c r="A1014" s="57"/>
      <c r="B1014" s="83"/>
      <c r="C1014" s="83"/>
      <c r="D1014" s="82"/>
      <c r="E1014" s="108"/>
      <c r="F1014" s="152"/>
      <c r="G1014" s="150">
        <f t="shared" si="43"/>
        <v>0</v>
      </c>
      <c r="H1014" s="118"/>
      <c r="I1014" s="118">
        <f t="shared" si="44"/>
        <v>0</v>
      </c>
      <c r="J1014" s="35"/>
      <c r="K1014" s="4"/>
      <c r="L1014" s="136"/>
      <c r="M1014" s="141">
        <f t="shared" si="45"/>
        <v>0</v>
      </c>
    </row>
    <row r="1015" spans="1:13" ht="14.25">
      <c r="A1015" s="57"/>
      <c r="B1015" s="20"/>
      <c r="C1015" s="20"/>
      <c r="D1015" s="1"/>
      <c r="E1015" s="57"/>
      <c r="F1015" s="152"/>
      <c r="G1015" s="150">
        <f t="shared" si="43"/>
        <v>0</v>
      </c>
      <c r="H1015" s="118"/>
      <c r="I1015" s="118">
        <f t="shared" si="44"/>
        <v>0</v>
      </c>
      <c r="J1015" s="35"/>
      <c r="K1015" s="4"/>
      <c r="L1015" s="136"/>
      <c r="M1015" s="141">
        <f t="shared" si="45"/>
        <v>0</v>
      </c>
    </row>
    <row r="1016" spans="1:13" ht="14.25">
      <c r="A1016" s="54" t="s">
        <v>914</v>
      </c>
      <c r="B1016" s="20"/>
      <c r="C1016" s="20"/>
      <c r="D1016" s="1"/>
      <c r="E1016" s="57"/>
      <c r="F1016" s="152"/>
      <c r="G1016" s="150">
        <f t="shared" si="43"/>
        <v>0</v>
      </c>
      <c r="H1016" s="118"/>
      <c r="I1016" s="118">
        <f t="shared" si="44"/>
        <v>0</v>
      </c>
      <c r="J1016" s="1"/>
      <c r="K1016" s="1"/>
      <c r="L1016" s="136"/>
      <c r="M1016" s="141">
        <f t="shared" si="45"/>
        <v>0</v>
      </c>
    </row>
    <row r="1017" spans="1:13" ht="14.25">
      <c r="A1017" s="53" t="s">
        <v>111</v>
      </c>
      <c r="B1017" s="6" t="s">
        <v>112</v>
      </c>
      <c r="C1017" s="12" t="s">
        <v>1164</v>
      </c>
      <c r="D1017" s="6" t="s">
        <v>113</v>
      </c>
      <c r="E1017" s="53" t="s">
        <v>114</v>
      </c>
      <c r="F1017" s="151" t="s">
        <v>1662</v>
      </c>
      <c r="G1017" s="150"/>
      <c r="H1017" s="119" t="s">
        <v>1663</v>
      </c>
      <c r="I1017" s="118"/>
      <c r="J1017" s="8"/>
      <c r="K1017" s="8"/>
      <c r="L1017" s="136"/>
      <c r="M1017" s="141"/>
    </row>
    <row r="1018" spans="1:13" ht="14.25">
      <c r="A1018" s="32">
        <v>1</v>
      </c>
      <c r="B1018" s="60" t="s">
        <v>915</v>
      </c>
      <c r="C1018" s="103" t="s">
        <v>428</v>
      </c>
      <c r="D1018" s="41" t="s">
        <v>130</v>
      </c>
      <c r="E1018" s="63">
        <v>3000</v>
      </c>
      <c r="F1018" s="157">
        <v>3.1</v>
      </c>
      <c r="G1018" s="150">
        <f aca="true" t="shared" si="48" ref="G1018:G1078">E1018*F1018</f>
        <v>9300</v>
      </c>
      <c r="H1018" s="118">
        <f>J1018/1.07</f>
        <v>3.1028037383177565</v>
      </c>
      <c r="I1018" s="118">
        <f aca="true" t="shared" si="49" ref="I1018:I1078">H1018*E1018</f>
        <v>9308.41121495327</v>
      </c>
      <c r="J1018" s="28">
        <v>3.32</v>
      </c>
      <c r="K1018" s="4"/>
      <c r="L1018" s="137">
        <f>H1018-F1018</f>
        <v>0.002803738317756377</v>
      </c>
      <c r="M1018" s="141">
        <f t="shared" si="45"/>
        <v>8.411214953270246</v>
      </c>
    </row>
    <row r="1019" spans="1:13" ht="14.25">
      <c r="A1019" s="32"/>
      <c r="B1019" s="60"/>
      <c r="C1019" s="60"/>
      <c r="D1019" s="41"/>
      <c r="E1019" s="63"/>
      <c r="F1019" s="157"/>
      <c r="G1019" s="153">
        <f>SUM(G1018)</f>
        <v>9300</v>
      </c>
      <c r="H1019" s="143"/>
      <c r="I1019" s="143">
        <f>SUM(I1018)</f>
        <v>9308.41121495327</v>
      </c>
      <c r="J1019" s="61"/>
      <c r="K1019" s="61"/>
      <c r="L1019" s="144"/>
      <c r="M1019" s="168">
        <f t="shared" si="45"/>
        <v>8.411214953270246</v>
      </c>
    </row>
    <row r="1020" spans="1:13" ht="14.25">
      <c r="A1020" s="32"/>
      <c r="B1020" s="83"/>
      <c r="C1020" s="83"/>
      <c r="D1020" s="82"/>
      <c r="E1020" s="108"/>
      <c r="F1020" s="157"/>
      <c r="G1020" s="150">
        <f t="shared" si="48"/>
        <v>0</v>
      </c>
      <c r="H1020" s="118"/>
      <c r="I1020" s="118">
        <f t="shared" si="49"/>
        <v>0</v>
      </c>
      <c r="J1020" s="61"/>
      <c r="K1020" s="61"/>
      <c r="L1020" s="136"/>
      <c r="M1020" s="141">
        <f aca="true" t="shared" si="50" ref="M1020:M1083">I1020-G1020</f>
        <v>0</v>
      </c>
    </row>
    <row r="1021" spans="1:13" ht="14.25">
      <c r="A1021" s="32"/>
      <c r="B1021" s="60"/>
      <c r="C1021" s="60"/>
      <c r="D1021" s="41"/>
      <c r="E1021" s="63"/>
      <c r="F1021" s="157"/>
      <c r="G1021" s="150">
        <f t="shared" si="48"/>
        <v>0</v>
      </c>
      <c r="H1021" s="118"/>
      <c r="I1021" s="118">
        <f t="shared" si="49"/>
        <v>0</v>
      </c>
      <c r="J1021" s="61"/>
      <c r="K1021" s="61"/>
      <c r="L1021" s="136"/>
      <c r="M1021" s="141">
        <f t="shared" si="50"/>
        <v>0</v>
      </c>
    </row>
    <row r="1022" spans="1:13" ht="14.25">
      <c r="A1022" s="34" t="s">
        <v>916</v>
      </c>
      <c r="B1022" s="20"/>
      <c r="C1022" s="20"/>
      <c r="D1022" s="41"/>
      <c r="E1022" s="63"/>
      <c r="F1022" s="157"/>
      <c r="G1022" s="150">
        <f t="shared" si="48"/>
        <v>0</v>
      </c>
      <c r="H1022" s="118"/>
      <c r="I1022" s="118">
        <f t="shared" si="49"/>
        <v>0</v>
      </c>
      <c r="J1022" s="28"/>
      <c r="K1022" s="62"/>
      <c r="L1022" s="136"/>
      <c r="M1022" s="141">
        <f t="shared" si="50"/>
        <v>0</v>
      </c>
    </row>
    <row r="1023" spans="1:13" ht="14.25">
      <c r="A1023" s="6" t="s">
        <v>111</v>
      </c>
      <c r="B1023" s="6" t="s">
        <v>112</v>
      </c>
      <c r="C1023" s="12" t="s">
        <v>1164</v>
      </c>
      <c r="D1023" s="6" t="s">
        <v>113</v>
      </c>
      <c r="E1023" s="53" t="s">
        <v>114</v>
      </c>
      <c r="F1023" s="151" t="s">
        <v>1662</v>
      </c>
      <c r="G1023" s="150"/>
      <c r="H1023" s="119" t="s">
        <v>1663</v>
      </c>
      <c r="I1023" s="118"/>
      <c r="J1023" s="8"/>
      <c r="K1023" s="8"/>
      <c r="L1023" s="136"/>
      <c r="M1023" s="141"/>
    </row>
    <row r="1024" spans="1:13" ht="14.25">
      <c r="A1024" s="32">
        <v>1</v>
      </c>
      <c r="B1024" s="33" t="s">
        <v>917</v>
      </c>
      <c r="C1024" s="100" t="s">
        <v>429</v>
      </c>
      <c r="D1024" s="32" t="s">
        <v>118</v>
      </c>
      <c r="E1024" s="57">
        <v>400</v>
      </c>
      <c r="F1024" s="152">
        <v>4.78</v>
      </c>
      <c r="G1024" s="150">
        <f t="shared" si="48"/>
        <v>1912</v>
      </c>
      <c r="H1024" s="118">
        <f>J1024/1.07</f>
        <v>3.4299065420560746</v>
      </c>
      <c r="I1024" s="118">
        <f t="shared" si="49"/>
        <v>1371.96261682243</v>
      </c>
      <c r="J1024" s="40">
        <v>3.67</v>
      </c>
      <c r="K1024" s="4"/>
      <c r="L1024" s="136">
        <f>H1024-F1024</f>
        <v>-1.3500934579439257</v>
      </c>
      <c r="M1024" s="141">
        <f t="shared" si="50"/>
        <v>-540.0373831775701</v>
      </c>
    </row>
    <row r="1025" spans="1:13" ht="24">
      <c r="A1025" s="32">
        <v>2</v>
      </c>
      <c r="B1025" s="33" t="s">
        <v>918</v>
      </c>
      <c r="C1025" s="100" t="s">
        <v>430</v>
      </c>
      <c r="D1025" s="32" t="s">
        <v>118</v>
      </c>
      <c r="E1025" s="57">
        <v>60</v>
      </c>
      <c r="F1025" s="152">
        <v>51</v>
      </c>
      <c r="G1025" s="150">
        <f t="shared" si="48"/>
        <v>3060</v>
      </c>
      <c r="H1025" s="118">
        <f>J1025/1.07</f>
        <v>51</v>
      </c>
      <c r="I1025" s="118">
        <f t="shared" si="49"/>
        <v>3060</v>
      </c>
      <c r="J1025" s="40">
        <v>54.57</v>
      </c>
      <c r="K1025" s="4"/>
      <c r="L1025" s="137">
        <f>H1025-F1025</f>
        <v>0</v>
      </c>
      <c r="M1025" s="141">
        <f t="shared" si="50"/>
        <v>0</v>
      </c>
    </row>
    <row r="1026" spans="1:13" ht="14.25">
      <c r="A1026" s="32">
        <v>3</v>
      </c>
      <c r="B1026" s="33" t="s">
        <v>919</v>
      </c>
      <c r="C1026" s="100" t="s">
        <v>1584</v>
      </c>
      <c r="D1026" s="32" t="s">
        <v>118</v>
      </c>
      <c r="E1026" s="57">
        <v>5</v>
      </c>
      <c r="F1026" s="152">
        <v>5.87</v>
      </c>
      <c r="G1026" s="150">
        <f t="shared" si="48"/>
        <v>29.35</v>
      </c>
      <c r="H1026" s="118">
        <f>J1026/1.07</f>
        <v>3.420560747663551</v>
      </c>
      <c r="I1026" s="118">
        <f t="shared" si="49"/>
        <v>17.102803738317757</v>
      </c>
      <c r="J1026" s="28">
        <v>3.66</v>
      </c>
      <c r="K1026" s="4"/>
      <c r="L1026" s="136">
        <f>H1026-F1026</f>
        <v>-2.449439252336449</v>
      </c>
      <c r="M1026" s="141">
        <f t="shared" si="50"/>
        <v>-12.247196261682245</v>
      </c>
    </row>
    <row r="1027" spans="1:13" ht="14.25">
      <c r="A1027" s="32"/>
      <c r="B1027" s="33"/>
      <c r="C1027" s="33"/>
      <c r="D1027" s="32"/>
      <c r="E1027" s="57"/>
      <c r="F1027" s="152"/>
      <c r="G1027" s="153">
        <f>SUM(G1024:G1026)</f>
        <v>5001.35</v>
      </c>
      <c r="H1027" s="143"/>
      <c r="I1027" s="143">
        <f>SUM(I1024:I1026)</f>
        <v>4449.065420560747</v>
      </c>
      <c r="J1027" s="51"/>
      <c r="K1027" s="51"/>
      <c r="L1027" s="144"/>
      <c r="M1027" s="168">
        <f t="shared" si="50"/>
        <v>-552.2845794392533</v>
      </c>
    </row>
    <row r="1028" spans="1:13" ht="14.25">
      <c r="A1028" s="32"/>
      <c r="B1028" s="83"/>
      <c r="C1028" s="83"/>
      <c r="D1028" s="82"/>
      <c r="E1028" s="108"/>
      <c r="F1028" s="152"/>
      <c r="G1028" s="150">
        <f t="shared" si="48"/>
        <v>0</v>
      </c>
      <c r="H1028" s="118"/>
      <c r="I1028" s="118">
        <f t="shared" si="49"/>
        <v>0</v>
      </c>
      <c r="J1028" s="51"/>
      <c r="K1028" s="51"/>
      <c r="L1028" s="136"/>
      <c r="M1028" s="141">
        <f t="shared" si="50"/>
        <v>0</v>
      </c>
    </row>
    <row r="1029" spans="1:13" ht="14.25">
      <c r="A1029" s="32"/>
      <c r="B1029" s="33"/>
      <c r="C1029" s="33"/>
      <c r="D1029" s="32"/>
      <c r="E1029" s="57"/>
      <c r="F1029" s="152"/>
      <c r="G1029" s="150">
        <f t="shared" si="48"/>
        <v>0</v>
      </c>
      <c r="H1029" s="118"/>
      <c r="I1029" s="118">
        <f t="shared" si="49"/>
        <v>0</v>
      </c>
      <c r="J1029" s="51"/>
      <c r="K1029" s="51"/>
      <c r="L1029" s="136"/>
      <c r="M1029" s="141">
        <f t="shared" si="50"/>
        <v>0</v>
      </c>
    </row>
    <row r="1030" spans="1:13" ht="14.25">
      <c r="A1030" s="34" t="s">
        <v>920</v>
      </c>
      <c r="B1030" s="20"/>
      <c r="C1030" s="20"/>
      <c r="D1030" s="32"/>
      <c r="E1030" s="57"/>
      <c r="F1030" s="152"/>
      <c r="G1030" s="150">
        <f t="shared" si="48"/>
        <v>0</v>
      </c>
      <c r="H1030" s="118"/>
      <c r="I1030" s="118">
        <f t="shared" si="49"/>
        <v>0</v>
      </c>
      <c r="J1030" s="40"/>
      <c r="K1030" s="32"/>
      <c r="L1030" s="136"/>
      <c r="M1030" s="141">
        <f t="shared" si="50"/>
        <v>0</v>
      </c>
    </row>
    <row r="1031" spans="1:13" ht="14.25">
      <c r="A1031" s="6" t="s">
        <v>111</v>
      </c>
      <c r="B1031" s="6" t="s">
        <v>112</v>
      </c>
      <c r="C1031" s="12" t="s">
        <v>1164</v>
      </c>
      <c r="D1031" s="6" t="s">
        <v>113</v>
      </c>
      <c r="E1031" s="53" t="s">
        <v>114</v>
      </c>
      <c r="F1031" s="151" t="s">
        <v>1662</v>
      </c>
      <c r="G1031" s="150"/>
      <c r="H1031" s="119" t="s">
        <v>1663</v>
      </c>
      <c r="I1031" s="118"/>
      <c r="J1031" s="8"/>
      <c r="K1031" s="8"/>
      <c r="L1031" s="136"/>
      <c r="M1031" s="141"/>
    </row>
    <row r="1032" spans="1:13" ht="14.25">
      <c r="A1032" s="32">
        <v>1</v>
      </c>
      <c r="B1032" s="33" t="s">
        <v>921</v>
      </c>
      <c r="C1032" s="100" t="s">
        <v>431</v>
      </c>
      <c r="D1032" s="32" t="s">
        <v>130</v>
      </c>
      <c r="E1032" s="57">
        <v>800</v>
      </c>
      <c r="F1032" s="152">
        <v>5.44</v>
      </c>
      <c r="G1032" s="150">
        <f t="shared" si="48"/>
        <v>4352</v>
      </c>
      <c r="H1032" s="126">
        <f>J1032/1.07</f>
        <v>5.4392523364485985</v>
      </c>
      <c r="I1032" s="126">
        <f t="shared" si="49"/>
        <v>4351.401869158879</v>
      </c>
      <c r="J1032" s="132">
        <v>5.82</v>
      </c>
      <c r="K1032" s="4"/>
      <c r="L1032" s="136">
        <f>H1032-F1032</f>
        <v>-0.0007476635514018781</v>
      </c>
      <c r="M1032" s="141">
        <f t="shared" si="50"/>
        <v>-0.5981308411210193</v>
      </c>
    </row>
    <row r="1033" spans="1:13" ht="14.25">
      <c r="A1033" s="57"/>
      <c r="B1033" s="33"/>
      <c r="C1033" s="33"/>
      <c r="D1033" s="32"/>
      <c r="E1033" s="57"/>
      <c r="F1033" s="152"/>
      <c r="G1033" s="153">
        <f>SUM(G1032)</f>
        <v>4352</v>
      </c>
      <c r="H1033" s="143"/>
      <c r="I1033" s="143">
        <f>SUM(I1032)</f>
        <v>4351.401869158879</v>
      </c>
      <c r="J1033" s="51"/>
      <c r="K1033" s="18"/>
      <c r="L1033" s="144"/>
      <c r="M1033" s="168">
        <f t="shared" si="50"/>
        <v>-0.5981308411210193</v>
      </c>
    </row>
    <row r="1034" spans="1:13" ht="14.25">
      <c r="A1034" s="57"/>
      <c r="B1034" s="83"/>
      <c r="C1034" s="83"/>
      <c r="D1034" s="82"/>
      <c r="E1034" s="108"/>
      <c r="F1034" s="152"/>
      <c r="G1034" s="150">
        <f t="shared" si="48"/>
        <v>0</v>
      </c>
      <c r="H1034" s="118"/>
      <c r="I1034" s="118">
        <f t="shared" si="49"/>
        <v>0</v>
      </c>
      <c r="J1034" s="51"/>
      <c r="K1034" s="4"/>
      <c r="L1034" s="136"/>
      <c r="M1034" s="141">
        <f t="shared" si="50"/>
        <v>0</v>
      </c>
    </row>
    <row r="1035" spans="1:13" ht="14.25">
      <c r="A1035" s="57"/>
      <c r="B1035" s="33"/>
      <c r="C1035" s="33"/>
      <c r="D1035" s="32"/>
      <c r="E1035" s="57"/>
      <c r="F1035" s="152"/>
      <c r="G1035" s="150">
        <f t="shared" si="48"/>
        <v>0</v>
      </c>
      <c r="H1035" s="118"/>
      <c r="I1035" s="118">
        <f t="shared" si="49"/>
        <v>0</v>
      </c>
      <c r="J1035" s="51"/>
      <c r="K1035" s="4"/>
      <c r="L1035" s="136"/>
      <c r="M1035" s="141">
        <f t="shared" si="50"/>
        <v>0</v>
      </c>
    </row>
    <row r="1036" spans="1:13" ht="14.25">
      <c r="A1036" s="54" t="s">
        <v>922</v>
      </c>
      <c r="B1036" s="20"/>
      <c r="C1036" s="20"/>
      <c r="D1036" s="32"/>
      <c r="E1036" s="57"/>
      <c r="F1036" s="152"/>
      <c r="G1036" s="150">
        <f t="shared" si="48"/>
        <v>0</v>
      </c>
      <c r="H1036" s="118"/>
      <c r="I1036" s="118">
        <f t="shared" si="49"/>
        <v>0</v>
      </c>
      <c r="J1036" s="40"/>
      <c r="K1036" s="32"/>
      <c r="L1036" s="136"/>
      <c r="M1036" s="141">
        <f t="shared" si="50"/>
        <v>0</v>
      </c>
    </row>
    <row r="1037" spans="1:13" ht="14.25">
      <c r="A1037" s="53" t="s">
        <v>111</v>
      </c>
      <c r="B1037" s="6" t="s">
        <v>112</v>
      </c>
      <c r="C1037" s="12" t="s">
        <v>1164</v>
      </c>
      <c r="D1037" s="6" t="s">
        <v>113</v>
      </c>
      <c r="E1037" s="53" t="s">
        <v>114</v>
      </c>
      <c r="F1037" s="151" t="s">
        <v>1662</v>
      </c>
      <c r="G1037" s="150"/>
      <c r="H1037" s="119" t="s">
        <v>1663</v>
      </c>
      <c r="I1037" s="118"/>
      <c r="J1037" s="8"/>
      <c r="K1037" s="8"/>
      <c r="L1037" s="136"/>
      <c r="M1037" s="141"/>
    </row>
    <row r="1038" spans="1:13" ht="14.25">
      <c r="A1038" s="32">
        <v>1</v>
      </c>
      <c r="B1038" s="33" t="s">
        <v>923</v>
      </c>
      <c r="C1038" s="100" t="s">
        <v>432</v>
      </c>
      <c r="D1038" s="32" t="s">
        <v>118</v>
      </c>
      <c r="E1038" s="57">
        <v>5</v>
      </c>
      <c r="F1038" s="152">
        <v>9.4</v>
      </c>
      <c r="G1038" s="150">
        <f t="shared" si="48"/>
        <v>47</v>
      </c>
      <c r="H1038" s="126">
        <v>9.4</v>
      </c>
      <c r="I1038" s="126">
        <f t="shared" si="49"/>
        <v>47</v>
      </c>
      <c r="J1038" s="132">
        <v>10.06</v>
      </c>
      <c r="K1038" s="4"/>
      <c r="L1038" s="136">
        <f>H1038-F1038</f>
        <v>0</v>
      </c>
      <c r="M1038" s="141">
        <f t="shared" si="50"/>
        <v>0</v>
      </c>
    </row>
    <row r="1039" spans="1:13" ht="14.25">
      <c r="A1039" s="32">
        <v>2</v>
      </c>
      <c r="B1039" s="33" t="s">
        <v>924</v>
      </c>
      <c r="C1039" s="100" t="s">
        <v>433</v>
      </c>
      <c r="D1039" s="32" t="s">
        <v>133</v>
      </c>
      <c r="E1039" s="57">
        <v>50</v>
      </c>
      <c r="F1039" s="152">
        <v>17</v>
      </c>
      <c r="G1039" s="150">
        <f t="shared" si="48"/>
        <v>850</v>
      </c>
      <c r="H1039" s="126">
        <f>J1039/1.07</f>
        <v>17</v>
      </c>
      <c r="I1039" s="126">
        <f t="shared" si="49"/>
        <v>850</v>
      </c>
      <c r="J1039" s="132">
        <v>18.19</v>
      </c>
      <c r="K1039" s="4"/>
      <c r="L1039" s="136">
        <f>H1039-F1039</f>
        <v>0</v>
      </c>
      <c r="M1039" s="141">
        <f t="shared" si="50"/>
        <v>0</v>
      </c>
    </row>
    <row r="1040" spans="1:13" ht="14.25">
      <c r="A1040" s="32">
        <v>3</v>
      </c>
      <c r="B1040" s="33" t="s">
        <v>925</v>
      </c>
      <c r="C1040" s="99" t="s">
        <v>1667</v>
      </c>
      <c r="D1040" s="9" t="s">
        <v>118</v>
      </c>
      <c r="E1040" s="55">
        <v>150</v>
      </c>
      <c r="F1040" s="150">
        <v>7.69</v>
      </c>
      <c r="G1040" s="150">
        <f t="shared" si="48"/>
        <v>1153.5</v>
      </c>
      <c r="H1040" s="118">
        <f>J1040/1.07</f>
        <v>7.102803738317756</v>
      </c>
      <c r="I1040" s="118">
        <f t="shared" si="49"/>
        <v>1065.4205607476633</v>
      </c>
      <c r="J1040" s="21">
        <v>7.6</v>
      </c>
      <c r="K1040" s="4"/>
      <c r="L1040" s="173">
        <f>H1040-F1040</f>
        <v>-0.5871962616822444</v>
      </c>
      <c r="M1040" s="174">
        <f t="shared" si="50"/>
        <v>-88.07943925233667</v>
      </c>
    </row>
    <row r="1041" spans="1:13" ht="14.25">
      <c r="A1041" s="57"/>
      <c r="B1041" s="33"/>
      <c r="C1041" s="33"/>
      <c r="D1041" s="32"/>
      <c r="E1041" s="57"/>
      <c r="F1041" s="152"/>
      <c r="G1041" s="153">
        <f>SUM(G1038:G1040)</f>
        <v>2050.5</v>
      </c>
      <c r="H1041" s="143"/>
      <c r="I1041" s="143">
        <f>SUM(I1038:I1040)</f>
        <v>1962.4205607476633</v>
      </c>
      <c r="J1041" s="51"/>
      <c r="K1041" s="18"/>
      <c r="L1041" s="144"/>
      <c r="M1041" s="168">
        <f t="shared" si="50"/>
        <v>-88.07943925233667</v>
      </c>
    </row>
    <row r="1042" spans="1:13" ht="14.25">
      <c r="A1042" s="57"/>
      <c r="B1042" s="83"/>
      <c r="C1042" s="83"/>
      <c r="D1042" s="82"/>
      <c r="E1042" s="108"/>
      <c r="F1042" s="152"/>
      <c r="G1042" s="150">
        <f t="shared" si="48"/>
        <v>0</v>
      </c>
      <c r="H1042" s="118"/>
      <c r="I1042" s="118">
        <f t="shared" si="49"/>
        <v>0</v>
      </c>
      <c r="J1042" s="51"/>
      <c r="K1042" s="4"/>
      <c r="L1042" s="136"/>
      <c r="M1042" s="141">
        <f t="shared" si="50"/>
        <v>0</v>
      </c>
    </row>
    <row r="1043" spans="1:13" ht="14.25">
      <c r="A1043" s="57"/>
      <c r="B1043" s="33"/>
      <c r="C1043" s="33"/>
      <c r="D1043" s="32"/>
      <c r="E1043" s="57"/>
      <c r="F1043" s="152"/>
      <c r="G1043" s="150">
        <f t="shared" si="48"/>
        <v>0</v>
      </c>
      <c r="H1043" s="118"/>
      <c r="I1043" s="118">
        <f t="shared" si="49"/>
        <v>0</v>
      </c>
      <c r="J1043" s="51"/>
      <c r="K1043" s="4"/>
      <c r="L1043" s="136"/>
      <c r="M1043" s="141">
        <f t="shared" si="50"/>
        <v>0</v>
      </c>
    </row>
    <row r="1044" spans="1:13" ht="14.25">
      <c r="A1044" s="54" t="s">
        <v>926</v>
      </c>
      <c r="B1044" s="20"/>
      <c r="C1044" s="20"/>
      <c r="D1044" s="32"/>
      <c r="E1044" s="57"/>
      <c r="F1044" s="152"/>
      <c r="G1044" s="150">
        <f t="shared" si="48"/>
        <v>0</v>
      </c>
      <c r="H1044" s="118"/>
      <c r="I1044" s="118">
        <f t="shared" si="49"/>
        <v>0</v>
      </c>
      <c r="J1044" s="40"/>
      <c r="K1044" s="32"/>
      <c r="L1044" s="136"/>
      <c r="M1044" s="141">
        <f t="shared" si="50"/>
        <v>0</v>
      </c>
    </row>
    <row r="1045" spans="1:13" ht="14.25">
      <c r="A1045" s="53" t="s">
        <v>111</v>
      </c>
      <c r="B1045" s="6" t="s">
        <v>112</v>
      </c>
      <c r="C1045" s="12" t="s">
        <v>1164</v>
      </c>
      <c r="D1045" s="6" t="s">
        <v>113</v>
      </c>
      <c r="E1045" s="53" t="s">
        <v>114</v>
      </c>
      <c r="F1045" s="151" t="s">
        <v>1662</v>
      </c>
      <c r="G1045" s="150"/>
      <c r="H1045" s="119" t="s">
        <v>1663</v>
      </c>
      <c r="I1045" s="118"/>
      <c r="J1045" s="8"/>
      <c r="K1045" s="8"/>
      <c r="L1045" s="136"/>
      <c r="M1045" s="141"/>
    </row>
    <row r="1046" spans="1:13" ht="24">
      <c r="A1046" s="32">
        <v>1</v>
      </c>
      <c r="B1046" s="33" t="s">
        <v>927</v>
      </c>
      <c r="C1046" s="100" t="s">
        <v>434</v>
      </c>
      <c r="D1046" s="32" t="s">
        <v>118</v>
      </c>
      <c r="E1046" s="57">
        <v>500</v>
      </c>
      <c r="F1046" s="152">
        <v>2.16</v>
      </c>
      <c r="G1046" s="150">
        <f t="shared" si="48"/>
        <v>1080</v>
      </c>
      <c r="H1046" s="118">
        <f>J1046/1.07</f>
        <v>2.130841121495327</v>
      </c>
      <c r="I1046" s="118">
        <f t="shared" si="49"/>
        <v>1065.4205607476636</v>
      </c>
      <c r="J1046" s="40">
        <v>2.28</v>
      </c>
      <c r="K1046" s="4"/>
      <c r="L1046" s="136">
        <f>H1046-F1046</f>
        <v>-0.029158878504673247</v>
      </c>
      <c r="M1046" s="141">
        <f t="shared" si="50"/>
        <v>-14.579439252336442</v>
      </c>
    </row>
    <row r="1047" spans="1:13" ht="24">
      <c r="A1047" s="32">
        <v>2</v>
      </c>
      <c r="B1047" s="33" t="s">
        <v>928</v>
      </c>
      <c r="C1047" s="100" t="s">
        <v>435</v>
      </c>
      <c r="D1047" s="32" t="s">
        <v>130</v>
      </c>
      <c r="E1047" s="57">
        <v>400</v>
      </c>
      <c r="F1047" s="152">
        <v>5.23</v>
      </c>
      <c r="G1047" s="150">
        <f t="shared" si="48"/>
        <v>2092</v>
      </c>
      <c r="H1047" s="126">
        <v>5.23</v>
      </c>
      <c r="I1047" s="126">
        <f t="shared" si="49"/>
        <v>2092</v>
      </c>
      <c r="J1047" s="132">
        <v>5.6</v>
      </c>
      <c r="K1047" s="4"/>
      <c r="L1047" s="136">
        <f>H1047-F1047</f>
        <v>0</v>
      </c>
      <c r="M1047" s="141">
        <f t="shared" si="50"/>
        <v>0</v>
      </c>
    </row>
    <row r="1048" spans="1:13" ht="24">
      <c r="A1048" s="32">
        <v>3</v>
      </c>
      <c r="B1048" s="33" t="s">
        <v>929</v>
      </c>
      <c r="C1048" s="100" t="s">
        <v>436</v>
      </c>
      <c r="D1048" s="32" t="s">
        <v>118</v>
      </c>
      <c r="E1048" s="57">
        <v>1</v>
      </c>
      <c r="F1048" s="152">
        <v>46.3</v>
      </c>
      <c r="G1048" s="150">
        <f t="shared" si="48"/>
        <v>46.3</v>
      </c>
      <c r="H1048" s="126">
        <v>46.3</v>
      </c>
      <c r="I1048" s="126">
        <f t="shared" si="49"/>
        <v>46.3</v>
      </c>
      <c r="J1048" s="132">
        <v>49.54</v>
      </c>
      <c r="K1048" s="4"/>
      <c r="L1048" s="136">
        <f>H1048-F1048</f>
        <v>0</v>
      </c>
      <c r="M1048" s="141">
        <f t="shared" si="50"/>
        <v>0</v>
      </c>
    </row>
    <row r="1049" spans="1:13" ht="14.25">
      <c r="A1049" s="57"/>
      <c r="B1049" s="33"/>
      <c r="C1049" s="33"/>
      <c r="D1049" s="32"/>
      <c r="E1049" s="57"/>
      <c r="F1049" s="152"/>
      <c r="G1049" s="153">
        <f>SUM(G1046:G1048)</f>
        <v>3218.3</v>
      </c>
      <c r="H1049" s="143"/>
      <c r="I1049" s="143">
        <f>SUM(I1046:I1048)</f>
        <v>3203.7205607476635</v>
      </c>
      <c r="J1049" s="51"/>
      <c r="K1049" s="18"/>
      <c r="L1049" s="144"/>
      <c r="M1049" s="168">
        <f t="shared" si="50"/>
        <v>-14.57943925233667</v>
      </c>
    </row>
    <row r="1050" spans="1:13" ht="14.25">
      <c r="A1050" s="57"/>
      <c r="B1050" s="83"/>
      <c r="C1050" s="83"/>
      <c r="D1050" s="82"/>
      <c r="E1050" s="108"/>
      <c r="F1050" s="152"/>
      <c r="G1050" s="150">
        <f t="shared" si="48"/>
        <v>0</v>
      </c>
      <c r="H1050" s="118"/>
      <c r="I1050" s="118">
        <f t="shared" si="49"/>
        <v>0</v>
      </c>
      <c r="J1050" s="51"/>
      <c r="K1050" s="4"/>
      <c r="L1050" s="136"/>
      <c r="M1050" s="141">
        <f t="shared" si="50"/>
        <v>0</v>
      </c>
    </row>
    <row r="1051" spans="1:13" ht="14.25">
      <c r="A1051" s="57"/>
      <c r="B1051" s="33"/>
      <c r="C1051" s="33"/>
      <c r="D1051" s="32"/>
      <c r="E1051" s="57"/>
      <c r="F1051" s="152"/>
      <c r="G1051" s="150">
        <f t="shared" si="48"/>
        <v>0</v>
      </c>
      <c r="H1051" s="118"/>
      <c r="I1051" s="118">
        <f t="shared" si="49"/>
        <v>0</v>
      </c>
      <c r="J1051" s="51"/>
      <c r="K1051" s="4"/>
      <c r="L1051" s="136"/>
      <c r="M1051" s="141">
        <f t="shared" si="50"/>
        <v>0</v>
      </c>
    </row>
    <row r="1052" spans="1:13" ht="14.25">
      <c r="A1052" s="54" t="s">
        <v>930</v>
      </c>
      <c r="B1052" s="20"/>
      <c r="C1052" s="20"/>
      <c r="D1052" s="32"/>
      <c r="E1052" s="57"/>
      <c r="F1052" s="152"/>
      <c r="G1052" s="150">
        <f t="shared" si="48"/>
        <v>0</v>
      </c>
      <c r="H1052" s="118"/>
      <c r="I1052" s="118">
        <f t="shared" si="49"/>
        <v>0</v>
      </c>
      <c r="J1052" s="40"/>
      <c r="K1052" s="32"/>
      <c r="L1052" s="136"/>
      <c r="M1052" s="141">
        <f t="shared" si="50"/>
        <v>0</v>
      </c>
    </row>
    <row r="1053" spans="1:13" ht="14.25">
      <c r="A1053" s="53" t="s">
        <v>111</v>
      </c>
      <c r="B1053" s="6" t="s">
        <v>112</v>
      </c>
      <c r="C1053" s="12" t="s">
        <v>1164</v>
      </c>
      <c r="D1053" s="6" t="s">
        <v>113</v>
      </c>
      <c r="E1053" s="53" t="s">
        <v>114</v>
      </c>
      <c r="F1053" s="151" t="s">
        <v>1662</v>
      </c>
      <c r="G1053" s="150"/>
      <c r="H1053" s="119" t="s">
        <v>1663</v>
      </c>
      <c r="I1053" s="118"/>
      <c r="J1053" s="8"/>
      <c r="K1053" s="8"/>
      <c r="L1053" s="136"/>
      <c r="M1053" s="141"/>
    </row>
    <row r="1054" spans="1:13" ht="14.25">
      <c r="A1054" s="32">
        <v>1</v>
      </c>
      <c r="B1054" s="33" t="s">
        <v>931</v>
      </c>
      <c r="C1054" s="100" t="s">
        <v>437</v>
      </c>
      <c r="D1054" s="32" t="s">
        <v>130</v>
      </c>
      <c r="E1054" s="57">
        <v>30</v>
      </c>
      <c r="F1054" s="152">
        <v>22.05</v>
      </c>
      <c r="G1054" s="150">
        <f t="shared" si="48"/>
        <v>661.5</v>
      </c>
      <c r="H1054" s="118">
        <f>J1054/1.07</f>
        <v>16.75700934579439</v>
      </c>
      <c r="I1054" s="118">
        <f t="shared" si="49"/>
        <v>502.7102803738317</v>
      </c>
      <c r="J1054" s="40">
        <v>17.93</v>
      </c>
      <c r="K1054" s="4"/>
      <c r="L1054" s="136">
        <f>H1054-F1054</f>
        <v>-5.29299065420561</v>
      </c>
      <c r="M1054" s="141">
        <f t="shared" si="50"/>
        <v>-158.78971962616828</v>
      </c>
    </row>
    <row r="1055" spans="1:13" ht="14.25">
      <c r="A1055" s="32"/>
      <c r="B1055" s="33"/>
      <c r="C1055" s="33"/>
      <c r="D1055" s="32"/>
      <c r="E1055" s="57"/>
      <c r="F1055" s="152"/>
      <c r="G1055" s="153">
        <f>SUM(G1054)</f>
        <v>661.5</v>
      </c>
      <c r="H1055" s="143"/>
      <c r="I1055" s="143">
        <f>SUM(I1054)</f>
        <v>502.7102803738317</v>
      </c>
      <c r="J1055" s="51"/>
      <c r="K1055" s="18"/>
      <c r="L1055" s="144"/>
      <c r="M1055" s="168">
        <f t="shared" si="50"/>
        <v>-158.78971962616828</v>
      </c>
    </row>
    <row r="1056" spans="1:13" ht="14.25">
      <c r="A1056" s="32"/>
      <c r="B1056" s="83"/>
      <c r="C1056" s="83"/>
      <c r="D1056" s="82"/>
      <c r="E1056" s="108"/>
      <c r="F1056" s="152"/>
      <c r="G1056" s="150">
        <f t="shared" si="48"/>
        <v>0</v>
      </c>
      <c r="H1056" s="118"/>
      <c r="I1056" s="118">
        <f t="shared" si="49"/>
        <v>0</v>
      </c>
      <c r="J1056" s="51"/>
      <c r="K1056" s="4"/>
      <c r="L1056" s="136"/>
      <c r="M1056" s="141">
        <f t="shared" si="50"/>
        <v>0</v>
      </c>
    </row>
    <row r="1057" spans="1:13" ht="14.25">
      <c r="A1057" s="32"/>
      <c r="B1057" s="33"/>
      <c r="C1057" s="33"/>
      <c r="D1057" s="32"/>
      <c r="E1057" s="57"/>
      <c r="F1057" s="152"/>
      <c r="G1057" s="150">
        <f t="shared" si="48"/>
        <v>0</v>
      </c>
      <c r="H1057" s="118"/>
      <c r="I1057" s="118">
        <f t="shared" si="49"/>
        <v>0</v>
      </c>
      <c r="J1057" s="51"/>
      <c r="K1057" s="4"/>
      <c r="L1057" s="136"/>
      <c r="M1057" s="141">
        <f t="shared" si="50"/>
        <v>0</v>
      </c>
    </row>
    <row r="1058" spans="1:13" ht="14.25">
      <c r="A1058" s="34" t="s">
        <v>932</v>
      </c>
      <c r="B1058" s="20"/>
      <c r="C1058" s="20"/>
      <c r="D1058" s="32"/>
      <c r="E1058" s="57"/>
      <c r="F1058" s="152"/>
      <c r="G1058" s="150">
        <f t="shared" si="48"/>
        <v>0</v>
      </c>
      <c r="H1058" s="118"/>
      <c r="I1058" s="118">
        <f t="shared" si="49"/>
        <v>0</v>
      </c>
      <c r="J1058" s="40"/>
      <c r="K1058" s="32"/>
      <c r="L1058" s="136"/>
      <c r="M1058" s="141">
        <f t="shared" si="50"/>
        <v>0</v>
      </c>
    </row>
    <row r="1059" spans="1:13" ht="14.25">
      <c r="A1059" s="6" t="s">
        <v>111</v>
      </c>
      <c r="B1059" s="6" t="s">
        <v>112</v>
      </c>
      <c r="C1059" s="12" t="s">
        <v>1164</v>
      </c>
      <c r="D1059" s="6" t="s">
        <v>113</v>
      </c>
      <c r="E1059" s="53" t="s">
        <v>114</v>
      </c>
      <c r="F1059" s="151" t="s">
        <v>1662</v>
      </c>
      <c r="G1059" s="150"/>
      <c r="H1059" s="119" t="s">
        <v>1663</v>
      </c>
      <c r="I1059" s="118"/>
      <c r="J1059" s="8"/>
      <c r="K1059" s="8"/>
      <c r="L1059" s="136"/>
      <c r="M1059" s="141"/>
    </row>
    <row r="1060" spans="1:13" ht="14.25">
      <c r="A1060" s="32">
        <v>1</v>
      </c>
      <c r="B1060" s="33" t="s">
        <v>933</v>
      </c>
      <c r="C1060" s="100" t="s">
        <v>438</v>
      </c>
      <c r="D1060" s="32" t="s">
        <v>130</v>
      </c>
      <c r="E1060" s="57">
        <v>520</v>
      </c>
      <c r="F1060" s="152">
        <v>9.19</v>
      </c>
      <c r="G1060" s="150">
        <f t="shared" si="48"/>
        <v>4778.8</v>
      </c>
      <c r="H1060" s="126">
        <v>9.19</v>
      </c>
      <c r="I1060" s="126">
        <f t="shared" si="49"/>
        <v>4778.8</v>
      </c>
      <c r="J1060" s="132">
        <v>9.83</v>
      </c>
      <c r="K1060" s="4"/>
      <c r="L1060" s="136">
        <f>H1060-F1060</f>
        <v>0</v>
      </c>
      <c r="M1060" s="141">
        <f t="shared" si="50"/>
        <v>0</v>
      </c>
    </row>
    <row r="1061" spans="1:13" ht="14.25">
      <c r="A1061" s="32">
        <v>2</v>
      </c>
      <c r="B1061" s="33" t="s">
        <v>934</v>
      </c>
      <c r="C1061" s="100" t="s">
        <v>439</v>
      </c>
      <c r="D1061" s="32" t="s">
        <v>130</v>
      </c>
      <c r="E1061" s="57">
        <v>500</v>
      </c>
      <c r="F1061" s="152">
        <v>16.35</v>
      </c>
      <c r="G1061" s="150">
        <f t="shared" si="48"/>
        <v>8175.000000000001</v>
      </c>
      <c r="H1061" s="126">
        <v>16.35</v>
      </c>
      <c r="I1061" s="126">
        <f t="shared" si="49"/>
        <v>8175.000000000001</v>
      </c>
      <c r="J1061" s="132">
        <v>17.49</v>
      </c>
      <c r="K1061" s="4"/>
      <c r="L1061" s="136">
        <f>H1061-F1061</f>
        <v>0</v>
      </c>
      <c r="M1061" s="141">
        <f t="shared" si="50"/>
        <v>0</v>
      </c>
    </row>
    <row r="1062" spans="1:13" ht="14.25">
      <c r="A1062" s="57"/>
      <c r="B1062" s="20"/>
      <c r="C1062" s="20"/>
      <c r="D1062" s="1"/>
      <c r="E1062" s="57"/>
      <c r="F1062" s="152"/>
      <c r="G1062" s="153">
        <f>SUM(G1060:G1061)</f>
        <v>12953.800000000001</v>
      </c>
      <c r="H1062" s="143"/>
      <c r="I1062" s="143">
        <f>SUM(I1060:I1061)</f>
        <v>12953.800000000001</v>
      </c>
      <c r="J1062" s="35"/>
      <c r="K1062" s="18"/>
      <c r="L1062" s="144"/>
      <c r="M1062" s="168">
        <f t="shared" si="50"/>
        <v>0</v>
      </c>
    </row>
    <row r="1063" spans="1:13" ht="14.25">
      <c r="A1063" s="57"/>
      <c r="B1063" s="83"/>
      <c r="C1063" s="83"/>
      <c r="D1063" s="82"/>
      <c r="E1063" s="108"/>
      <c r="F1063" s="152"/>
      <c r="G1063" s="150">
        <f t="shared" si="48"/>
        <v>0</v>
      </c>
      <c r="H1063" s="118"/>
      <c r="I1063" s="118">
        <f t="shared" si="49"/>
        <v>0</v>
      </c>
      <c r="J1063" s="35"/>
      <c r="K1063" s="4"/>
      <c r="L1063" s="136"/>
      <c r="M1063" s="141">
        <f t="shared" si="50"/>
        <v>0</v>
      </c>
    </row>
    <row r="1064" spans="1:13" ht="14.25">
      <c r="A1064" s="57"/>
      <c r="B1064" s="20"/>
      <c r="C1064" s="20"/>
      <c r="D1064" s="1"/>
      <c r="E1064" s="57"/>
      <c r="F1064" s="152"/>
      <c r="G1064" s="150">
        <f t="shared" si="48"/>
        <v>0</v>
      </c>
      <c r="H1064" s="118"/>
      <c r="I1064" s="118">
        <f t="shared" si="49"/>
        <v>0</v>
      </c>
      <c r="J1064" s="35"/>
      <c r="K1064" s="4"/>
      <c r="L1064" s="136"/>
      <c r="M1064" s="141">
        <f t="shared" si="50"/>
        <v>0</v>
      </c>
    </row>
    <row r="1065" spans="1:13" ht="14.25">
      <c r="A1065" s="56" t="s">
        <v>935</v>
      </c>
      <c r="B1065" s="88"/>
      <c r="C1065" s="88"/>
      <c r="D1065" s="89"/>
      <c r="E1065" s="114"/>
      <c r="F1065" s="152"/>
      <c r="G1065" s="150">
        <f t="shared" si="48"/>
        <v>0</v>
      </c>
      <c r="H1065" s="118"/>
      <c r="I1065" s="118">
        <f t="shared" si="49"/>
        <v>0</v>
      </c>
      <c r="J1065" s="89"/>
      <c r="K1065" s="89"/>
      <c r="L1065" s="136"/>
      <c r="M1065" s="141">
        <f t="shared" si="50"/>
        <v>0</v>
      </c>
    </row>
    <row r="1066" spans="1:13" ht="14.25">
      <c r="A1066" s="12" t="s">
        <v>111</v>
      </c>
      <c r="B1066" s="12" t="s">
        <v>112</v>
      </c>
      <c r="C1066" s="12" t="s">
        <v>1164</v>
      </c>
      <c r="D1066" s="12" t="s">
        <v>113</v>
      </c>
      <c r="E1066" s="107" t="s">
        <v>114</v>
      </c>
      <c r="F1066" s="151" t="s">
        <v>1662</v>
      </c>
      <c r="G1066" s="150"/>
      <c r="H1066" s="119" t="s">
        <v>1663</v>
      </c>
      <c r="I1066" s="118"/>
      <c r="J1066" s="13"/>
      <c r="K1066" s="13"/>
      <c r="L1066" s="136"/>
      <c r="M1066" s="141"/>
    </row>
    <row r="1067" spans="1:13" ht="24">
      <c r="A1067" s="86">
        <v>1</v>
      </c>
      <c r="B1067" s="90" t="s">
        <v>1043</v>
      </c>
      <c r="C1067" s="90" t="s">
        <v>1669</v>
      </c>
      <c r="D1067" s="89" t="s">
        <v>1045</v>
      </c>
      <c r="E1067" s="114">
        <v>12</v>
      </c>
      <c r="F1067" s="152"/>
      <c r="G1067" s="150">
        <f t="shared" si="48"/>
        <v>0</v>
      </c>
      <c r="H1067" s="118">
        <f>J1067/1.07</f>
        <v>0</v>
      </c>
      <c r="I1067" s="118">
        <f t="shared" si="49"/>
        <v>0</v>
      </c>
      <c r="J1067" s="91"/>
      <c r="K1067" s="91"/>
      <c r="L1067" s="136">
        <f>H1067-F1067</f>
        <v>0</v>
      </c>
      <c r="M1067" s="141">
        <f t="shared" si="50"/>
        <v>0</v>
      </c>
    </row>
    <row r="1068" spans="1:13" ht="14.25">
      <c r="A1068" s="86">
        <v>2</v>
      </c>
      <c r="B1068" s="90" t="s">
        <v>1044</v>
      </c>
      <c r="C1068" s="90" t="s">
        <v>1670</v>
      </c>
      <c r="D1068" s="89" t="s">
        <v>1045</v>
      </c>
      <c r="E1068" s="114">
        <v>12</v>
      </c>
      <c r="F1068" s="152"/>
      <c r="G1068" s="150">
        <f t="shared" si="48"/>
        <v>0</v>
      </c>
      <c r="H1068" s="118">
        <f>J1068/1.07</f>
        <v>0</v>
      </c>
      <c r="I1068" s="118">
        <f t="shared" si="49"/>
        <v>0</v>
      </c>
      <c r="J1068" s="91"/>
      <c r="K1068" s="91"/>
      <c r="L1068" s="136">
        <f>H1068-F1068</f>
        <v>0</v>
      </c>
      <c r="M1068" s="141">
        <f t="shared" si="50"/>
        <v>0</v>
      </c>
    </row>
    <row r="1069" spans="1:13" ht="14.25">
      <c r="A1069" s="86"/>
      <c r="B1069" s="90"/>
      <c r="C1069" s="90"/>
      <c r="D1069" s="89"/>
      <c r="E1069" s="114"/>
      <c r="F1069" s="152"/>
      <c r="G1069" s="153">
        <f t="shared" si="48"/>
        <v>0</v>
      </c>
      <c r="H1069" s="143"/>
      <c r="I1069" s="143">
        <f t="shared" si="49"/>
        <v>0</v>
      </c>
      <c r="J1069" s="92"/>
      <c r="K1069" s="92"/>
      <c r="L1069" s="144"/>
      <c r="M1069" s="168">
        <f t="shared" si="50"/>
        <v>0</v>
      </c>
    </row>
    <row r="1070" spans="1:13" ht="14.25">
      <c r="A1070" s="32"/>
      <c r="B1070" s="83"/>
      <c r="C1070" s="83"/>
      <c r="D1070" s="82"/>
      <c r="E1070" s="108"/>
      <c r="F1070" s="152"/>
      <c r="G1070" s="150">
        <f t="shared" si="48"/>
        <v>0</v>
      </c>
      <c r="H1070" s="118"/>
      <c r="I1070" s="118">
        <f t="shared" si="49"/>
        <v>0</v>
      </c>
      <c r="J1070" s="1"/>
      <c r="K1070" s="1"/>
      <c r="L1070" s="136"/>
      <c r="M1070" s="141">
        <f t="shared" si="50"/>
        <v>0</v>
      </c>
    </row>
    <row r="1071" spans="1:13" ht="14.25">
      <c r="A1071" s="32"/>
      <c r="B1071" s="1"/>
      <c r="C1071" s="1"/>
      <c r="D1071" s="1"/>
      <c r="E1071" s="57"/>
      <c r="F1071" s="152"/>
      <c r="G1071" s="150">
        <f t="shared" si="48"/>
        <v>0</v>
      </c>
      <c r="H1071" s="118"/>
      <c r="I1071" s="118">
        <f t="shared" si="49"/>
        <v>0</v>
      </c>
      <c r="J1071" s="1"/>
      <c r="K1071" s="1"/>
      <c r="L1071" s="136"/>
      <c r="M1071" s="141">
        <f t="shared" si="50"/>
        <v>0</v>
      </c>
    </row>
    <row r="1072" spans="1:13" ht="14.25">
      <c r="A1072" s="34" t="s">
        <v>936</v>
      </c>
      <c r="B1072" s="33"/>
      <c r="C1072" s="33"/>
      <c r="D1072" s="9"/>
      <c r="E1072" s="55"/>
      <c r="F1072" s="150"/>
      <c r="G1072" s="150">
        <f t="shared" si="48"/>
        <v>0</v>
      </c>
      <c r="H1072" s="118"/>
      <c r="I1072" s="118">
        <f t="shared" si="49"/>
        <v>0</v>
      </c>
      <c r="J1072" s="21"/>
      <c r="K1072" s="9"/>
      <c r="L1072" s="136"/>
      <c r="M1072" s="141">
        <f t="shared" si="50"/>
        <v>0</v>
      </c>
    </row>
    <row r="1073" spans="1:13" ht="14.25">
      <c r="A1073" s="6" t="s">
        <v>111</v>
      </c>
      <c r="B1073" s="6" t="s">
        <v>112</v>
      </c>
      <c r="C1073" s="12" t="s">
        <v>1164</v>
      </c>
      <c r="D1073" s="6" t="s">
        <v>113</v>
      </c>
      <c r="E1073" s="53" t="s">
        <v>114</v>
      </c>
      <c r="F1073" s="151" t="s">
        <v>1662</v>
      </c>
      <c r="G1073" s="150"/>
      <c r="H1073" s="119" t="s">
        <v>1663</v>
      </c>
      <c r="I1073" s="118"/>
      <c r="J1073" s="8"/>
      <c r="K1073" s="8"/>
      <c r="L1073" s="136"/>
      <c r="M1073" s="141"/>
    </row>
    <row r="1074" spans="1:13" ht="14.25">
      <c r="A1074" s="32">
        <v>1</v>
      </c>
      <c r="B1074" s="33" t="s">
        <v>937</v>
      </c>
      <c r="C1074" s="99" t="s">
        <v>441</v>
      </c>
      <c r="D1074" s="9" t="s">
        <v>118</v>
      </c>
      <c r="E1074" s="55">
        <v>5</v>
      </c>
      <c r="F1074" s="150">
        <v>11.28</v>
      </c>
      <c r="G1074" s="150">
        <f t="shared" si="48"/>
        <v>56.4</v>
      </c>
      <c r="H1074" s="118">
        <f>J1074/1.07</f>
        <v>7.728971962616821</v>
      </c>
      <c r="I1074" s="118">
        <f t="shared" si="49"/>
        <v>38.64485981308411</v>
      </c>
      <c r="J1074" s="21">
        <v>8.27</v>
      </c>
      <c r="K1074" s="4"/>
      <c r="L1074" s="136">
        <f>H1074-F1074</f>
        <v>-3.551028037383178</v>
      </c>
      <c r="M1074" s="141">
        <f t="shared" si="50"/>
        <v>-17.755140186915888</v>
      </c>
    </row>
    <row r="1075" spans="1:13" ht="14.25">
      <c r="A1075" s="32">
        <v>2</v>
      </c>
      <c r="B1075" s="33" t="s">
        <v>938</v>
      </c>
      <c r="C1075" s="99" t="s">
        <v>442</v>
      </c>
      <c r="D1075" s="9" t="s">
        <v>118</v>
      </c>
      <c r="E1075" s="55">
        <v>50</v>
      </c>
      <c r="F1075" s="150">
        <v>71.75</v>
      </c>
      <c r="G1075" s="150">
        <f t="shared" si="48"/>
        <v>3587.5</v>
      </c>
      <c r="H1075" s="118">
        <f>J1075/1.07</f>
        <v>77.28971962616822</v>
      </c>
      <c r="I1075" s="118">
        <f t="shared" si="49"/>
        <v>3864.4859813084113</v>
      </c>
      <c r="J1075" s="21">
        <v>82.7</v>
      </c>
      <c r="K1075" s="4"/>
      <c r="L1075" s="137">
        <f>H1075-F1075</f>
        <v>5.539719626168221</v>
      </c>
      <c r="M1075" s="141">
        <f t="shared" si="50"/>
        <v>276.9859813084113</v>
      </c>
    </row>
    <row r="1076" spans="1:13" ht="14.25">
      <c r="A1076" s="32"/>
      <c r="B1076" s="33"/>
      <c r="C1076" s="33"/>
      <c r="D1076" s="9"/>
      <c r="E1076" s="55"/>
      <c r="F1076" s="150"/>
      <c r="G1076" s="153">
        <f>SUM(G1074:G1075)</f>
        <v>3643.9</v>
      </c>
      <c r="H1076" s="143"/>
      <c r="I1076" s="143">
        <f>SUM(I1074:I1075)</f>
        <v>3903.1308411214955</v>
      </c>
      <c r="J1076" s="22"/>
      <c r="K1076" s="18"/>
      <c r="L1076" s="144"/>
      <c r="M1076" s="168">
        <f t="shared" si="50"/>
        <v>259.23084112149536</v>
      </c>
    </row>
    <row r="1077" spans="1:13" ht="14.25">
      <c r="A1077" s="32"/>
      <c r="B1077" s="83"/>
      <c r="C1077" s="83"/>
      <c r="D1077" s="82"/>
      <c r="E1077" s="108"/>
      <c r="F1077" s="150"/>
      <c r="G1077" s="150">
        <f t="shared" si="48"/>
        <v>0</v>
      </c>
      <c r="H1077" s="118"/>
      <c r="I1077" s="118">
        <f t="shared" si="49"/>
        <v>0</v>
      </c>
      <c r="J1077" s="21"/>
      <c r="K1077" s="4"/>
      <c r="L1077" s="136"/>
      <c r="M1077" s="141">
        <f t="shared" si="50"/>
        <v>0</v>
      </c>
    </row>
    <row r="1078" spans="1:13" ht="14.25">
      <c r="A1078" s="54" t="s">
        <v>939</v>
      </c>
      <c r="B1078" s="33"/>
      <c r="C1078" s="33"/>
      <c r="D1078" s="9"/>
      <c r="E1078" s="55"/>
      <c r="F1078" s="150"/>
      <c r="G1078" s="150">
        <f t="shared" si="48"/>
        <v>0</v>
      </c>
      <c r="H1078" s="118"/>
      <c r="I1078" s="118">
        <f t="shared" si="49"/>
        <v>0</v>
      </c>
      <c r="J1078" s="21"/>
      <c r="K1078" s="9"/>
      <c r="L1078" s="136"/>
      <c r="M1078" s="141">
        <f t="shared" si="50"/>
        <v>0</v>
      </c>
    </row>
    <row r="1079" spans="1:13" ht="14.25">
      <c r="A1079" s="6" t="s">
        <v>111</v>
      </c>
      <c r="B1079" s="6" t="s">
        <v>112</v>
      </c>
      <c r="C1079" s="12" t="s">
        <v>1164</v>
      </c>
      <c r="D1079" s="6" t="s">
        <v>113</v>
      </c>
      <c r="E1079" s="53" t="s">
        <v>114</v>
      </c>
      <c r="F1079" s="151" t="s">
        <v>1662</v>
      </c>
      <c r="G1079" s="150"/>
      <c r="H1079" s="119" t="s">
        <v>1663</v>
      </c>
      <c r="I1079" s="118"/>
      <c r="J1079" s="8"/>
      <c r="K1079" s="8"/>
      <c r="L1079" s="136"/>
      <c r="M1079" s="141"/>
    </row>
    <row r="1080" spans="1:13" ht="48">
      <c r="A1080" s="41">
        <v>1</v>
      </c>
      <c r="B1080" s="33" t="s">
        <v>940</v>
      </c>
      <c r="C1080" s="99" t="s">
        <v>443</v>
      </c>
      <c r="D1080" s="9" t="s">
        <v>118</v>
      </c>
      <c r="E1080" s="55">
        <v>20</v>
      </c>
      <c r="F1080" s="150">
        <v>2.72</v>
      </c>
      <c r="G1080" s="150">
        <f aca="true" t="shared" si="51" ref="G1080:G1142">E1080*F1080</f>
        <v>54.400000000000006</v>
      </c>
      <c r="H1080" s="118">
        <f>J1080/1.07</f>
        <v>2.1495327102803734</v>
      </c>
      <c r="I1080" s="118">
        <f aca="true" t="shared" si="52" ref="I1080:I1142">H1080*E1080</f>
        <v>42.99065420560747</v>
      </c>
      <c r="J1080" s="21">
        <v>2.3</v>
      </c>
      <c r="K1080" s="4"/>
      <c r="L1080" s="136">
        <f>H1080-F1080</f>
        <v>-0.5704672897196268</v>
      </c>
      <c r="M1080" s="141">
        <f t="shared" si="50"/>
        <v>-11.409345794392536</v>
      </c>
    </row>
    <row r="1081" spans="1:13" ht="14.25">
      <c r="A1081" s="43"/>
      <c r="B1081" s="33"/>
      <c r="C1081" s="33"/>
      <c r="D1081" s="9"/>
      <c r="E1081" s="55"/>
      <c r="F1081" s="150"/>
      <c r="G1081" s="153">
        <f>SUM(G1080)</f>
        <v>54.400000000000006</v>
      </c>
      <c r="H1081" s="143"/>
      <c r="I1081" s="143">
        <f>SUM(I1080)</f>
        <v>42.99065420560747</v>
      </c>
      <c r="J1081" s="22"/>
      <c r="K1081" s="18"/>
      <c r="L1081" s="144"/>
      <c r="M1081" s="168">
        <f t="shared" si="50"/>
        <v>-11.409345794392536</v>
      </c>
    </row>
    <row r="1082" spans="1:13" ht="14.25">
      <c r="A1082" s="43"/>
      <c r="B1082" s="83"/>
      <c r="C1082" s="83"/>
      <c r="D1082" s="82"/>
      <c r="E1082" s="108"/>
      <c r="F1082" s="150"/>
      <c r="G1082" s="150">
        <f t="shared" si="51"/>
        <v>0</v>
      </c>
      <c r="H1082" s="118"/>
      <c r="I1082" s="118">
        <f t="shared" si="52"/>
        <v>0</v>
      </c>
      <c r="J1082" s="22"/>
      <c r="K1082" s="4"/>
      <c r="L1082" s="136"/>
      <c r="M1082" s="141">
        <f t="shared" si="50"/>
        <v>0</v>
      </c>
    </row>
    <row r="1083" spans="1:13" ht="14.25">
      <c r="A1083" s="43"/>
      <c r="B1083" s="33"/>
      <c r="C1083" s="33"/>
      <c r="D1083" s="9"/>
      <c r="E1083" s="55"/>
      <c r="F1083" s="150"/>
      <c r="G1083" s="150">
        <f t="shared" si="51"/>
        <v>0</v>
      </c>
      <c r="H1083" s="118"/>
      <c r="I1083" s="118">
        <f t="shared" si="52"/>
        <v>0</v>
      </c>
      <c r="J1083" s="22"/>
      <c r="K1083" s="4"/>
      <c r="L1083" s="136"/>
      <c r="M1083" s="141">
        <f t="shared" si="50"/>
        <v>0</v>
      </c>
    </row>
    <row r="1084" spans="1:13" ht="36">
      <c r="A1084" s="43" t="s">
        <v>941</v>
      </c>
      <c r="B1084" s="33"/>
      <c r="C1084" s="33"/>
      <c r="D1084" s="9"/>
      <c r="E1084" s="55"/>
      <c r="F1084" s="150"/>
      <c r="G1084" s="150">
        <f t="shared" si="51"/>
        <v>0</v>
      </c>
      <c r="H1084" s="118"/>
      <c r="I1084" s="118">
        <f t="shared" si="52"/>
        <v>0</v>
      </c>
      <c r="J1084" s="21"/>
      <c r="K1084" s="9"/>
      <c r="L1084" s="136"/>
      <c r="M1084" s="141">
        <f aca="true" t="shared" si="53" ref="M1084:M1147">I1084-G1084</f>
        <v>0</v>
      </c>
    </row>
    <row r="1085" spans="1:13" ht="14.25">
      <c r="A1085" s="6" t="s">
        <v>111</v>
      </c>
      <c r="B1085" s="6" t="s">
        <v>112</v>
      </c>
      <c r="C1085" s="12" t="s">
        <v>1164</v>
      </c>
      <c r="D1085" s="6" t="s">
        <v>113</v>
      </c>
      <c r="E1085" s="53" t="s">
        <v>114</v>
      </c>
      <c r="F1085" s="151" t="s">
        <v>1662</v>
      </c>
      <c r="G1085" s="150"/>
      <c r="H1085" s="119" t="s">
        <v>1663</v>
      </c>
      <c r="I1085" s="118"/>
      <c r="J1085" s="8"/>
      <c r="K1085" s="8"/>
      <c r="L1085" s="136"/>
      <c r="M1085" s="141"/>
    </row>
    <row r="1086" spans="1:13" ht="14.25">
      <c r="A1086" s="41">
        <v>1</v>
      </c>
      <c r="B1086" s="33" t="s">
        <v>942</v>
      </c>
      <c r="C1086" s="99" t="s">
        <v>444</v>
      </c>
      <c r="D1086" s="9" t="s">
        <v>118</v>
      </c>
      <c r="E1086" s="55">
        <v>120</v>
      </c>
      <c r="F1086" s="150">
        <v>3.69</v>
      </c>
      <c r="G1086" s="150">
        <f t="shared" si="51"/>
        <v>442.8</v>
      </c>
      <c r="H1086" s="118">
        <f>J1086/1.07</f>
        <v>1.439252336448598</v>
      </c>
      <c r="I1086" s="118">
        <f t="shared" si="52"/>
        <v>172.71028037383178</v>
      </c>
      <c r="J1086" s="21">
        <v>1.54</v>
      </c>
      <c r="K1086" s="4"/>
      <c r="L1086" s="136">
        <f>H1086-F1086</f>
        <v>-2.250747663551402</v>
      </c>
      <c r="M1086" s="141">
        <f t="shared" si="53"/>
        <v>-270.08971962616823</v>
      </c>
    </row>
    <row r="1087" spans="1:13" ht="14.25">
      <c r="A1087" s="32">
        <v>2</v>
      </c>
      <c r="B1087" s="33" t="s">
        <v>943</v>
      </c>
      <c r="C1087" s="99" t="s">
        <v>445</v>
      </c>
      <c r="D1087" s="9" t="s">
        <v>118</v>
      </c>
      <c r="E1087" s="55">
        <v>50</v>
      </c>
      <c r="F1087" s="150">
        <v>7.74</v>
      </c>
      <c r="G1087" s="150">
        <f t="shared" si="51"/>
        <v>387</v>
      </c>
      <c r="H1087" s="118">
        <f>J1087/1.07</f>
        <v>2.009345794392523</v>
      </c>
      <c r="I1087" s="118">
        <f t="shared" si="52"/>
        <v>100.46728971962615</v>
      </c>
      <c r="J1087" s="21">
        <v>2.15</v>
      </c>
      <c r="K1087" s="4"/>
      <c r="L1087" s="136">
        <f>H1087-F1087</f>
        <v>-5.730654205607477</v>
      </c>
      <c r="M1087" s="141">
        <f t="shared" si="53"/>
        <v>-286.53271028037386</v>
      </c>
    </row>
    <row r="1088" spans="1:13" ht="14.25">
      <c r="A1088" s="32"/>
      <c r="B1088" s="33"/>
      <c r="C1088" s="33"/>
      <c r="D1088" s="9"/>
      <c r="E1088" s="55"/>
      <c r="F1088" s="150"/>
      <c r="G1088" s="153">
        <f>SUM(G1086:G1087)</f>
        <v>829.8</v>
      </c>
      <c r="H1088" s="143"/>
      <c r="I1088" s="143">
        <f>SUM(I1086:I1087)</f>
        <v>273.1775700934579</v>
      </c>
      <c r="J1088" s="22"/>
      <c r="K1088" s="18"/>
      <c r="L1088" s="144"/>
      <c r="M1088" s="168">
        <f t="shared" si="53"/>
        <v>-556.622429906542</v>
      </c>
    </row>
    <row r="1089" spans="1:13" ht="14.25">
      <c r="A1089" s="32"/>
      <c r="B1089" s="83"/>
      <c r="C1089" s="83"/>
      <c r="D1089" s="82"/>
      <c r="E1089" s="108"/>
      <c r="F1089" s="150"/>
      <c r="G1089" s="150">
        <f t="shared" si="51"/>
        <v>0</v>
      </c>
      <c r="H1089" s="118"/>
      <c r="I1089" s="118">
        <f t="shared" si="52"/>
        <v>0</v>
      </c>
      <c r="J1089" s="22"/>
      <c r="K1089" s="4"/>
      <c r="L1089" s="136"/>
      <c r="M1089" s="141">
        <f t="shared" si="53"/>
        <v>0</v>
      </c>
    </row>
    <row r="1090" spans="1:13" ht="14.25">
      <c r="A1090" s="32"/>
      <c r="B1090" s="33"/>
      <c r="C1090" s="33"/>
      <c r="D1090" s="9"/>
      <c r="E1090" s="55"/>
      <c r="F1090" s="150"/>
      <c r="G1090" s="150">
        <f t="shared" si="51"/>
        <v>0</v>
      </c>
      <c r="H1090" s="118"/>
      <c r="I1090" s="118">
        <f t="shared" si="52"/>
        <v>0</v>
      </c>
      <c r="J1090" s="22"/>
      <c r="K1090" s="4"/>
      <c r="L1090" s="136"/>
      <c r="M1090" s="141">
        <f t="shared" si="53"/>
        <v>0</v>
      </c>
    </row>
    <row r="1091" spans="1:13" ht="14.25">
      <c r="A1091" s="54" t="s">
        <v>944</v>
      </c>
      <c r="B1091" s="33"/>
      <c r="C1091" s="33"/>
      <c r="D1091" s="9"/>
      <c r="E1091" s="55"/>
      <c r="F1091" s="150"/>
      <c r="G1091" s="150">
        <f t="shared" si="51"/>
        <v>0</v>
      </c>
      <c r="H1091" s="118"/>
      <c r="I1091" s="118">
        <f t="shared" si="52"/>
        <v>0</v>
      </c>
      <c r="J1091" s="21"/>
      <c r="K1091" s="9"/>
      <c r="L1091" s="136"/>
      <c r="M1091" s="141">
        <f t="shared" si="53"/>
        <v>0</v>
      </c>
    </row>
    <row r="1092" spans="1:13" ht="14.25">
      <c r="A1092" s="6" t="s">
        <v>111</v>
      </c>
      <c r="B1092" s="6" t="s">
        <v>112</v>
      </c>
      <c r="C1092" s="12" t="s">
        <v>1164</v>
      </c>
      <c r="D1092" s="6" t="s">
        <v>113</v>
      </c>
      <c r="E1092" s="53" t="s">
        <v>114</v>
      </c>
      <c r="F1092" s="151" t="s">
        <v>1662</v>
      </c>
      <c r="G1092" s="150"/>
      <c r="H1092" s="119" t="s">
        <v>1663</v>
      </c>
      <c r="I1092" s="118"/>
      <c r="J1092" s="8"/>
      <c r="K1092" s="8"/>
      <c r="L1092" s="136"/>
      <c r="M1092" s="141"/>
    </row>
    <row r="1093" spans="1:13" ht="14.25">
      <c r="A1093" s="41">
        <v>1</v>
      </c>
      <c r="B1093" s="33" t="s">
        <v>945</v>
      </c>
      <c r="C1093" s="99" t="s">
        <v>446</v>
      </c>
      <c r="D1093" s="9" t="s">
        <v>118</v>
      </c>
      <c r="E1093" s="55">
        <v>25</v>
      </c>
      <c r="F1093" s="150">
        <v>41</v>
      </c>
      <c r="G1093" s="150">
        <f t="shared" si="51"/>
        <v>1025</v>
      </c>
      <c r="H1093" s="118">
        <f>J1093/1.07</f>
        <v>38.6822429906542</v>
      </c>
      <c r="I1093" s="118">
        <f t="shared" si="52"/>
        <v>967.0560747663551</v>
      </c>
      <c r="J1093" s="21">
        <v>41.39</v>
      </c>
      <c r="K1093" s="4"/>
      <c r="L1093" s="136">
        <f>H1093-F1093</f>
        <v>-2.3177570093457973</v>
      </c>
      <c r="M1093" s="141">
        <f t="shared" si="53"/>
        <v>-57.943925233644904</v>
      </c>
    </row>
    <row r="1094" spans="1:13" ht="14.25">
      <c r="A1094" s="41"/>
      <c r="B1094" s="33"/>
      <c r="C1094" s="33"/>
      <c r="D1094" s="9"/>
      <c r="E1094" s="55"/>
      <c r="F1094" s="150"/>
      <c r="G1094" s="153">
        <f>SUM(G1093)</f>
        <v>1025</v>
      </c>
      <c r="H1094" s="143"/>
      <c r="I1094" s="143">
        <f>SUM(I1093)</f>
        <v>967.0560747663551</v>
      </c>
      <c r="J1094" s="22"/>
      <c r="K1094" s="18"/>
      <c r="L1094" s="144"/>
      <c r="M1094" s="168">
        <f t="shared" si="53"/>
        <v>-57.943925233644904</v>
      </c>
    </row>
    <row r="1095" spans="1:13" ht="14.25">
      <c r="A1095" s="41"/>
      <c r="B1095" s="83"/>
      <c r="C1095" s="83"/>
      <c r="D1095" s="82"/>
      <c r="E1095" s="108"/>
      <c r="F1095" s="150"/>
      <c r="G1095" s="150">
        <f t="shared" si="51"/>
        <v>0</v>
      </c>
      <c r="H1095" s="118"/>
      <c r="I1095" s="118">
        <f t="shared" si="52"/>
        <v>0</v>
      </c>
      <c r="J1095" s="22"/>
      <c r="K1095" s="4"/>
      <c r="L1095" s="136"/>
      <c r="M1095" s="141">
        <f t="shared" si="53"/>
        <v>0</v>
      </c>
    </row>
    <row r="1096" spans="1:13" ht="14.25">
      <c r="A1096" s="41"/>
      <c r="B1096" s="33"/>
      <c r="C1096" s="33"/>
      <c r="D1096" s="9"/>
      <c r="E1096" s="55"/>
      <c r="F1096" s="150"/>
      <c r="G1096" s="150">
        <f t="shared" si="51"/>
        <v>0</v>
      </c>
      <c r="H1096" s="118"/>
      <c r="I1096" s="118">
        <f t="shared" si="52"/>
        <v>0</v>
      </c>
      <c r="J1096" s="22"/>
      <c r="K1096" s="4"/>
      <c r="L1096" s="136"/>
      <c r="M1096" s="141">
        <f t="shared" si="53"/>
        <v>0</v>
      </c>
    </row>
    <row r="1097" spans="1:13" ht="14.25">
      <c r="A1097" s="54" t="s">
        <v>946</v>
      </c>
      <c r="B1097" s="33"/>
      <c r="C1097" s="33"/>
      <c r="D1097" s="9"/>
      <c r="E1097" s="55"/>
      <c r="F1097" s="150"/>
      <c r="G1097" s="150">
        <f t="shared" si="51"/>
        <v>0</v>
      </c>
      <c r="H1097" s="118"/>
      <c r="I1097" s="118">
        <f t="shared" si="52"/>
        <v>0</v>
      </c>
      <c r="J1097" s="21"/>
      <c r="K1097" s="9"/>
      <c r="L1097" s="136"/>
      <c r="M1097" s="141">
        <f t="shared" si="53"/>
        <v>0</v>
      </c>
    </row>
    <row r="1098" spans="1:13" ht="14.25">
      <c r="A1098" s="6" t="s">
        <v>111</v>
      </c>
      <c r="B1098" s="6" t="s">
        <v>112</v>
      </c>
      <c r="C1098" s="12" t="s">
        <v>1164</v>
      </c>
      <c r="D1098" s="6" t="s">
        <v>113</v>
      </c>
      <c r="E1098" s="53" t="s">
        <v>114</v>
      </c>
      <c r="F1098" s="151" t="s">
        <v>1662</v>
      </c>
      <c r="G1098" s="150"/>
      <c r="H1098" s="119" t="s">
        <v>1663</v>
      </c>
      <c r="I1098" s="118" t="e">
        <f t="shared" si="52"/>
        <v>#VALUE!</v>
      </c>
      <c r="J1098" s="8" t="s">
        <v>115</v>
      </c>
      <c r="K1098" s="8" t="s">
        <v>116</v>
      </c>
      <c r="L1098" s="136"/>
      <c r="M1098" s="141"/>
    </row>
    <row r="1099" spans="1:13" ht="24">
      <c r="A1099" s="32">
        <v>1</v>
      </c>
      <c r="B1099" s="33" t="s">
        <v>947</v>
      </c>
      <c r="C1099" s="99" t="s">
        <v>447</v>
      </c>
      <c r="D1099" s="9" t="s">
        <v>118</v>
      </c>
      <c r="E1099" s="55">
        <v>1200</v>
      </c>
      <c r="F1099" s="150">
        <v>25.83</v>
      </c>
      <c r="G1099" s="150">
        <f t="shared" si="51"/>
        <v>30995.999999999996</v>
      </c>
      <c r="H1099" s="118">
        <f>J1099/1.07</f>
        <v>18.710280373831775</v>
      </c>
      <c r="I1099" s="118">
        <f t="shared" si="52"/>
        <v>22452.33644859813</v>
      </c>
      <c r="J1099" s="21">
        <v>20.02</v>
      </c>
      <c r="K1099" s="4"/>
      <c r="L1099" s="136">
        <f>H1099-F1099</f>
        <v>-7.119719626168223</v>
      </c>
      <c r="M1099" s="141">
        <f t="shared" si="53"/>
        <v>-8543.663551401867</v>
      </c>
    </row>
    <row r="1100" spans="1:13" ht="24">
      <c r="A1100" s="41">
        <v>2</v>
      </c>
      <c r="B1100" s="33" t="s">
        <v>948</v>
      </c>
      <c r="C1100" s="99" t="s">
        <v>448</v>
      </c>
      <c r="D1100" s="9" t="s">
        <v>118</v>
      </c>
      <c r="E1100" s="55">
        <v>500</v>
      </c>
      <c r="F1100" s="150">
        <v>18.45</v>
      </c>
      <c r="G1100" s="150">
        <f t="shared" si="51"/>
        <v>9225</v>
      </c>
      <c r="H1100" s="118">
        <f>J1100/1.07</f>
        <v>16.495327102803735</v>
      </c>
      <c r="I1100" s="118">
        <f t="shared" si="52"/>
        <v>8247.663551401867</v>
      </c>
      <c r="J1100" s="21">
        <v>17.65</v>
      </c>
      <c r="K1100" s="4"/>
      <c r="L1100" s="136">
        <f>H1100-F1100</f>
        <v>-1.9546728971962644</v>
      </c>
      <c r="M1100" s="141">
        <f t="shared" si="53"/>
        <v>-977.3364485981328</v>
      </c>
    </row>
    <row r="1101" spans="1:13" ht="14.25">
      <c r="A1101" s="1"/>
      <c r="B1101" s="33"/>
      <c r="C1101" s="33"/>
      <c r="D1101" s="9"/>
      <c r="E1101" s="55"/>
      <c r="F1101" s="150"/>
      <c r="G1101" s="153">
        <f>SUM(G1099:G1100)</f>
        <v>40221</v>
      </c>
      <c r="H1101" s="143"/>
      <c r="I1101" s="143">
        <f>SUM(I1099:I1100)</f>
        <v>30699.999999999996</v>
      </c>
      <c r="J1101" s="22"/>
      <c r="K1101" s="18"/>
      <c r="L1101" s="144"/>
      <c r="M1101" s="168">
        <f t="shared" si="53"/>
        <v>-9521.000000000004</v>
      </c>
    </row>
    <row r="1102" spans="1:13" ht="14.25">
      <c r="A1102" s="1"/>
      <c r="B1102" s="83"/>
      <c r="C1102" s="83"/>
      <c r="D1102" s="82"/>
      <c r="E1102" s="108"/>
      <c r="F1102" s="150"/>
      <c r="G1102" s="150">
        <f t="shared" si="51"/>
        <v>0</v>
      </c>
      <c r="H1102" s="118"/>
      <c r="I1102" s="118">
        <f t="shared" si="52"/>
        <v>0</v>
      </c>
      <c r="J1102" s="22"/>
      <c r="K1102" s="4"/>
      <c r="L1102" s="136"/>
      <c r="M1102" s="141">
        <f t="shared" si="53"/>
        <v>0</v>
      </c>
    </row>
    <row r="1103" spans="1:13" ht="14.25">
      <c r="A1103" s="1"/>
      <c r="B1103" s="33"/>
      <c r="C1103" s="33"/>
      <c r="D1103" s="9"/>
      <c r="E1103" s="55"/>
      <c r="F1103" s="150"/>
      <c r="G1103" s="150">
        <f t="shared" si="51"/>
        <v>0</v>
      </c>
      <c r="H1103" s="118"/>
      <c r="I1103" s="118">
        <f t="shared" si="52"/>
        <v>0</v>
      </c>
      <c r="J1103" s="22"/>
      <c r="K1103" s="4"/>
      <c r="L1103" s="136"/>
      <c r="M1103" s="141">
        <f t="shared" si="53"/>
        <v>0</v>
      </c>
    </row>
    <row r="1104" spans="1:13" ht="14.25">
      <c r="A1104" s="54" t="s">
        <v>949</v>
      </c>
      <c r="B1104" s="33"/>
      <c r="C1104" s="33"/>
      <c r="D1104" s="9"/>
      <c r="E1104" s="55"/>
      <c r="F1104" s="150"/>
      <c r="G1104" s="150">
        <f t="shared" si="51"/>
        <v>0</v>
      </c>
      <c r="H1104" s="118"/>
      <c r="I1104" s="118">
        <f t="shared" si="52"/>
        <v>0</v>
      </c>
      <c r="J1104" s="21"/>
      <c r="K1104" s="9"/>
      <c r="L1104" s="136"/>
      <c r="M1104" s="141">
        <f t="shared" si="53"/>
        <v>0</v>
      </c>
    </row>
    <row r="1105" spans="1:13" ht="14.25">
      <c r="A1105" s="6" t="s">
        <v>111</v>
      </c>
      <c r="B1105" s="6" t="s">
        <v>112</v>
      </c>
      <c r="C1105" s="12" t="s">
        <v>1164</v>
      </c>
      <c r="D1105" s="6" t="s">
        <v>113</v>
      </c>
      <c r="E1105" s="53" t="s">
        <v>114</v>
      </c>
      <c r="F1105" s="151" t="s">
        <v>1662</v>
      </c>
      <c r="G1105" s="150"/>
      <c r="H1105" s="119" t="s">
        <v>1663</v>
      </c>
      <c r="I1105" s="118"/>
      <c r="J1105" s="8"/>
      <c r="K1105" s="8"/>
      <c r="L1105" s="136"/>
      <c r="M1105" s="141"/>
    </row>
    <row r="1106" spans="1:13" ht="24">
      <c r="A1106" s="32">
        <v>1</v>
      </c>
      <c r="B1106" s="33" t="s">
        <v>950</v>
      </c>
      <c r="C1106" s="99" t="s">
        <v>449</v>
      </c>
      <c r="D1106" s="9" t="s">
        <v>118</v>
      </c>
      <c r="E1106" s="55">
        <v>100</v>
      </c>
      <c r="F1106" s="150">
        <v>1.74</v>
      </c>
      <c r="G1106" s="150">
        <f t="shared" si="51"/>
        <v>174</v>
      </c>
      <c r="H1106" s="126">
        <v>1.74</v>
      </c>
      <c r="I1106" s="126">
        <f t="shared" si="52"/>
        <v>174</v>
      </c>
      <c r="J1106" s="132">
        <v>1.86</v>
      </c>
      <c r="K1106" s="4"/>
      <c r="L1106" s="136">
        <f>H1106-F1106</f>
        <v>0</v>
      </c>
      <c r="M1106" s="141">
        <f t="shared" si="53"/>
        <v>0</v>
      </c>
    </row>
    <row r="1107" spans="1:13" ht="14.25">
      <c r="A1107" s="41">
        <v>4</v>
      </c>
      <c r="B1107" s="33" t="s">
        <v>951</v>
      </c>
      <c r="C1107" s="99" t="s">
        <v>450</v>
      </c>
      <c r="D1107" s="9" t="s">
        <v>118</v>
      </c>
      <c r="E1107" s="55">
        <v>10</v>
      </c>
      <c r="F1107" s="150">
        <v>8.84</v>
      </c>
      <c r="G1107" s="150">
        <f t="shared" si="51"/>
        <v>88.4</v>
      </c>
      <c r="H1107" s="118">
        <f>J1107/1.07</f>
        <v>5.607476635514018</v>
      </c>
      <c r="I1107" s="118">
        <f t="shared" si="52"/>
        <v>56.074766355140184</v>
      </c>
      <c r="J1107" s="21">
        <v>6</v>
      </c>
      <c r="K1107" s="4"/>
      <c r="L1107" s="136">
        <f>H1107-F1107</f>
        <v>-3.2325233644859814</v>
      </c>
      <c r="M1107" s="141">
        <f t="shared" si="53"/>
        <v>-32.32523364485982</v>
      </c>
    </row>
    <row r="1108" spans="1:13" ht="24">
      <c r="A1108" s="32">
        <v>5</v>
      </c>
      <c r="B1108" s="33" t="s">
        <v>952</v>
      </c>
      <c r="C1108" s="99" t="s">
        <v>451</v>
      </c>
      <c r="D1108" s="9" t="s">
        <v>118</v>
      </c>
      <c r="E1108" s="55">
        <v>2</v>
      </c>
      <c r="F1108" s="150">
        <v>6.66</v>
      </c>
      <c r="G1108" s="150">
        <f t="shared" si="51"/>
        <v>13.32</v>
      </c>
      <c r="H1108" s="126">
        <v>6.66</v>
      </c>
      <c r="I1108" s="126">
        <f t="shared" si="52"/>
        <v>13.32</v>
      </c>
      <c r="J1108" s="132">
        <v>7.13</v>
      </c>
      <c r="K1108" s="4"/>
      <c r="L1108" s="136">
        <f>H1108-F1108</f>
        <v>0</v>
      </c>
      <c r="M1108" s="141">
        <f t="shared" si="53"/>
        <v>0</v>
      </c>
    </row>
    <row r="1109" spans="1:13" ht="14.25">
      <c r="A1109" s="41">
        <v>6</v>
      </c>
      <c r="B1109" s="33" t="s">
        <v>953</v>
      </c>
      <c r="C1109" s="99" t="s">
        <v>452</v>
      </c>
      <c r="D1109" s="9" t="s">
        <v>118</v>
      </c>
      <c r="E1109" s="55">
        <v>80</v>
      </c>
      <c r="F1109" s="150">
        <v>1.9</v>
      </c>
      <c r="G1109" s="150">
        <f t="shared" si="51"/>
        <v>152</v>
      </c>
      <c r="H1109" s="118">
        <f>J1109/1.07</f>
        <v>1.8037383177570092</v>
      </c>
      <c r="I1109" s="118">
        <f t="shared" si="52"/>
        <v>144.29906542056074</v>
      </c>
      <c r="J1109" s="21">
        <v>1.93</v>
      </c>
      <c r="K1109" s="4"/>
      <c r="L1109" s="136">
        <f>H1109-F1109</f>
        <v>-0.0962616822429907</v>
      </c>
      <c r="M1109" s="141">
        <f t="shared" si="53"/>
        <v>-7.700934579439263</v>
      </c>
    </row>
    <row r="1110" spans="1:13" ht="24">
      <c r="A1110" s="32">
        <v>7</v>
      </c>
      <c r="B1110" s="33" t="s">
        <v>954</v>
      </c>
      <c r="C1110" s="99" t="s">
        <v>453</v>
      </c>
      <c r="D1110" s="9" t="s">
        <v>118</v>
      </c>
      <c r="E1110" s="55">
        <v>100</v>
      </c>
      <c r="F1110" s="150">
        <v>1.5</v>
      </c>
      <c r="G1110" s="150">
        <f t="shared" si="51"/>
        <v>150</v>
      </c>
      <c r="H1110" s="118">
        <f>J1110/1.07</f>
        <v>2.953271028037383</v>
      </c>
      <c r="I1110" s="118">
        <f t="shared" si="52"/>
        <v>295.3271028037383</v>
      </c>
      <c r="J1110" s="21">
        <v>3.16</v>
      </c>
      <c r="K1110" s="4"/>
      <c r="L1110" s="136">
        <f>H1110-F1110</f>
        <v>1.453271028037383</v>
      </c>
      <c r="M1110" s="141">
        <f t="shared" si="53"/>
        <v>145.32710280373828</v>
      </c>
    </row>
    <row r="1111" spans="1:13" ht="14.25">
      <c r="A1111" s="32"/>
      <c r="B1111" s="33"/>
      <c r="C1111" s="33"/>
      <c r="D1111" s="9"/>
      <c r="E1111" s="55"/>
      <c r="F1111" s="150"/>
      <c r="G1111" s="153">
        <f>SUM(G1106:G1110)</f>
        <v>577.72</v>
      </c>
      <c r="H1111" s="143"/>
      <c r="I1111" s="143">
        <f>SUM(I1106:I1110)</f>
        <v>683.0209345794392</v>
      </c>
      <c r="J1111" s="22"/>
      <c r="K1111" s="18"/>
      <c r="L1111" s="144"/>
      <c r="M1111" s="168">
        <f t="shared" si="53"/>
        <v>105.30093457943917</v>
      </c>
    </row>
    <row r="1112" spans="1:13" ht="14.25">
      <c r="A1112" s="32"/>
      <c r="B1112" s="83"/>
      <c r="C1112" s="83"/>
      <c r="D1112" s="82"/>
      <c r="E1112" s="108"/>
      <c r="F1112" s="150"/>
      <c r="G1112" s="150">
        <f t="shared" si="51"/>
        <v>0</v>
      </c>
      <c r="H1112" s="118"/>
      <c r="I1112" s="118">
        <f t="shared" si="52"/>
        <v>0</v>
      </c>
      <c r="J1112" s="22"/>
      <c r="K1112" s="4"/>
      <c r="L1112" s="136"/>
      <c r="M1112" s="141">
        <f t="shared" si="53"/>
        <v>0</v>
      </c>
    </row>
    <row r="1113" spans="1:13" ht="14.25">
      <c r="A1113" s="32"/>
      <c r="B1113" s="33"/>
      <c r="C1113" s="33"/>
      <c r="D1113" s="9"/>
      <c r="E1113" s="55"/>
      <c r="F1113" s="150"/>
      <c r="G1113" s="150">
        <f t="shared" si="51"/>
        <v>0</v>
      </c>
      <c r="H1113" s="118"/>
      <c r="I1113" s="118">
        <f t="shared" si="52"/>
        <v>0</v>
      </c>
      <c r="J1113" s="22"/>
      <c r="K1113" s="4"/>
      <c r="L1113" s="136"/>
      <c r="M1113" s="141">
        <f t="shared" si="53"/>
        <v>0</v>
      </c>
    </row>
    <row r="1114" spans="1:13" ht="14.25">
      <c r="A1114" s="54" t="s">
        <v>955</v>
      </c>
      <c r="B1114" s="33"/>
      <c r="C1114" s="33"/>
      <c r="D1114" s="9"/>
      <c r="E1114" s="55"/>
      <c r="F1114" s="150"/>
      <c r="G1114" s="150">
        <f t="shared" si="51"/>
        <v>0</v>
      </c>
      <c r="H1114" s="118"/>
      <c r="I1114" s="118">
        <f t="shared" si="52"/>
        <v>0</v>
      </c>
      <c r="J1114" s="21"/>
      <c r="K1114" s="9"/>
      <c r="L1114" s="136"/>
      <c r="M1114" s="141">
        <f t="shared" si="53"/>
        <v>0</v>
      </c>
    </row>
    <row r="1115" spans="1:13" ht="14.25">
      <c r="A1115" s="6" t="s">
        <v>111</v>
      </c>
      <c r="B1115" s="6" t="s">
        <v>112</v>
      </c>
      <c r="C1115" s="12" t="s">
        <v>1164</v>
      </c>
      <c r="D1115" s="6" t="s">
        <v>113</v>
      </c>
      <c r="E1115" s="53" t="s">
        <v>114</v>
      </c>
      <c r="F1115" s="151" t="s">
        <v>1662</v>
      </c>
      <c r="G1115" s="150"/>
      <c r="H1115" s="119" t="s">
        <v>1663</v>
      </c>
      <c r="I1115" s="118"/>
      <c r="J1115" s="8"/>
      <c r="K1115" s="8"/>
      <c r="L1115" s="136"/>
      <c r="M1115" s="141"/>
    </row>
    <row r="1116" spans="1:13" ht="24">
      <c r="A1116" s="32">
        <v>1</v>
      </c>
      <c r="B1116" s="33" t="s">
        <v>956</v>
      </c>
      <c r="C1116" s="99" t="s">
        <v>454</v>
      </c>
      <c r="D1116" s="9" t="s">
        <v>118</v>
      </c>
      <c r="E1116" s="55">
        <v>400</v>
      </c>
      <c r="F1116" s="150">
        <v>36.9</v>
      </c>
      <c r="G1116" s="150">
        <f t="shared" si="51"/>
        <v>14760</v>
      </c>
      <c r="H1116" s="118">
        <f>J1116/1.07</f>
        <v>31.738317757009344</v>
      </c>
      <c r="I1116" s="118">
        <f t="shared" si="52"/>
        <v>12695.327102803738</v>
      </c>
      <c r="J1116" s="21">
        <v>33.96</v>
      </c>
      <c r="K1116" s="4"/>
      <c r="L1116" s="136">
        <f>H1116-F1116</f>
        <v>-5.161682242990654</v>
      </c>
      <c r="M1116" s="141">
        <f t="shared" si="53"/>
        <v>-2064.672897196262</v>
      </c>
    </row>
    <row r="1117" spans="1:13" ht="14.25">
      <c r="A1117" s="41">
        <v>2</v>
      </c>
      <c r="B1117" s="33" t="s">
        <v>957</v>
      </c>
      <c r="C1117" s="99" t="s">
        <v>455</v>
      </c>
      <c r="D1117" s="9" t="s">
        <v>118</v>
      </c>
      <c r="E1117" s="55">
        <v>150</v>
      </c>
      <c r="F1117" s="150">
        <v>18.6</v>
      </c>
      <c r="G1117" s="150">
        <f t="shared" si="51"/>
        <v>2790</v>
      </c>
      <c r="H1117" s="118">
        <f>J1117/1.07</f>
        <v>15.766355140186915</v>
      </c>
      <c r="I1117" s="118">
        <f t="shared" si="52"/>
        <v>2364.9532710280373</v>
      </c>
      <c r="J1117" s="21">
        <v>16.87</v>
      </c>
      <c r="K1117" s="4"/>
      <c r="L1117" s="136">
        <f>H1117-F1117</f>
        <v>-2.833644859813086</v>
      </c>
      <c r="M1117" s="141">
        <f t="shared" si="53"/>
        <v>-425.0467289719627</v>
      </c>
    </row>
    <row r="1118" spans="1:13" ht="14.25">
      <c r="A1118" s="41"/>
      <c r="B1118" s="33"/>
      <c r="C1118" s="33"/>
      <c r="D1118" s="9"/>
      <c r="E1118" s="55"/>
      <c r="F1118" s="150"/>
      <c r="G1118" s="153">
        <f>SUM(G1116:G1117)</f>
        <v>17550</v>
      </c>
      <c r="H1118" s="143"/>
      <c r="I1118" s="143">
        <f>SUM(I1116:I1117)</f>
        <v>15060.280373831774</v>
      </c>
      <c r="J1118" s="22"/>
      <c r="K1118" s="18"/>
      <c r="L1118" s="144"/>
      <c r="M1118" s="168">
        <f t="shared" si="53"/>
        <v>-2489.7196261682257</v>
      </c>
    </row>
    <row r="1119" spans="1:13" ht="14.25">
      <c r="A1119" s="41"/>
      <c r="B1119" s="83"/>
      <c r="C1119" s="83"/>
      <c r="D1119" s="82"/>
      <c r="E1119" s="108"/>
      <c r="F1119" s="150"/>
      <c r="G1119" s="150">
        <f t="shared" si="51"/>
        <v>0</v>
      </c>
      <c r="H1119" s="118"/>
      <c r="I1119" s="118">
        <f t="shared" si="52"/>
        <v>0</v>
      </c>
      <c r="J1119" s="22"/>
      <c r="K1119" s="4"/>
      <c r="L1119" s="136"/>
      <c r="M1119" s="141">
        <f t="shared" si="53"/>
        <v>0</v>
      </c>
    </row>
    <row r="1120" spans="1:13" ht="14.25">
      <c r="A1120" s="41"/>
      <c r="B1120" s="33"/>
      <c r="C1120" s="33"/>
      <c r="D1120" s="9"/>
      <c r="E1120" s="55"/>
      <c r="F1120" s="150"/>
      <c r="G1120" s="150">
        <f t="shared" si="51"/>
        <v>0</v>
      </c>
      <c r="H1120" s="118"/>
      <c r="I1120" s="118">
        <f t="shared" si="52"/>
        <v>0</v>
      </c>
      <c r="J1120" s="22"/>
      <c r="K1120" s="4"/>
      <c r="L1120" s="136"/>
      <c r="M1120" s="141">
        <f t="shared" si="53"/>
        <v>0</v>
      </c>
    </row>
    <row r="1121" spans="1:13" ht="14.25">
      <c r="A1121" s="54" t="s">
        <v>958</v>
      </c>
      <c r="B1121" s="33"/>
      <c r="C1121" s="33"/>
      <c r="D1121" s="9"/>
      <c r="E1121" s="55"/>
      <c r="F1121" s="150"/>
      <c r="G1121" s="150">
        <f t="shared" si="51"/>
        <v>0</v>
      </c>
      <c r="H1121" s="118"/>
      <c r="I1121" s="118">
        <f t="shared" si="52"/>
        <v>0</v>
      </c>
      <c r="J1121" s="21"/>
      <c r="K1121" s="9"/>
      <c r="L1121" s="136"/>
      <c r="M1121" s="141">
        <f t="shared" si="53"/>
        <v>0</v>
      </c>
    </row>
    <row r="1122" spans="1:13" ht="14.25">
      <c r="A1122" s="6" t="s">
        <v>111</v>
      </c>
      <c r="B1122" s="6" t="s">
        <v>112</v>
      </c>
      <c r="C1122" s="12" t="s">
        <v>1164</v>
      </c>
      <c r="D1122" s="6" t="s">
        <v>113</v>
      </c>
      <c r="E1122" s="53" t="s">
        <v>114</v>
      </c>
      <c r="F1122" s="151" t="s">
        <v>1662</v>
      </c>
      <c r="G1122" s="150"/>
      <c r="H1122" s="119" t="s">
        <v>1663</v>
      </c>
      <c r="I1122" s="118"/>
      <c r="J1122" s="8"/>
      <c r="K1122" s="8"/>
      <c r="L1122" s="136"/>
      <c r="M1122" s="141"/>
    </row>
    <row r="1123" spans="1:13" ht="24">
      <c r="A1123" s="41">
        <v>1</v>
      </c>
      <c r="B1123" s="33" t="s">
        <v>959</v>
      </c>
      <c r="C1123" s="99" t="s">
        <v>456</v>
      </c>
      <c r="D1123" s="9" t="s">
        <v>118</v>
      </c>
      <c r="E1123" s="55">
        <v>600</v>
      </c>
      <c r="F1123" s="150">
        <v>7.69</v>
      </c>
      <c r="G1123" s="150">
        <f t="shared" si="51"/>
        <v>4614</v>
      </c>
      <c r="H1123" s="118">
        <f>J1123/1.07</f>
        <v>7.327102803738317</v>
      </c>
      <c r="I1123" s="118">
        <f t="shared" si="52"/>
        <v>4396.26168224299</v>
      </c>
      <c r="J1123" s="21">
        <v>7.84</v>
      </c>
      <c r="K1123" s="4"/>
      <c r="L1123" s="136">
        <f>H1123-F1123</f>
        <v>-0.3628971962616836</v>
      </c>
      <c r="M1123" s="141">
        <f t="shared" si="53"/>
        <v>-217.73831775701</v>
      </c>
    </row>
    <row r="1124" spans="1:13" ht="24">
      <c r="A1124" s="41">
        <v>2</v>
      </c>
      <c r="B1124" s="33" t="s">
        <v>960</v>
      </c>
      <c r="C1124" s="99" t="s">
        <v>457</v>
      </c>
      <c r="D1124" s="9" t="s">
        <v>118</v>
      </c>
      <c r="E1124" s="55">
        <v>550</v>
      </c>
      <c r="F1124" s="150">
        <v>5.65</v>
      </c>
      <c r="G1124" s="150">
        <f t="shared" si="51"/>
        <v>3107.5</v>
      </c>
      <c r="H1124" s="118">
        <f>J1124/1.07</f>
        <v>5.495327102803738</v>
      </c>
      <c r="I1124" s="118">
        <f t="shared" si="52"/>
        <v>3022.4299065420555</v>
      </c>
      <c r="J1124" s="21">
        <v>5.88</v>
      </c>
      <c r="K1124" s="4"/>
      <c r="L1124" s="136">
        <f>H1124-F1124</f>
        <v>-0.15467289719626276</v>
      </c>
      <c r="M1124" s="141">
        <f t="shared" si="53"/>
        <v>-85.0700934579445</v>
      </c>
    </row>
    <row r="1125" spans="1:13" ht="14.25">
      <c r="A1125" s="41"/>
      <c r="B1125" s="33"/>
      <c r="C1125" s="33"/>
      <c r="D1125" s="9"/>
      <c r="E1125" s="55"/>
      <c r="F1125" s="150"/>
      <c r="G1125" s="153">
        <f>SUM(G1123:G1124)</f>
        <v>7721.5</v>
      </c>
      <c r="H1125" s="143"/>
      <c r="I1125" s="143">
        <f>SUM(I1123:I1124)</f>
        <v>7418.6915887850455</v>
      </c>
      <c r="J1125" s="22"/>
      <c r="K1125" s="18"/>
      <c r="L1125" s="144"/>
      <c r="M1125" s="168">
        <f t="shared" si="53"/>
        <v>-302.8084112149545</v>
      </c>
    </row>
    <row r="1126" spans="1:13" ht="14.25">
      <c r="A1126" s="41"/>
      <c r="B1126" s="83"/>
      <c r="C1126" s="83"/>
      <c r="D1126" s="82"/>
      <c r="E1126" s="108"/>
      <c r="F1126" s="150"/>
      <c r="G1126" s="150">
        <f t="shared" si="51"/>
        <v>0</v>
      </c>
      <c r="H1126" s="118"/>
      <c r="I1126" s="118">
        <f t="shared" si="52"/>
        <v>0</v>
      </c>
      <c r="J1126" s="22"/>
      <c r="K1126" s="4"/>
      <c r="L1126" s="136"/>
      <c r="M1126" s="141">
        <f t="shared" si="53"/>
        <v>0</v>
      </c>
    </row>
    <row r="1127" spans="1:13" ht="14.25">
      <c r="A1127" s="41"/>
      <c r="B1127" s="33"/>
      <c r="C1127" s="33"/>
      <c r="D1127" s="9"/>
      <c r="E1127" s="55"/>
      <c r="F1127" s="150"/>
      <c r="G1127" s="150">
        <f t="shared" si="51"/>
        <v>0</v>
      </c>
      <c r="H1127" s="118"/>
      <c r="I1127" s="118">
        <f t="shared" si="52"/>
        <v>0</v>
      </c>
      <c r="J1127" s="22"/>
      <c r="K1127" s="4"/>
      <c r="L1127" s="136"/>
      <c r="M1127" s="141">
        <f t="shared" si="53"/>
        <v>0</v>
      </c>
    </row>
    <row r="1128" spans="1:13" ht="14.25">
      <c r="A1128" s="54" t="s">
        <v>961</v>
      </c>
      <c r="B1128" s="33"/>
      <c r="C1128" s="33"/>
      <c r="D1128" s="9"/>
      <c r="E1128" s="55"/>
      <c r="F1128" s="150"/>
      <c r="G1128" s="150">
        <f t="shared" si="51"/>
        <v>0</v>
      </c>
      <c r="H1128" s="118"/>
      <c r="I1128" s="118">
        <f t="shared" si="52"/>
        <v>0</v>
      </c>
      <c r="J1128" s="21"/>
      <c r="K1128" s="10"/>
      <c r="L1128" s="136"/>
      <c r="M1128" s="141">
        <f t="shared" si="53"/>
        <v>0</v>
      </c>
    </row>
    <row r="1129" spans="1:13" ht="14.25">
      <c r="A1129" s="6" t="s">
        <v>111</v>
      </c>
      <c r="B1129" s="6" t="s">
        <v>112</v>
      </c>
      <c r="C1129" s="12" t="s">
        <v>1164</v>
      </c>
      <c r="D1129" s="6" t="s">
        <v>113</v>
      </c>
      <c r="E1129" s="53" t="s">
        <v>114</v>
      </c>
      <c r="F1129" s="151" t="s">
        <v>1662</v>
      </c>
      <c r="G1129" s="150"/>
      <c r="H1129" s="119" t="s">
        <v>1663</v>
      </c>
      <c r="I1129" s="118"/>
      <c r="J1129" s="8"/>
      <c r="K1129" s="8"/>
      <c r="L1129" s="136"/>
      <c r="M1129" s="141"/>
    </row>
    <row r="1130" spans="1:13" ht="14.25">
      <c r="A1130" s="34">
        <v>1</v>
      </c>
      <c r="B1130" s="33" t="s">
        <v>962</v>
      </c>
      <c r="C1130" s="99" t="s">
        <v>458</v>
      </c>
      <c r="D1130" s="9" t="s">
        <v>118</v>
      </c>
      <c r="E1130" s="55">
        <v>450</v>
      </c>
      <c r="F1130" s="150">
        <v>14.35</v>
      </c>
      <c r="G1130" s="150">
        <f t="shared" si="51"/>
        <v>6457.5</v>
      </c>
      <c r="H1130" s="118">
        <f>J1130/1.07</f>
        <v>13.280373831775702</v>
      </c>
      <c r="I1130" s="118">
        <f t="shared" si="52"/>
        <v>5976.1682242990655</v>
      </c>
      <c r="J1130" s="21">
        <v>14.21</v>
      </c>
      <c r="K1130" s="4"/>
      <c r="L1130" s="136">
        <f>H1130-F1130</f>
        <v>-1.069626168224298</v>
      </c>
      <c r="M1130" s="141">
        <f t="shared" si="53"/>
        <v>-481.3317757009345</v>
      </c>
    </row>
    <row r="1131" spans="1:13" ht="14.25">
      <c r="A1131" s="43">
        <v>2</v>
      </c>
      <c r="B1131" s="33" t="s">
        <v>963</v>
      </c>
      <c r="C1131" s="99" t="s">
        <v>459</v>
      </c>
      <c r="D1131" s="9" t="s">
        <v>118</v>
      </c>
      <c r="E1131" s="55">
        <v>500</v>
      </c>
      <c r="F1131" s="150">
        <v>13.33</v>
      </c>
      <c r="G1131" s="150">
        <f t="shared" si="51"/>
        <v>6665</v>
      </c>
      <c r="H1131" s="118">
        <f>J1131/1.07</f>
        <v>12.616822429906541</v>
      </c>
      <c r="I1131" s="118">
        <f t="shared" si="52"/>
        <v>6308.411214953271</v>
      </c>
      <c r="J1131" s="21">
        <v>13.5</v>
      </c>
      <c r="K1131" s="4"/>
      <c r="L1131" s="136">
        <f>H1131-F1131</f>
        <v>-0.7131775700934586</v>
      </c>
      <c r="M1131" s="141">
        <f t="shared" si="53"/>
        <v>-356.58878504672884</v>
      </c>
    </row>
    <row r="1132" spans="1:13" ht="14.25">
      <c r="A1132" s="32"/>
      <c r="B1132" s="20"/>
      <c r="C1132" s="20"/>
      <c r="D1132" s="1"/>
      <c r="E1132" s="57"/>
      <c r="F1132" s="152"/>
      <c r="G1132" s="153">
        <f>SUM(G1130:G1131)</f>
        <v>13122.5</v>
      </c>
      <c r="H1132" s="143"/>
      <c r="I1132" s="143">
        <f>SUM(I1130:I1131)</f>
        <v>12284.579439252337</v>
      </c>
      <c r="J1132" s="35"/>
      <c r="K1132" s="18"/>
      <c r="L1132" s="144"/>
      <c r="M1132" s="168">
        <f t="shared" si="53"/>
        <v>-837.9205607476633</v>
      </c>
    </row>
    <row r="1133" spans="1:13" ht="14.25">
      <c r="A1133" s="32"/>
      <c r="B1133" s="83"/>
      <c r="C1133" s="83"/>
      <c r="D1133" s="82"/>
      <c r="E1133" s="108"/>
      <c r="F1133" s="152"/>
      <c r="G1133" s="150">
        <f t="shared" si="51"/>
        <v>0</v>
      </c>
      <c r="H1133" s="118"/>
      <c r="I1133" s="118">
        <f t="shared" si="52"/>
        <v>0</v>
      </c>
      <c r="J1133" s="35"/>
      <c r="K1133" s="4"/>
      <c r="L1133" s="136"/>
      <c r="M1133" s="141">
        <f t="shared" si="53"/>
        <v>0</v>
      </c>
    </row>
    <row r="1134" spans="1:13" ht="14.25">
      <c r="A1134" s="32"/>
      <c r="B1134" s="20"/>
      <c r="C1134" s="20"/>
      <c r="D1134" s="1"/>
      <c r="E1134" s="57"/>
      <c r="F1134" s="152"/>
      <c r="G1134" s="150">
        <f t="shared" si="51"/>
        <v>0</v>
      </c>
      <c r="H1134" s="118"/>
      <c r="I1134" s="118">
        <f t="shared" si="52"/>
        <v>0</v>
      </c>
      <c r="J1134" s="35"/>
      <c r="K1134" s="4"/>
      <c r="L1134" s="136"/>
      <c r="M1134" s="141">
        <f t="shared" si="53"/>
        <v>0</v>
      </c>
    </row>
    <row r="1135" spans="1:13" ht="14.25">
      <c r="A1135" s="54" t="s">
        <v>964</v>
      </c>
      <c r="B1135" s="33"/>
      <c r="C1135" s="33"/>
      <c r="D1135" s="9"/>
      <c r="E1135" s="55"/>
      <c r="F1135" s="150"/>
      <c r="G1135" s="150">
        <f t="shared" si="51"/>
        <v>0</v>
      </c>
      <c r="H1135" s="118"/>
      <c r="I1135" s="118">
        <f t="shared" si="52"/>
        <v>0</v>
      </c>
      <c r="J1135" s="21"/>
      <c r="K1135" s="10"/>
      <c r="L1135" s="136"/>
      <c r="M1135" s="141">
        <f t="shared" si="53"/>
        <v>0</v>
      </c>
    </row>
    <row r="1136" spans="1:13" ht="14.25">
      <c r="A1136" s="6" t="s">
        <v>111</v>
      </c>
      <c r="B1136" s="6" t="s">
        <v>112</v>
      </c>
      <c r="C1136" s="12" t="s">
        <v>1164</v>
      </c>
      <c r="D1136" s="6" t="s">
        <v>113</v>
      </c>
      <c r="E1136" s="53" t="s">
        <v>114</v>
      </c>
      <c r="F1136" s="151" t="s">
        <v>1662</v>
      </c>
      <c r="G1136" s="150"/>
      <c r="H1136" s="119" t="s">
        <v>1663</v>
      </c>
      <c r="I1136" s="118"/>
      <c r="J1136" s="8"/>
      <c r="K1136" s="8"/>
      <c r="L1136" s="136"/>
      <c r="M1136" s="141"/>
    </row>
    <row r="1137" spans="1:13" ht="14.25">
      <c r="A1137" s="32">
        <v>1</v>
      </c>
      <c r="B1137" s="33" t="s">
        <v>965</v>
      </c>
      <c r="C1137" s="104" t="s">
        <v>460</v>
      </c>
      <c r="D1137" s="41" t="s">
        <v>118</v>
      </c>
      <c r="E1137" s="63">
        <v>5</v>
      </c>
      <c r="F1137" s="157">
        <v>4.67</v>
      </c>
      <c r="G1137" s="150">
        <f t="shared" si="51"/>
        <v>23.35</v>
      </c>
      <c r="H1137" s="126">
        <v>4.67</v>
      </c>
      <c r="I1137" s="126">
        <f t="shared" si="52"/>
        <v>23.35</v>
      </c>
      <c r="J1137" s="134">
        <v>5</v>
      </c>
      <c r="K1137" s="4"/>
      <c r="L1137" s="136">
        <f>H1137-F1137</f>
        <v>0</v>
      </c>
      <c r="M1137" s="141">
        <f t="shared" si="53"/>
        <v>0</v>
      </c>
    </row>
    <row r="1138" spans="1:13" ht="14.25">
      <c r="A1138" s="32">
        <v>2</v>
      </c>
      <c r="B1138" s="33" t="s">
        <v>966</v>
      </c>
      <c r="C1138" s="99" t="s">
        <v>461</v>
      </c>
      <c r="D1138" s="9" t="s">
        <v>118</v>
      </c>
      <c r="E1138" s="55">
        <v>70</v>
      </c>
      <c r="F1138" s="150">
        <v>1.92</v>
      </c>
      <c r="G1138" s="150">
        <f t="shared" si="51"/>
        <v>134.4</v>
      </c>
      <c r="H1138" s="118">
        <f>J1138/1.07</f>
        <v>1.7570093457943923</v>
      </c>
      <c r="I1138" s="118">
        <f t="shared" si="52"/>
        <v>122.99065420560746</v>
      </c>
      <c r="J1138" s="28">
        <v>1.88</v>
      </c>
      <c r="K1138" s="4"/>
      <c r="L1138" s="136">
        <f>H1138-F1138</f>
        <v>-0.16299065420560765</v>
      </c>
      <c r="M1138" s="141">
        <f t="shared" si="53"/>
        <v>-11.40934579439255</v>
      </c>
    </row>
    <row r="1139" spans="1:13" ht="14.25">
      <c r="A1139" s="32">
        <v>3</v>
      </c>
      <c r="B1139" s="33" t="s">
        <v>967</v>
      </c>
      <c r="C1139" s="99" t="s">
        <v>462</v>
      </c>
      <c r="D1139" s="9" t="s">
        <v>118</v>
      </c>
      <c r="E1139" s="55">
        <v>30</v>
      </c>
      <c r="F1139" s="150">
        <v>6.39</v>
      </c>
      <c r="G1139" s="150">
        <f t="shared" si="51"/>
        <v>191.7</v>
      </c>
      <c r="H1139" s="118">
        <f>J1139/1.07</f>
        <v>9.504672897196262</v>
      </c>
      <c r="I1139" s="118">
        <f t="shared" si="52"/>
        <v>285.14018691588785</v>
      </c>
      <c r="J1139" s="28">
        <v>10.17</v>
      </c>
      <c r="K1139" s="4"/>
      <c r="L1139" s="137">
        <f>H1139-F1139</f>
        <v>3.114672897196262</v>
      </c>
      <c r="M1139" s="141">
        <f t="shared" si="53"/>
        <v>93.44018691588786</v>
      </c>
    </row>
    <row r="1140" spans="1:13" ht="14.25">
      <c r="A1140" s="32"/>
      <c r="B1140" s="33"/>
      <c r="C1140" s="33"/>
      <c r="D1140" s="9"/>
      <c r="E1140" s="55"/>
      <c r="F1140" s="150"/>
      <c r="G1140" s="153">
        <f>SUM(G1137:G1139)</f>
        <v>349.45</v>
      </c>
      <c r="H1140" s="143"/>
      <c r="I1140" s="143">
        <f>SUM(I1137:I1139)</f>
        <v>431.4808411214953</v>
      </c>
      <c r="J1140" s="61"/>
      <c r="K1140" s="19"/>
      <c r="L1140" s="144"/>
      <c r="M1140" s="168">
        <f t="shared" si="53"/>
        <v>82.03084112149531</v>
      </c>
    </row>
    <row r="1141" spans="1:13" ht="14.25">
      <c r="A1141" s="32"/>
      <c r="B1141" s="83"/>
      <c r="C1141" s="83"/>
      <c r="D1141" s="82"/>
      <c r="E1141" s="108"/>
      <c r="F1141" s="150"/>
      <c r="G1141" s="150">
        <f t="shared" si="51"/>
        <v>0</v>
      </c>
      <c r="H1141" s="118"/>
      <c r="I1141" s="118">
        <f t="shared" si="52"/>
        <v>0</v>
      </c>
      <c r="J1141" s="28"/>
      <c r="K1141" s="4"/>
      <c r="L1141" s="136"/>
      <c r="M1141" s="141">
        <f t="shared" si="53"/>
        <v>0</v>
      </c>
    </row>
    <row r="1142" spans="1:13" ht="14.25">
      <c r="A1142" s="54" t="s">
        <v>968</v>
      </c>
      <c r="B1142" s="33"/>
      <c r="C1142" s="33"/>
      <c r="D1142" s="9"/>
      <c r="E1142" s="55"/>
      <c r="F1142" s="150"/>
      <c r="G1142" s="150">
        <f t="shared" si="51"/>
        <v>0</v>
      </c>
      <c r="H1142" s="118"/>
      <c r="I1142" s="118">
        <f t="shared" si="52"/>
        <v>0</v>
      </c>
      <c r="J1142" s="28"/>
      <c r="K1142" s="24"/>
      <c r="L1142" s="136"/>
      <c r="M1142" s="141">
        <f t="shared" si="53"/>
        <v>0</v>
      </c>
    </row>
    <row r="1143" spans="1:13" ht="14.25">
      <c r="A1143" s="6" t="s">
        <v>111</v>
      </c>
      <c r="B1143" s="6" t="s">
        <v>112</v>
      </c>
      <c r="C1143" s="12" t="s">
        <v>1164</v>
      </c>
      <c r="D1143" s="6" t="s">
        <v>113</v>
      </c>
      <c r="E1143" s="53" t="s">
        <v>114</v>
      </c>
      <c r="F1143" s="151" t="s">
        <v>1662</v>
      </c>
      <c r="G1143" s="150"/>
      <c r="H1143" s="119" t="s">
        <v>1663</v>
      </c>
      <c r="I1143" s="118"/>
      <c r="J1143" s="8"/>
      <c r="K1143" s="8"/>
      <c r="L1143" s="136"/>
      <c r="M1143" s="141"/>
    </row>
    <row r="1144" spans="1:13" ht="14.25">
      <c r="A1144" s="32">
        <v>1</v>
      </c>
      <c r="B1144" s="33" t="s">
        <v>969</v>
      </c>
      <c r="C1144" s="99" t="s">
        <v>463</v>
      </c>
      <c r="D1144" s="9" t="s">
        <v>118</v>
      </c>
      <c r="E1144" s="55">
        <v>5</v>
      </c>
      <c r="F1144" s="150">
        <v>80.98</v>
      </c>
      <c r="G1144" s="150">
        <f aca="true" t="shared" si="54" ref="G1144:G1207">E1144*F1144</f>
        <v>404.90000000000003</v>
      </c>
      <c r="H1144" s="118">
        <v>80.98</v>
      </c>
      <c r="I1144" s="118">
        <f aca="true" t="shared" si="55" ref="I1144:I1207">H1144*E1144</f>
        <v>404.90000000000003</v>
      </c>
      <c r="J1144" s="28">
        <v>86.65</v>
      </c>
      <c r="K1144" s="4"/>
      <c r="L1144" s="137">
        <f>H1144-F1144</f>
        <v>0</v>
      </c>
      <c r="M1144" s="141">
        <f t="shared" si="53"/>
        <v>0</v>
      </c>
    </row>
    <row r="1145" spans="1:13" ht="14.25">
      <c r="A1145" s="32"/>
      <c r="B1145" s="33"/>
      <c r="C1145" s="33"/>
      <c r="D1145" s="9"/>
      <c r="E1145" s="55"/>
      <c r="F1145" s="150"/>
      <c r="G1145" s="153">
        <f>SUM(G1144)</f>
        <v>404.90000000000003</v>
      </c>
      <c r="H1145" s="143"/>
      <c r="I1145" s="143">
        <f>SUM(I1144)</f>
        <v>404.90000000000003</v>
      </c>
      <c r="J1145" s="64"/>
      <c r="K1145" s="18"/>
      <c r="L1145" s="144"/>
      <c r="M1145" s="168">
        <f t="shared" si="53"/>
        <v>0</v>
      </c>
    </row>
    <row r="1146" spans="1:13" ht="14.25">
      <c r="A1146" s="32"/>
      <c r="B1146" s="83"/>
      <c r="C1146" s="83"/>
      <c r="D1146" s="82"/>
      <c r="E1146" s="108"/>
      <c r="F1146" s="150"/>
      <c r="G1146" s="150">
        <f t="shared" si="54"/>
        <v>0</v>
      </c>
      <c r="H1146" s="118"/>
      <c r="I1146" s="118">
        <f t="shared" si="55"/>
        <v>0</v>
      </c>
      <c r="J1146" s="64"/>
      <c r="K1146" s="4"/>
      <c r="L1146" s="136"/>
      <c r="M1146" s="141">
        <f t="shared" si="53"/>
        <v>0</v>
      </c>
    </row>
    <row r="1147" spans="1:13" ht="14.25">
      <c r="A1147" s="32"/>
      <c r="B1147" s="33"/>
      <c r="C1147" s="33"/>
      <c r="D1147" s="9"/>
      <c r="E1147" s="55"/>
      <c r="F1147" s="150"/>
      <c r="G1147" s="150">
        <f t="shared" si="54"/>
        <v>0</v>
      </c>
      <c r="H1147" s="118"/>
      <c r="I1147" s="118">
        <f t="shared" si="55"/>
        <v>0</v>
      </c>
      <c r="J1147" s="64"/>
      <c r="K1147" s="4"/>
      <c r="L1147" s="136"/>
      <c r="M1147" s="141">
        <f t="shared" si="53"/>
        <v>0</v>
      </c>
    </row>
    <row r="1148" spans="1:13" ht="14.25">
      <c r="A1148" s="54" t="s">
        <v>970</v>
      </c>
      <c r="B1148" s="33"/>
      <c r="C1148" s="33"/>
      <c r="D1148" s="9"/>
      <c r="E1148" s="55"/>
      <c r="F1148" s="150"/>
      <c r="G1148" s="150">
        <f t="shared" si="54"/>
        <v>0</v>
      </c>
      <c r="H1148" s="118"/>
      <c r="I1148" s="118">
        <f t="shared" si="55"/>
        <v>0</v>
      </c>
      <c r="J1148" s="28"/>
      <c r="K1148" s="24"/>
      <c r="L1148" s="136"/>
      <c r="M1148" s="141">
        <f aca="true" t="shared" si="56" ref="M1148:M1211">I1148-G1148</f>
        <v>0</v>
      </c>
    </row>
    <row r="1149" spans="1:13" ht="14.25">
      <c r="A1149" s="6" t="s">
        <v>111</v>
      </c>
      <c r="B1149" s="6" t="s">
        <v>112</v>
      </c>
      <c r="C1149" s="12" t="s">
        <v>1164</v>
      </c>
      <c r="D1149" s="6" t="s">
        <v>113</v>
      </c>
      <c r="E1149" s="53" t="s">
        <v>114</v>
      </c>
      <c r="F1149" s="151" t="s">
        <v>1662</v>
      </c>
      <c r="G1149" s="150"/>
      <c r="H1149" s="119" t="s">
        <v>1663</v>
      </c>
      <c r="I1149" s="118"/>
      <c r="J1149" s="8"/>
      <c r="K1149" s="8"/>
      <c r="L1149" s="136"/>
      <c r="M1149" s="141"/>
    </row>
    <row r="1150" spans="1:13" ht="36">
      <c r="A1150" s="32">
        <v>1</v>
      </c>
      <c r="B1150" s="33" t="s">
        <v>1176</v>
      </c>
      <c r="C1150" s="99" t="s">
        <v>464</v>
      </c>
      <c r="D1150" s="9" t="s">
        <v>133</v>
      </c>
      <c r="E1150" s="55">
        <v>10</v>
      </c>
      <c r="F1150" s="150">
        <v>410</v>
      </c>
      <c r="G1150" s="150">
        <f t="shared" si="54"/>
        <v>4100</v>
      </c>
      <c r="H1150" s="126">
        <f>J1150/1.07</f>
        <v>409.99999999999994</v>
      </c>
      <c r="I1150" s="126">
        <f t="shared" si="55"/>
        <v>4099.999999999999</v>
      </c>
      <c r="J1150" s="134">
        <v>438.7</v>
      </c>
      <c r="K1150" s="4"/>
      <c r="L1150" s="136">
        <f>H1150-F1150</f>
        <v>0</v>
      </c>
      <c r="M1150" s="141">
        <f t="shared" si="56"/>
        <v>0</v>
      </c>
    </row>
    <row r="1151" spans="1:13" ht="14.25">
      <c r="A1151" s="32"/>
      <c r="B1151" s="33"/>
      <c r="C1151" s="33"/>
      <c r="D1151" s="9"/>
      <c r="E1151" s="55"/>
      <c r="F1151" s="150"/>
      <c r="G1151" s="153">
        <f>SUM(G1150)</f>
        <v>4100</v>
      </c>
      <c r="H1151" s="143"/>
      <c r="I1151" s="143">
        <f>SUM(I1150)</f>
        <v>4099.999999999999</v>
      </c>
      <c r="J1151" s="64"/>
      <c r="K1151" s="18"/>
      <c r="L1151" s="144"/>
      <c r="M1151" s="168">
        <f t="shared" si="56"/>
        <v>0</v>
      </c>
    </row>
    <row r="1152" spans="1:13" ht="14.25">
      <c r="A1152" s="32"/>
      <c r="B1152" s="83"/>
      <c r="C1152" s="83"/>
      <c r="D1152" s="82"/>
      <c r="E1152" s="108"/>
      <c r="F1152" s="150"/>
      <c r="G1152" s="150">
        <f t="shared" si="54"/>
        <v>0</v>
      </c>
      <c r="H1152" s="118"/>
      <c r="I1152" s="118">
        <f t="shared" si="55"/>
        <v>0</v>
      </c>
      <c r="J1152" s="64"/>
      <c r="K1152" s="4"/>
      <c r="L1152" s="136"/>
      <c r="M1152" s="141">
        <f t="shared" si="56"/>
        <v>0</v>
      </c>
    </row>
    <row r="1153" spans="1:13" ht="14.25">
      <c r="A1153" s="32"/>
      <c r="B1153" s="33"/>
      <c r="C1153" s="33"/>
      <c r="D1153" s="9"/>
      <c r="E1153" s="55"/>
      <c r="F1153" s="150"/>
      <c r="G1153" s="150">
        <f t="shared" si="54"/>
        <v>0</v>
      </c>
      <c r="H1153" s="118"/>
      <c r="I1153" s="118">
        <f t="shared" si="55"/>
        <v>0</v>
      </c>
      <c r="J1153" s="64"/>
      <c r="K1153" s="4"/>
      <c r="L1153" s="136"/>
      <c r="M1153" s="141">
        <f t="shared" si="56"/>
        <v>0</v>
      </c>
    </row>
    <row r="1154" spans="1:13" ht="14.25">
      <c r="A1154" s="54" t="s">
        <v>971</v>
      </c>
      <c r="B1154" s="33"/>
      <c r="C1154" s="33"/>
      <c r="D1154" s="9"/>
      <c r="E1154" s="55"/>
      <c r="F1154" s="150"/>
      <c r="G1154" s="150">
        <f t="shared" si="54"/>
        <v>0</v>
      </c>
      <c r="H1154" s="118"/>
      <c r="I1154" s="118">
        <f t="shared" si="55"/>
        <v>0</v>
      </c>
      <c r="J1154" s="28"/>
      <c r="K1154" s="24"/>
      <c r="L1154" s="136"/>
      <c r="M1154" s="141">
        <f t="shared" si="56"/>
        <v>0</v>
      </c>
    </row>
    <row r="1155" spans="1:13" ht="14.25">
      <c r="A1155" s="6" t="s">
        <v>111</v>
      </c>
      <c r="B1155" s="6" t="s">
        <v>112</v>
      </c>
      <c r="C1155" s="12" t="s">
        <v>1164</v>
      </c>
      <c r="D1155" s="6" t="s">
        <v>113</v>
      </c>
      <c r="E1155" s="53" t="s">
        <v>114</v>
      </c>
      <c r="F1155" s="151" t="s">
        <v>1662</v>
      </c>
      <c r="G1155" s="150"/>
      <c r="H1155" s="119" t="s">
        <v>1663</v>
      </c>
      <c r="I1155" s="118"/>
      <c r="J1155" s="8"/>
      <c r="K1155" s="8"/>
      <c r="L1155" s="136"/>
      <c r="M1155" s="141"/>
    </row>
    <row r="1156" spans="1:13" ht="14.25">
      <c r="A1156" s="32">
        <v>1</v>
      </c>
      <c r="B1156" s="33" t="s">
        <v>972</v>
      </c>
      <c r="C1156" s="99" t="s">
        <v>465</v>
      </c>
      <c r="D1156" s="9" t="s">
        <v>118</v>
      </c>
      <c r="E1156" s="55">
        <v>100</v>
      </c>
      <c r="F1156" s="150">
        <v>25.63</v>
      </c>
      <c r="G1156" s="150">
        <f t="shared" si="54"/>
        <v>2563</v>
      </c>
      <c r="H1156" s="118">
        <f>J1156/1.07</f>
        <v>22.934579439252335</v>
      </c>
      <c r="I1156" s="118">
        <f t="shared" si="55"/>
        <v>2293.4579439252334</v>
      </c>
      <c r="J1156" s="28">
        <v>24.54</v>
      </c>
      <c r="K1156" s="4"/>
      <c r="L1156" s="136">
        <f>H1156-F1156</f>
        <v>-2.695420560747664</v>
      </c>
      <c r="M1156" s="141">
        <f t="shared" si="56"/>
        <v>-269.5420560747666</v>
      </c>
    </row>
    <row r="1157" spans="1:13" ht="14.25">
      <c r="A1157" s="32"/>
      <c r="B1157" s="33"/>
      <c r="C1157" s="33"/>
      <c r="D1157" s="9"/>
      <c r="E1157" s="55"/>
      <c r="F1157" s="150"/>
      <c r="G1157" s="153">
        <f>SUM(G1156)</f>
        <v>2563</v>
      </c>
      <c r="H1157" s="143"/>
      <c r="I1157" s="143">
        <f>SUM(I1156)</f>
        <v>2293.4579439252334</v>
      </c>
      <c r="J1157" s="64"/>
      <c r="K1157" s="18"/>
      <c r="L1157" s="144"/>
      <c r="M1157" s="168">
        <f t="shared" si="56"/>
        <v>-269.5420560747666</v>
      </c>
    </row>
    <row r="1158" spans="1:13" ht="14.25">
      <c r="A1158" s="32"/>
      <c r="B1158" s="83"/>
      <c r="C1158" s="83"/>
      <c r="D1158" s="82"/>
      <c r="E1158" s="108"/>
      <c r="F1158" s="150"/>
      <c r="G1158" s="150">
        <f t="shared" si="54"/>
        <v>0</v>
      </c>
      <c r="H1158" s="118"/>
      <c r="I1158" s="118">
        <f t="shared" si="55"/>
        <v>0</v>
      </c>
      <c r="J1158" s="64"/>
      <c r="K1158" s="4"/>
      <c r="L1158" s="136"/>
      <c r="M1158" s="141">
        <f t="shared" si="56"/>
        <v>0</v>
      </c>
    </row>
    <row r="1159" spans="1:13" ht="14.25">
      <c r="A1159" s="32"/>
      <c r="B1159" s="33"/>
      <c r="C1159" s="33"/>
      <c r="D1159" s="9"/>
      <c r="E1159" s="55"/>
      <c r="F1159" s="150"/>
      <c r="G1159" s="150">
        <f t="shared" si="54"/>
        <v>0</v>
      </c>
      <c r="H1159" s="118"/>
      <c r="I1159" s="118">
        <f t="shared" si="55"/>
        <v>0</v>
      </c>
      <c r="J1159" s="64"/>
      <c r="K1159" s="4"/>
      <c r="L1159" s="136"/>
      <c r="M1159" s="141">
        <f t="shared" si="56"/>
        <v>0</v>
      </c>
    </row>
    <row r="1160" spans="1:13" ht="14.25">
      <c r="A1160" s="54" t="s">
        <v>973</v>
      </c>
      <c r="B1160" s="33"/>
      <c r="C1160" s="33"/>
      <c r="D1160" s="9"/>
      <c r="E1160" s="55"/>
      <c r="F1160" s="150"/>
      <c r="G1160" s="150">
        <f t="shared" si="54"/>
        <v>0</v>
      </c>
      <c r="H1160" s="118"/>
      <c r="I1160" s="118">
        <f t="shared" si="55"/>
        <v>0</v>
      </c>
      <c r="J1160" s="28"/>
      <c r="K1160" s="24"/>
      <c r="L1160" s="136"/>
      <c r="M1160" s="141">
        <f t="shared" si="56"/>
        <v>0</v>
      </c>
    </row>
    <row r="1161" spans="1:13" ht="14.25">
      <c r="A1161" s="6" t="s">
        <v>111</v>
      </c>
      <c r="B1161" s="6" t="s">
        <v>112</v>
      </c>
      <c r="C1161" s="12" t="s">
        <v>1164</v>
      </c>
      <c r="D1161" s="6" t="s">
        <v>113</v>
      </c>
      <c r="E1161" s="53" t="s">
        <v>114</v>
      </c>
      <c r="F1161" s="151" t="s">
        <v>1662</v>
      </c>
      <c r="G1161" s="150"/>
      <c r="H1161" s="119" t="s">
        <v>1663</v>
      </c>
      <c r="I1161" s="118"/>
      <c r="J1161" s="8"/>
      <c r="K1161" s="8"/>
      <c r="L1161" s="136"/>
      <c r="M1161" s="141"/>
    </row>
    <row r="1162" spans="1:13" ht="14.25">
      <c r="A1162" s="32">
        <v>1</v>
      </c>
      <c r="B1162" s="30" t="s">
        <v>974</v>
      </c>
      <c r="C1162" s="30" t="s">
        <v>974</v>
      </c>
      <c r="D1162" s="9" t="s">
        <v>118</v>
      </c>
      <c r="E1162" s="55">
        <v>10</v>
      </c>
      <c r="F1162" s="150">
        <v>26.24</v>
      </c>
      <c r="G1162" s="150">
        <f t="shared" si="54"/>
        <v>262.4</v>
      </c>
      <c r="H1162" s="118">
        <f>J1162/1.07</f>
        <v>24.383177570093455</v>
      </c>
      <c r="I1162" s="118">
        <f t="shared" si="55"/>
        <v>243.83177570093454</v>
      </c>
      <c r="J1162" s="28">
        <v>26.09</v>
      </c>
      <c r="K1162" s="4"/>
      <c r="L1162" s="136">
        <f>H1162-F1162</f>
        <v>-1.8568224299065434</v>
      </c>
      <c r="M1162" s="141">
        <f t="shared" si="56"/>
        <v>-18.568224299065434</v>
      </c>
    </row>
    <row r="1163" spans="1:13" ht="24">
      <c r="A1163" s="32">
        <v>2</v>
      </c>
      <c r="B1163" s="33" t="s">
        <v>975</v>
      </c>
      <c r="C1163" s="99" t="s">
        <v>466</v>
      </c>
      <c r="D1163" s="9" t="s">
        <v>118</v>
      </c>
      <c r="E1163" s="55">
        <v>1</v>
      </c>
      <c r="F1163" s="150">
        <v>25.24</v>
      </c>
      <c r="G1163" s="150">
        <f t="shared" si="54"/>
        <v>25.24</v>
      </c>
      <c r="H1163" s="126">
        <f>J1163/1.07</f>
        <v>25.242990654205606</v>
      </c>
      <c r="I1163" s="126">
        <f t="shared" si="55"/>
        <v>25.242990654205606</v>
      </c>
      <c r="J1163" s="134">
        <v>27.01</v>
      </c>
      <c r="K1163" s="4"/>
      <c r="L1163" s="136">
        <f>H1163-F1163</f>
        <v>0.0029906542056075125</v>
      </c>
      <c r="M1163" s="141">
        <f t="shared" si="56"/>
        <v>0.0029906542056075125</v>
      </c>
    </row>
    <row r="1164" spans="1:13" ht="24">
      <c r="A1164" s="32">
        <v>3</v>
      </c>
      <c r="B1164" s="33" t="s">
        <v>976</v>
      </c>
      <c r="C1164" s="99" t="s">
        <v>467</v>
      </c>
      <c r="D1164" s="9" t="s">
        <v>118</v>
      </c>
      <c r="E1164" s="55">
        <v>5</v>
      </c>
      <c r="F1164" s="150">
        <v>24.1</v>
      </c>
      <c r="G1164" s="150">
        <f t="shared" si="54"/>
        <v>120.5</v>
      </c>
      <c r="H1164" s="118">
        <f>J1164/1.07</f>
        <v>18.205607476635514</v>
      </c>
      <c r="I1164" s="118">
        <f t="shared" si="55"/>
        <v>91.02803738317758</v>
      </c>
      <c r="J1164" s="28">
        <v>19.48</v>
      </c>
      <c r="K1164" s="4"/>
      <c r="L1164" s="136">
        <f>H1164-F1164</f>
        <v>-5.894392523364488</v>
      </c>
      <c r="M1164" s="141">
        <f t="shared" si="56"/>
        <v>-29.471962616822424</v>
      </c>
    </row>
    <row r="1165" spans="1:13" ht="14.25">
      <c r="A1165" s="32">
        <v>4</v>
      </c>
      <c r="B1165" s="33" t="s">
        <v>977</v>
      </c>
      <c r="C1165" s="99" t="s">
        <v>470</v>
      </c>
      <c r="D1165" s="9" t="s">
        <v>118</v>
      </c>
      <c r="E1165" s="55">
        <v>20</v>
      </c>
      <c r="F1165" s="150">
        <v>4.01</v>
      </c>
      <c r="G1165" s="150">
        <f t="shared" si="54"/>
        <v>80.19999999999999</v>
      </c>
      <c r="H1165" s="118">
        <f>J1165/1.07</f>
        <v>3.869158878504672</v>
      </c>
      <c r="I1165" s="118">
        <f t="shared" si="55"/>
        <v>77.38317757009344</v>
      </c>
      <c r="J1165" s="28">
        <v>4.14</v>
      </c>
      <c r="K1165" s="4"/>
      <c r="L1165" s="136">
        <f>H1165-F1165</f>
        <v>-0.14084112149532757</v>
      </c>
      <c r="M1165" s="141">
        <f t="shared" si="56"/>
        <v>-2.8168224299065514</v>
      </c>
    </row>
    <row r="1166" spans="1:13" ht="24">
      <c r="A1166" s="32">
        <v>5</v>
      </c>
      <c r="B1166" s="33" t="s">
        <v>978</v>
      </c>
      <c r="C1166" s="99" t="s">
        <v>469</v>
      </c>
      <c r="D1166" s="9" t="s">
        <v>133</v>
      </c>
      <c r="E1166" s="55">
        <v>130</v>
      </c>
      <c r="F1166" s="150">
        <v>18.86</v>
      </c>
      <c r="G1166" s="150">
        <f t="shared" si="54"/>
        <v>2451.7999999999997</v>
      </c>
      <c r="H1166" s="118">
        <f>J1166/1.07</f>
        <v>18.289719626168225</v>
      </c>
      <c r="I1166" s="118">
        <f t="shared" si="55"/>
        <v>2377.6635514018694</v>
      </c>
      <c r="J1166" s="28">
        <v>19.57</v>
      </c>
      <c r="K1166" s="4"/>
      <c r="L1166" s="136">
        <f>H1166-F1166</f>
        <v>-0.5702803738317748</v>
      </c>
      <c r="M1166" s="141">
        <f t="shared" si="56"/>
        <v>-74.1364485981303</v>
      </c>
    </row>
    <row r="1167" spans="1:13" ht="14.25">
      <c r="A1167" s="32"/>
      <c r="B1167" s="33"/>
      <c r="C1167" s="33"/>
      <c r="D1167" s="9"/>
      <c r="E1167" s="55"/>
      <c r="F1167" s="150"/>
      <c r="G1167" s="153">
        <f>SUM(G1162:G1166)</f>
        <v>2940.14</v>
      </c>
      <c r="H1167" s="143"/>
      <c r="I1167" s="143">
        <f>SUM(I1162:I1166)</f>
        <v>2815.1495327102807</v>
      </c>
      <c r="J1167" s="64"/>
      <c r="K1167" s="18"/>
      <c r="L1167" s="144"/>
      <c r="M1167" s="168">
        <f t="shared" si="56"/>
        <v>-124.99046728971916</v>
      </c>
    </row>
    <row r="1168" spans="1:13" ht="14.25">
      <c r="A1168" s="32"/>
      <c r="B1168" s="83"/>
      <c r="C1168" s="83"/>
      <c r="D1168" s="82"/>
      <c r="E1168" s="108"/>
      <c r="F1168" s="150"/>
      <c r="G1168" s="150">
        <f t="shared" si="54"/>
        <v>0</v>
      </c>
      <c r="H1168" s="118"/>
      <c r="I1168" s="118">
        <f t="shared" si="55"/>
        <v>0</v>
      </c>
      <c r="J1168" s="64"/>
      <c r="K1168" s="4"/>
      <c r="L1168" s="136"/>
      <c r="M1168" s="141">
        <f t="shared" si="56"/>
        <v>0</v>
      </c>
    </row>
    <row r="1169" spans="1:13" ht="14.25">
      <c r="A1169" s="32"/>
      <c r="B1169" s="33"/>
      <c r="C1169" s="33"/>
      <c r="D1169" s="9"/>
      <c r="E1169" s="55"/>
      <c r="F1169" s="150"/>
      <c r="G1169" s="150">
        <f t="shared" si="54"/>
        <v>0</v>
      </c>
      <c r="H1169" s="118"/>
      <c r="I1169" s="118">
        <f t="shared" si="55"/>
        <v>0</v>
      </c>
      <c r="J1169" s="64"/>
      <c r="K1169" s="4"/>
      <c r="L1169" s="136"/>
      <c r="M1169" s="141">
        <f t="shared" si="56"/>
        <v>0</v>
      </c>
    </row>
    <row r="1170" spans="1:13" ht="14.25">
      <c r="A1170" s="54" t="s">
        <v>979</v>
      </c>
      <c r="B1170" s="33"/>
      <c r="C1170" s="33"/>
      <c r="D1170" s="9"/>
      <c r="E1170" s="55"/>
      <c r="F1170" s="150"/>
      <c r="G1170" s="150">
        <f t="shared" si="54"/>
        <v>0</v>
      </c>
      <c r="H1170" s="118"/>
      <c r="I1170" s="118">
        <f t="shared" si="55"/>
        <v>0</v>
      </c>
      <c r="J1170" s="28"/>
      <c r="K1170" s="24"/>
      <c r="L1170" s="136"/>
      <c r="M1170" s="141">
        <f t="shared" si="56"/>
        <v>0</v>
      </c>
    </row>
    <row r="1171" spans="1:13" ht="14.25">
      <c r="A1171" s="6" t="s">
        <v>111</v>
      </c>
      <c r="B1171" s="6" t="s">
        <v>112</v>
      </c>
      <c r="C1171" s="12" t="s">
        <v>1164</v>
      </c>
      <c r="D1171" s="6" t="s">
        <v>113</v>
      </c>
      <c r="E1171" s="53" t="s">
        <v>114</v>
      </c>
      <c r="F1171" s="151" t="s">
        <v>1662</v>
      </c>
      <c r="G1171" s="150"/>
      <c r="H1171" s="119" t="s">
        <v>1663</v>
      </c>
      <c r="I1171" s="118"/>
      <c r="J1171" s="8"/>
      <c r="K1171" s="8"/>
      <c r="L1171" s="136"/>
      <c r="M1171" s="141"/>
    </row>
    <row r="1172" spans="1:13" ht="24">
      <c r="A1172" s="32">
        <v>1</v>
      </c>
      <c r="B1172" s="33" t="s">
        <v>980</v>
      </c>
      <c r="C1172" s="99" t="s">
        <v>468</v>
      </c>
      <c r="D1172" s="9" t="s">
        <v>118</v>
      </c>
      <c r="E1172" s="55">
        <v>3</v>
      </c>
      <c r="F1172" s="150">
        <v>142.95</v>
      </c>
      <c r="G1172" s="150">
        <f t="shared" si="54"/>
        <v>428.84999999999997</v>
      </c>
      <c r="H1172" s="118">
        <f>J1172/1.07</f>
        <v>142.9626168224299</v>
      </c>
      <c r="I1172" s="118">
        <f t="shared" si="55"/>
        <v>428.8878504672897</v>
      </c>
      <c r="J1172" s="28">
        <v>152.97</v>
      </c>
      <c r="K1172" s="4"/>
      <c r="L1172" s="137">
        <f>H1172-F1172</f>
        <v>0.012616822429919239</v>
      </c>
      <c r="M1172" s="141">
        <f t="shared" si="56"/>
        <v>0.037850467289729295</v>
      </c>
    </row>
    <row r="1173" spans="1:13" ht="14.25">
      <c r="A1173" s="32"/>
      <c r="B1173" s="33"/>
      <c r="C1173" s="33"/>
      <c r="D1173" s="9"/>
      <c r="E1173" s="55"/>
      <c r="F1173" s="150"/>
      <c r="G1173" s="153">
        <f>SUM(G1172)</f>
        <v>428.84999999999997</v>
      </c>
      <c r="H1173" s="143"/>
      <c r="I1173" s="143">
        <f>SUM(I1172)</f>
        <v>428.8878504672897</v>
      </c>
      <c r="J1173" s="64"/>
      <c r="K1173" s="18"/>
      <c r="L1173" s="144"/>
      <c r="M1173" s="168">
        <f t="shared" si="56"/>
        <v>0.037850467289729295</v>
      </c>
    </row>
    <row r="1174" spans="1:13" ht="14.25">
      <c r="A1174" s="32"/>
      <c r="B1174" s="83"/>
      <c r="C1174" s="83"/>
      <c r="D1174" s="82"/>
      <c r="E1174" s="108"/>
      <c r="F1174" s="150"/>
      <c r="G1174" s="150">
        <f t="shared" si="54"/>
        <v>0</v>
      </c>
      <c r="H1174" s="118"/>
      <c r="I1174" s="118">
        <f t="shared" si="55"/>
        <v>0</v>
      </c>
      <c r="J1174" s="64"/>
      <c r="K1174" s="4"/>
      <c r="L1174" s="136"/>
      <c r="M1174" s="141">
        <f t="shared" si="56"/>
        <v>0</v>
      </c>
    </row>
    <row r="1175" spans="1:13" ht="14.25">
      <c r="A1175" s="32"/>
      <c r="B1175" s="33"/>
      <c r="C1175" s="33"/>
      <c r="D1175" s="9"/>
      <c r="E1175" s="55"/>
      <c r="F1175" s="150"/>
      <c r="G1175" s="150">
        <f t="shared" si="54"/>
        <v>0</v>
      </c>
      <c r="H1175" s="118"/>
      <c r="I1175" s="118">
        <f t="shared" si="55"/>
        <v>0</v>
      </c>
      <c r="J1175" s="64"/>
      <c r="K1175" s="4"/>
      <c r="L1175" s="136"/>
      <c r="M1175" s="141">
        <f t="shared" si="56"/>
        <v>0</v>
      </c>
    </row>
    <row r="1176" spans="1:13" ht="14.25">
      <c r="A1176" s="54" t="s">
        <v>981</v>
      </c>
      <c r="B1176" s="33"/>
      <c r="C1176" s="33"/>
      <c r="D1176" s="9"/>
      <c r="E1176" s="55"/>
      <c r="F1176" s="150"/>
      <c r="G1176" s="150">
        <f t="shared" si="54"/>
        <v>0</v>
      </c>
      <c r="H1176" s="118"/>
      <c r="I1176" s="118">
        <f t="shared" si="55"/>
        <v>0</v>
      </c>
      <c r="J1176" s="28"/>
      <c r="K1176" s="24"/>
      <c r="L1176" s="136"/>
      <c r="M1176" s="141">
        <f t="shared" si="56"/>
        <v>0</v>
      </c>
    </row>
    <row r="1177" spans="1:13" ht="14.25">
      <c r="A1177" s="6" t="s">
        <v>111</v>
      </c>
      <c r="B1177" s="6" t="s">
        <v>112</v>
      </c>
      <c r="C1177" s="12" t="s">
        <v>1164</v>
      </c>
      <c r="D1177" s="6" t="s">
        <v>113</v>
      </c>
      <c r="E1177" s="53" t="s">
        <v>114</v>
      </c>
      <c r="F1177" s="151" t="s">
        <v>1662</v>
      </c>
      <c r="G1177" s="150"/>
      <c r="H1177" s="119" t="s">
        <v>1663</v>
      </c>
      <c r="I1177" s="118"/>
      <c r="J1177" s="8"/>
      <c r="K1177" s="8"/>
      <c r="L1177" s="136"/>
      <c r="M1177" s="141"/>
    </row>
    <row r="1178" spans="1:13" ht="24">
      <c r="A1178" s="32">
        <v>1</v>
      </c>
      <c r="B1178" s="33" t="s">
        <v>982</v>
      </c>
      <c r="C1178" s="100" t="s">
        <v>471</v>
      </c>
      <c r="D1178" s="32" t="s">
        <v>118</v>
      </c>
      <c r="E1178" s="57">
        <v>500</v>
      </c>
      <c r="F1178" s="152">
        <v>61.89</v>
      </c>
      <c r="G1178" s="150">
        <f t="shared" si="54"/>
        <v>30945</v>
      </c>
      <c r="H1178" s="118">
        <f>J1178/1.07</f>
        <v>56.785046728971956</v>
      </c>
      <c r="I1178" s="118">
        <f t="shared" si="55"/>
        <v>28392.523364485976</v>
      </c>
      <c r="J1178" s="28">
        <v>60.76</v>
      </c>
      <c r="K1178" s="4"/>
      <c r="L1178" s="136">
        <f>H1178-F1178</f>
        <v>-5.1049532710280445</v>
      </c>
      <c r="M1178" s="141">
        <f t="shared" si="56"/>
        <v>-2552.4766355140237</v>
      </c>
    </row>
    <row r="1179" spans="1:13" ht="24">
      <c r="A1179" s="32">
        <v>2</v>
      </c>
      <c r="B1179" s="33" t="s">
        <v>983</v>
      </c>
      <c r="C1179" s="100" t="s">
        <v>472</v>
      </c>
      <c r="D1179" s="32" t="s">
        <v>118</v>
      </c>
      <c r="E1179" s="57">
        <v>3</v>
      </c>
      <c r="F1179" s="152">
        <v>34.12</v>
      </c>
      <c r="G1179" s="150">
        <f t="shared" si="54"/>
        <v>102.35999999999999</v>
      </c>
      <c r="H1179" s="126">
        <v>31.89</v>
      </c>
      <c r="I1179" s="126">
        <f t="shared" si="55"/>
        <v>95.67</v>
      </c>
      <c r="J1179" s="134">
        <v>34.12</v>
      </c>
      <c r="K1179" s="4"/>
      <c r="L1179" s="136">
        <f>H1179-F1179</f>
        <v>-2.229999999999997</v>
      </c>
      <c r="M1179" s="141">
        <f t="shared" si="56"/>
        <v>-6.6899999999999835</v>
      </c>
    </row>
    <row r="1180" spans="1:13" ht="14.25">
      <c r="A1180" s="32"/>
      <c r="B1180" s="33"/>
      <c r="C1180" s="33"/>
      <c r="D1180" s="32"/>
      <c r="E1180" s="57"/>
      <c r="F1180" s="152"/>
      <c r="G1180" s="153">
        <f>SUM(G1178:G1179)</f>
        <v>31047.36</v>
      </c>
      <c r="H1180" s="143"/>
      <c r="I1180" s="143">
        <f>SUM(I1178:I1179)</f>
        <v>28488.193364485975</v>
      </c>
      <c r="J1180" s="64"/>
      <c r="K1180" s="18"/>
      <c r="L1180" s="144"/>
      <c r="M1180" s="168">
        <f t="shared" si="56"/>
        <v>-2559.166635514026</v>
      </c>
    </row>
    <row r="1181" spans="1:13" ht="14.25">
      <c r="A1181" s="32"/>
      <c r="B1181" s="83"/>
      <c r="C1181" s="83"/>
      <c r="D1181" s="82"/>
      <c r="E1181" s="108"/>
      <c r="F1181" s="152"/>
      <c r="G1181" s="150">
        <f t="shared" si="54"/>
        <v>0</v>
      </c>
      <c r="H1181" s="118"/>
      <c r="I1181" s="118">
        <f t="shared" si="55"/>
        <v>0</v>
      </c>
      <c r="J1181" s="64"/>
      <c r="K1181" s="4"/>
      <c r="L1181" s="136"/>
      <c r="M1181" s="141">
        <f t="shared" si="56"/>
        <v>0</v>
      </c>
    </row>
    <row r="1182" spans="1:13" ht="14.25">
      <c r="A1182" s="32"/>
      <c r="B1182" s="33"/>
      <c r="C1182" s="33"/>
      <c r="D1182" s="32"/>
      <c r="E1182" s="57"/>
      <c r="F1182" s="152"/>
      <c r="G1182" s="150">
        <f t="shared" si="54"/>
        <v>0</v>
      </c>
      <c r="H1182" s="118"/>
      <c r="I1182" s="118">
        <f t="shared" si="55"/>
        <v>0</v>
      </c>
      <c r="J1182" s="64"/>
      <c r="K1182" s="4"/>
      <c r="L1182" s="136"/>
      <c r="M1182" s="141">
        <f t="shared" si="56"/>
        <v>0</v>
      </c>
    </row>
    <row r="1183" spans="1:13" ht="14.25">
      <c r="A1183" s="54" t="s">
        <v>984</v>
      </c>
      <c r="B1183" s="33"/>
      <c r="C1183" s="33"/>
      <c r="D1183" s="32"/>
      <c r="E1183" s="57"/>
      <c r="F1183" s="152"/>
      <c r="G1183" s="150">
        <f t="shared" si="54"/>
        <v>0</v>
      </c>
      <c r="H1183" s="118"/>
      <c r="I1183" s="118">
        <f t="shared" si="55"/>
        <v>0</v>
      </c>
      <c r="J1183" s="28"/>
      <c r="K1183" s="24"/>
      <c r="L1183" s="136"/>
      <c r="M1183" s="141">
        <f t="shared" si="56"/>
        <v>0</v>
      </c>
    </row>
    <row r="1184" spans="1:13" ht="14.25">
      <c r="A1184" s="6" t="s">
        <v>111</v>
      </c>
      <c r="B1184" s="6" t="s">
        <v>112</v>
      </c>
      <c r="C1184" s="12" t="s">
        <v>1164</v>
      </c>
      <c r="D1184" s="6" t="s">
        <v>113</v>
      </c>
      <c r="E1184" s="53" t="s">
        <v>114</v>
      </c>
      <c r="F1184" s="151" t="s">
        <v>1662</v>
      </c>
      <c r="G1184" s="150"/>
      <c r="H1184" s="119" t="s">
        <v>1663</v>
      </c>
      <c r="I1184" s="118"/>
      <c r="J1184" s="8"/>
      <c r="K1184" s="8"/>
      <c r="L1184" s="136"/>
      <c r="M1184" s="141"/>
    </row>
    <row r="1185" spans="1:13" ht="14.25">
      <c r="A1185" s="32">
        <v>1</v>
      </c>
      <c r="B1185" s="30" t="s">
        <v>985</v>
      </c>
      <c r="C1185" s="105"/>
      <c r="D1185" s="9" t="s">
        <v>118</v>
      </c>
      <c r="E1185" s="55">
        <v>1</v>
      </c>
      <c r="F1185" s="150">
        <v>11.64</v>
      </c>
      <c r="G1185" s="150">
        <f t="shared" si="54"/>
        <v>11.64</v>
      </c>
      <c r="H1185" s="126">
        <v>11.64</v>
      </c>
      <c r="I1185" s="126">
        <f t="shared" si="55"/>
        <v>11.64</v>
      </c>
      <c r="J1185" s="134">
        <v>12.45</v>
      </c>
      <c r="K1185" s="4"/>
      <c r="L1185" s="136">
        <f>H1185-F1185</f>
        <v>0</v>
      </c>
      <c r="M1185" s="141">
        <f t="shared" si="56"/>
        <v>0</v>
      </c>
    </row>
    <row r="1186" spans="1:13" ht="14.25">
      <c r="A1186" s="32">
        <v>2</v>
      </c>
      <c r="B1186" s="30" t="s">
        <v>986</v>
      </c>
      <c r="C1186" s="105"/>
      <c r="D1186" s="9" t="s">
        <v>118</v>
      </c>
      <c r="E1186" s="55">
        <v>1</v>
      </c>
      <c r="F1186" s="150">
        <v>18.39</v>
      </c>
      <c r="G1186" s="150">
        <f t="shared" si="54"/>
        <v>18.39</v>
      </c>
      <c r="H1186" s="126">
        <v>18.39</v>
      </c>
      <c r="I1186" s="126">
        <f t="shared" si="55"/>
        <v>18.39</v>
      </c>
      <c r="J1186" s="134">
        <v>19.68</v>
      </c>
      <c r="K1186" s="4"/>
      <c r="L1186" s="136">
        <f>H1186-F1186</f>
        <v>0</v>
      </c>
      <c r="M1186" s="141">
        <f t="shared" si="56"/>
        <v>0</v>
      </c>
    </row>
    <row r="1187" spans="1:13" ht="14.25">
      <c r="A1187" s="32"/>
      <c r="B1187" s="30"/>
      <c r="C1187" s="30"/>
      <c r="D1187" s="9"/>
      <c r="E1187" s="55"/>
      <c r="F1187" s="150"/>
      <c r="G1187" s="153">
        <f>SUM(G1185:G1186)</f>
        <v>30.03</v>
      </c>
      <c r="H1187" s="143"/>
      <c r="I1187" s="143">
        <f>SUM(I1185:I1186)</f>
        <v>30.03</v>
      </c>
      <c r="J1187" s="64"/>
      <c r="K1187" s="18"/>
      <c r="L1187" s="144"/>
      <c r="M1187" s="168">
        <f t="shared" si="56"/>
        <v>0</v>
      </c>
    </row>
    <row r="1188" spans="1:13" ht="14.25">
      <c r="A1188" s="32"/>
      <c r="B1188" s="83"/>
      <c r="C1188" s="83"/>
      <c r="D1188" s="82"/>
      <c r="E1188" s="108"/>
      <c r="F1188" s="150"/>
      <c r="G1188" s="150">
        <f t="shared" si="54"/>
        <v>0</v>
      </c>
      <c r="H1188" s="118"/>
      <c r="I1188" s="118">
        <f t="shared" si="55"/>
        <v>0</v>
      </c>
      <c r="J1188" s="64"/>
      <c r="K1188" s="4"/>
      <c r="L1188" s="136"/>
      <c r="M1188" s="141">
        <f t="shared" si="56"/>
        <v>0</v>
      </c>
    </row>
    <row r="1189" spans="1:13" ht="14.25">
      <c r="A1189" s="32"/>
      <c r="B1189" s="30"/>
      <c r="C1189" s="30"/>
      <c r="D1189" s="9"/>
      <c r="E1189" s="55"/>
      <c r="F1189" s="150"/>
      <c r="G1189" s="150">
        <f t="shared" si="54"/>
        <v>0</v>
      </c>
      <c r="H1189" s="118"/>
      <c r="I1189" s="118">
        <f t="shared" si="55"/>
        <v>0</v>
      </c>
      <c r="J1189" s="64"/>
      <c r="K1189" s="4"/>
      <c r="L1189" s="136"/>
      <c r="M1189" s="141">
        <f t="shared" si="56"/>
        <v>0</v>
      </c>
    </row>
    <row r="1190" spans="1:13" ht="14.25">
      <c r="A1190" s="54" t="s">
        <v>1006</v>
      </c>
      <c r="B1190" s="30"/>
      <c r="C1190" s="30"/>
      <c r="D1190" s="9"/>
      <c r="E1190" s="55"/>
      <c r="F1190" s="150"/>
      <c r="G1190" s="150">
        <f t="shared" si="54"/>
        <v>0</v>
      </c>
      <c r="H1190" s="118"/>
      <c r="I1190" s="118">
        <f t="shared" si="55"/>
        <v>0</v>
      </c>
      <c r="J1190" s="28"/>
      <c r="K1190" s="24"/>
      <c r="L1190" s="136"/>
      <c r="M1190" s="141">
        <f t="shared" si="56"/>
        <v>0</v>
      </c>
    </row>
    <row r="1191" spans="1:13" ht="14.25">
      <c r="A1191" s="6" t="s">
        <v>111</v>
      </c>
      <c r="B1191" s="6" t="s">
        <v>112</v>
      </c>
      <c r="C1191" s="12" t="s">
        <v>1164</v>
      </c>
      <c r="D1191" s="6" t="s">
        <v>113</v>
      </c>
      <c r="E1191" s="53" t="s">
        <v>114</v>
      </c>
      <c r="F1191" s="151" t="s">
        <v>1662</v>
      </c>
      <c r="G1191" s="150">
        <f>SUM(G1186:G1187)</f>
        <v>48.42</v>
      </c>
      <c r="H1191" s="119" t="s">
        <v>1663</v>
      </c>
      <c r="I1191" s="118"/>
      <c r="J1191" s="8"/>
      <c r="K1191" s="8"/>
      <c r="L1191" s="136"/>
      <c r="M1191" s="141"/>
    </row>
    <row r="1192" spans="1:13" ht="14.25">
      <c r="A1192" s="32">
        <v>1</v>
      </c>
      <c r="B1192" s="33" t="s">
        <v>987</v>
      </c>
      <c r="C1192" s="100" t="s">
        <v>473</v>
      </c>
      <c r="D1192" s="32" t="s">
        <v>133</v>
      </c>
      <c r="E1192" s="57">
        <v>5</v>
      </c>
      <c r="F1192" s="152">
        <v>256.25</v>
      </c>
      <c r="G1192" s="150">
        <f t="shared" si="54"/>
        <v>1281.25</v>
      </c>
      <c r="H1192" s="118">
        <f>J1192/1.07</f>
        <v>142.68224299065417</v>
      </c>
      <c r="I1192" s="118">
        <f t="shared" si="55"/>
        <v>713.4112149532709</v>
      </c>
      <c r="J1192" s="28">
        <v>152.67</v>
      </c>
      <c r="K1192" s="4"/>
      <c r="L1192" s="136">
        <f>H1192-F1192</f>
        <v>-113.56775700934583</v>
      </c>
      <c r="M1192" s="141">
        <f t="shared" si="56"/>
        <v>-567.8387850467291</v>
      </c>
    </row>
    <row r="1193" spans="1:13" ht="14.25">
      <c r="A1193" s="32"/>
      <c r="B1193" s="33"/>
      <c r="C1193" s="33"/>
      <c r="D1193" s="32"/>
      <c r="E1193" s="57"/>
      <c r="F1193" s="152"/>
      <c r="G1193" s="153">
        <f>SUM(G1192)</f>
        <v>1281.25</v>
      </c>
      <c r="H1193" s="143"/>
      <c r="I1193" s="143">
        <f>SUM(I1192)</f>
        <v>713.4112149532709</v>
      </c>
      <c r="J1193" s="64"/>
      <c r="K1193" s="18"/>
      <c r="L1193" s="144"/>
      <c r="M1193" s="168">
        <f t="shared" si="56"/>
        <v>-567.8387850467291</v>
      </c>
    </row>
    <row r="1194" spans="1:13" ht="14.25">
      <c r="A1194" s="32"/>
      <c r="B1194" s="83"/>
      <c r="C1194" s="83"/>
      <c r="D1194" s="82"/>
      <c r="E1194" s="108"/>
      <c r="F1194" s="152"/>
      <c r="G1194" s="150">
        <f t="shared" si="54"/>
        <v>0</v>
      </c>
      <c r="H1194" s="118"/>
      <c r="I1194" s="118">
        <f t="shared" si="55"/>
        <v>0</v>
      </c>
      <c r="J1194" s="64"/>
      <c r="K1194" s="4"/>
      <c r="L1194" s="136"/>
      <c r="M1194" s="141">
        <f t="shared" si="56"/>
        <v>0</v>
      </c>
    </row>
    <row r="1195" spans="1:13" ht="14.25">
      <c r="A1195" s="32"/>
      <c r="B1195" s="33"/>
      <c r="C1195" s="33"/>
      <c r="D1195" s="32"/>
      <c r="E1195" s="57"/>
      <c r="F1195" s="152"/>
      <c r="G1195" s="150">
        <f t="shared" si="54"/>
        <v>0</v>
      </c>
      <c r="H1195" s="118"/>
      <c r="I1195" s="118">
        <f t="shared" si="55"/>
        <v>0</v>
      </c>
      <c r="J1195" s="64"/>
      <c r="K1195" s="4"/>
      <c r="L1195" s="136"/>
      <c r="M1195" s="141">
        <f t="shared" si="56"/>
        <v>0</v>
      </c>
    </row>
    <row r="1196" spans="1:13" ht="14.25">
      <c r="A1196" s="15" t="s">
        <v>1007</v>
      </c>
      <c r="B1196" s="33"/>
      <c r="C1196" s="33"/>
      <c r="D1196" s="32"/>
      <c r="E1196" s="57"/>
      <c r="F1196" s="152"/>
      <c r="G1196" s="150">
        <f t="shared" si="54"/>
        <v>0</v>
      </c>
      <c r="H1196" s="118"/>
      <c r="I1196" s="118">
        <f t="shared" si="55"/>
        <v>0</v>
      </c>
      <c r="J1196" s="28"/>
      <c r="K1196" s="24"/>
      <c r="L1196" s="136"/>
      <c r="M1196" s="141">
        <f t="shared" si="56"/>
        <v>0</v>
      </c>
    </row>
    <row r="1197" spans="1:13" ht="14.25">
      <c r="A1197" s="6" t="s">
        <v>111</v>
      </c>
      <c r="B1197" s="6" t="s">
        <v>112</v>
      </c>
      <c r="C1197" s="12" t="s">
        <v>1164</v>
      </c>
      <c r="D1197" s="6" t="s">
        <v>113</v>
      </c>
      <c r="E1197" s="53" t="s">
        <v>114</v>
      </c>
      <c r="F1197" s="151" t="s">
        <v>1662</v>
      </c>
      <c r="G1197" s="150"/>
      <c r="H1197" s="119" t="s">
        <v>1663</v>
      </c>
      <c r="I1197" s="118"/>
      <c r="J1197" s="8"/>
      <c r="K1197" s="8"/>
      <c r="L1197" s="136"/>
      <c r="M1197" s="141"/>
    </row>
    <row r="1198" spans="1:13" ht="14.25">
      <c r="A1198" s="32">
        <v>1</v>
      </c>
      <c r="B1198" s="33" t="s">
        <v>988</v>
      </c>
      <c r="C1198" s="100" t="s">
        <v>474</v>
      </c>
      <c r="D1198" s="32" t="s">
        <v>118</v>
      </c>
      <c r="E1198" s="57">
        <v>2</v>
      </c>
      <c r="F1198" s="152">
        <v>290.35</v>
      </c>
      <c r="G1198" s="150">
        <f t="shared" si="54"/>
        <v>580.7</v>
      </c>
      <c r="H1198" s="118">
        <v>290.35</v>
      </c>
      <c r="I1198" s="118">
        <f t="shared" si="55"/>
        <v>580.7</v>
      </c>
      <c r="J1198" s="28">
        <v>310.67</v>
      </c>
      <c r="K1198" s="4"/>
      <c r="L1198" s="137">
        <f>H1198-F1198</f>
        <v>0</v>
      </c>
      <c r="M1198" s="141">
        <f t="shared" si="56"/>
        <v>0</v>
      </c>
    </row>
    <row r="1199" spans="1:13" ht="14.25">
      <c r="A1199" s="32"/>
      <c r="B1199" s="33"/>
      <c r="C1199" s="33"/>
      <c r="D1199" s="32"/>
      <c r="E1199" s="57"/>
      <c r="F1199" s="152"/>
      <c r="G1199" s="153">
        <f>SUM(G1198)</f>
        <v>580.7</v>
      </c>
      <c r="H1199" s="143"/>
      <c r="I1199" s="143">
        <f>SUM(I1198)</f>
        <v>580.7</v>
      </c>
      <c r="J1199" s="64"/>
      <c r="K1199" s="18"/>
      <c r="L1199" s="144"/>
      <c r="M1199" s="168">
        <f t="shared" si="56"/>
        <v>0</v>
      </c>
    </row>
    <row r="1200" spans="1:13" ht="14.25">
      <c r="A1200" s="32"/>
      <c r="B1200" s="83"/>
      <c r="C1200" s="83"/>
      <c r="D1200" s="82"/>
      <c r="E1200" s="108"/>
      <c r="F1200" s="152"/>
      <c r="G1200" s="150">
        <f t="shared" si="54"/>
        <v>0</v>
      </c>
      <c r="H1200" s="118"/>
      <c r="I1200" s="118">
        <f t="shared" si="55"/>
        <v>0</v>
      </c>
      <c r="J1200" s="64"/>
      <c r="K1200" s="4"/>
      <c r="L1200" s="136"/>
      <c r="M1200" s="141">
        <f t="shared" si="56"/>
        <v>0</v>
      </c>
    </row>
    <row r="1201" spans="1:13" ht="14.25">
      <c r="A1201" s="32"/>
      <c r="B1201" s="33"/>
      <c r="C1201" s="33"/>
      <c r="D1201" s="32"/>
      <c r="E1201" s="57"/>
      <c r="F1201" s="152"/>
      <c r="G1201" s="150">
        <f t="shared" si="54"/>
        <v>0</v>
      </c>
      <c r="H1201" s="118"/>
      <c r="I1201" s="118">
        <f t="shared" si="55"/>
        <v>0</v>
      </c>
      <c r="J1201" s="64"/>
      <c r="K1201" s="4"/>
      <c r="L1201" s="136"/>
      <c r="M1201" s="141">
        <f t="shared" si="56"/>
        <v>0</v>
      </c>
    </row>
    <row r="1202" spans="1:13" ht="14.25">
      <c r="A1202" s="15" t="s">
        <v>1008</v>
      </c>
      <c r="B1202" s="33"/>
      <c r="C1202" s="33"/>
      <c r="D1202" s="32"/>
      <c r="E1202" s="57"/>
      <c r="F1202" s="152"/>
      <c r="G1202" s="150">
        <f t="shared" si="54"/>
        <v>0</v>
      </c>
      <c r="H1202" s="118"/>
      <c r="I1202" s="118">
        <f t="shared" si="55"/>
        <v>0</v>
      </c>
      <c r="J1202" s="28"/>
      <c r="K1202" s="24"/>
      <c r="L1202" s="136"/>
      <c r="M1202" s="141">
        <f t="shared" si="56"/>
        <v>0</v>
      </c>
    </row>
    <row r="1203" spans="1:13" ht="14.25">
      <c r="A1203" s="6" t="s">
        <v>111</v>
      </c>
      <c r="B1203" s="6" t="s">
        <v>112</v>
      </c>
      <c r="C1203" s="12" t="s">
        <v>1164</v>
      </c>
      <c r="D1203" s="6" t="s">
        <v>113</v>
      </c>
      <c r="E1203" s="53" t="s">
        <v>114</v>
      </c>
      <c r="F1203" s="151" t="s">
        <v>1662</v>
      </c>
      <c r="G1203" s="150"/>
      <c r="H1203" s="119" t="s">
        <v>1663</v>
      </c>
      <c r="I1203" s="118"/>
      <c r="J1203" s="8"/>
      <c r="K1203" s="8"/>
      <c r="L1203" s="136"/>
      <c r="M1203" s="141"/>
    </row>
    <row r="1204" spans="1:13" ht="14.25">
      <c r="A1204" s="34">
        <v>1</v>
      </c>
      <c r="B1204" s="33" t="s">
        <v>989</v>
      </c>
      <c r="C1204" s="100" t="s">
        <v>475</v>
      </c>
      <c r="D1204" s="32" t="s">
        <v>990</v>
      </c>
      <c r="E1204" s="57">
        <v>5</v>
      </c>
      <c r="F1204" s="152">
        <v>645.11</v>
      </c>
      <c r="G1204" s="150">
        <f t="shared" si="54"/>
        <v>3225.55</v>
      </c>
      <c r="H1204" s="126">
        <v>645.11</v>
      </c>
      <c r="I1204" s="126">
        <f t="shared" si="55"/>
        <v>3225.55</v>
      </c>
      <c r="J1204" s="134">
        <v>690.27</v>
      </c>
      <c r="K1204" s="4"/>
      <c r="L1204" s="136">
        <f>H1204-F1204</f>
        <v>0</v>
      </c>
      <c r="M1204" s="141">
        <f t="shared" si="56"/>
        <v>0</v>
      </c>
    </row>
    <row r="1205" spans="1:13" ht="14.25">
      <c r="A1205" s="34"/>
      <c r="B1205" s="33"/>
      <c r="C1205" s="33"/>
      <c r="D1205" s="32"/>
      <c r="E1205" s="57"/>
      <c r="F1205" s="152"/>
      <c r="G1205" s="153">
        <f>SUM(G1204)</f>
        <v>3225.55</v>
      </c>
      <c r="H1205" s="143"/>
      <c r="I1205" s="143">
        <f>SUM(I1204)</f>
        <v>3225.55</v>
      </c>
      <c r="J1205" s="64"/>
      <c r="K1205" s="18"/>
      <c r="L1205" s="144"/>
      <c r="M1205" s="168">
        <f t="shared" si="56"/>
        <v>0</v>
      </c>
    </row>
    <row r="1206" spans="1:13" ht="14.25">
      <c r="A1206" s="34"/>
      <c r="B1206" s="83"/>
      <c r="C1206" s="83"/>
      <c r="D1206" s="82"/>
      <c r="E1206" s="108"/>
      <c r="F1206" s="152"/>
      <c r="G1206" s="150">
        <f t="shared" si="54"/>
        <v>0</v>
      </c>
      <c r="H1206" s="118"/>
      <c r="I1206" s="118">
        <f t="shared" si="55"/>
        <v>0</v>
      </c>
      <c r="J1206" s="64"/>
      <c r="K1206" s="4"/>
      <c r="L1206" s="136"/>
      <c r="M1206" s="141">
        <f t="shared" si="56"/>
        <v>0</v>
      </c>
    </row>
    <row r="1207" spans="1:13" ht="14.25">
      <c r="A1207" s="34"/>
      <c r="B1207" s="33"/>
      <c r="C1207" s="33"/>
      <c r="D1207" s="32"/>
      <c r="E1207" s="57"/>
      <c r="F1207" s="152"/>
      <c r="G1207" s="150">
        <f t="shared" si="54"/>
        <v>0</v>
      </c>
      <c r="H1207" s="118"/>
      <c r="I1207" s="118">
        <f t="shared" si="55"/>
        <v>0</v>
      </c>
      <c r="J1207" s="64"/>
      <c r="K1207" s="4"/>
      <c r="L1207" s="136"/>
      <c r="M1207" s="141">
        <f t="shared" si="56"/>
        <v>0</v>
      </c>
    </row>
    <row r="1208" spans="1:13" ht="14.25">
      <c r="A1208" s="34" t="s">
        <v>991</v>
      </c>
      <c r="B1208" s="33"/>
      <c r="C1208" s="33"/>
      <c r="D1208" s="32"/>
      <c r="E1208" s="57"/>
      <c r="F1208" s="152"/>
      <c r="G1208" s="150">
        <f aca="true" t="shared" si="57" ref="G1208:G1271">E1208*F1208</f>
        <v>0</v>
      </c>
      <c r="H1208" s="118"/>
      <c r="I1208" s="118">
        <f aca="true" t="shared" si="58" ref="I1208:I1271">H1208*E1208</f>
        <v>0</v>
      </c>
      <c r="J1208" s="28"/>
      <c r="K1208" s="24"/>
      <c r="L1208" s="136"/>
      <c r="M1208" s="141">
        <f t="shared" si="56"/>
        <v>0</v>
      </c>
    </row>
    <row r="1209" spans="1:13" ht="14.25">
      <c r="A1209" s="6" t="s">
        <v>111</v>
      </c>
      <c r="B1209" s="6" t="s">
        <v>112</v>
      </c>
      <c r="C1209" s="12" t="s">
        <v>1164</v>
      </c>
      <c r="D1209" s="6" t="s">
        <v>113</v>
      </c>
      <c r="E1209" s="53" t="s">
        <v>114</v>
      </c>
      <c r="F1209" s="151" t="s">
        <v>1662</v>
      </c>
      <c r="G1209" s="150"/>
      <c r="H1209" s="119" t="s">
        <v>1663</v>
      </c>
      <c r="I1209" s="118"/>
      <c r="J1209" s="8"/>
      <c r="K1209" s="8"/>
      <c r="L1209" s="136"/>
      <c r="M1209" s="141"/>
    </row>
    <row r="1210" spans="1:13" ht="14.25">
      <c r="A1210" s="43">
        <v>1</v>
      </c>
      <c r="B1210" s="2" t="s">
        <v>992</v>
      </c>
      <c r="C1210" s="98" t="s">
        <v>1665</v>
      </c>
      <c r="D1210" s="9" t="s">
        <v>130</v>
      </c>
      <c r="E1210" s="55">
        <v>2</v>
      </c>
      <c r="F1210" s="150">
        <v>515.38</v>
      </c>
      <c r="G1210" s="150">
        <f t="shared" si="57"/>
        <v>1030.76</v>
      </c>
      <c r="H1210" s="126">
        <v>515.38</v>
      </c>
      <c r="I1210" s="126">
        <f t="shared" si="58"/>
        <v>1030.76</v>
      </c>
      <c r="J1210" s="134">
        <v>551.46</v>
      </c>
      <c r="K1210" s="4"/>
      <c r="L1210" s="136">
        <f>H1210-F1210</f>
        <v>0</v>
      </c>
      <c r="M1210" s="141">
        <f t="shared" si="56"/>
        <v>0</v>
      </c>
    </row>
    <row r="1211" spans="1:13" ht="14.25">
      <c r="A1211" s="43"/>
      <c r="B1211" s="2"/>
      <c r="C1211" s="2"/>
      <c r="D1211" s="9"/>
      <c r="E1211" s="55"/>
      <c r="F1211" s="150"/>
      <c r="G1211" s="153">
        <f>SUM(G1210)</f>
        <v>1030.76</v>
      </c>
      <c r="H1211" s="143"/>
      <c r="I1211" s="143">
        <f>SUM(I1210)</f>
        <v>1030.76</v>
      </c>
      <c r="J1211" s="67"/>
      <c r="K1211" s="18"/>
      <c r="L1211" s="144"/>
      <c r="M1211" s="168">
        <f t="shared" si="56"/>
        <v>0</v>
      </c>
    </row>
    <row r="1212" spans="1:13" ht="14.25">
      <c r="A1212" s="43"/>
      <c r="B1212" s="83"/>
      <c r="C1212" s="83"/>
      <c r="D1212" s="82"/>
      <c r="E1212" s="108"/>
      <c r="F1212" s="150"/>
      <c r="G1212" s="150">
        <f t="shared" si="57"/>
        <v>0</v>
      </c>
      <c r="H1212" s="118"/>
      <c r="I1212" s="118">
        <f t="shared" si="58"/>
        <v>0</v>
      </c>
      <c r="J1212" s="67"/>
      <c r="K1212" s="4"/>
      <c r="L1212" s="136"/>
      <c r="M1212" s="141">
        <f aca="true" t="shared" si="59" ref="M1212:M1275">I1212-G1212</f>
        <v>0</v>
      </c>
    </row>
    <row r="1213" spans="1:13" ht="14.25">
      <c r="A1213" s="43"/>
      <c r="B1213" s="2"/>
      <c r="C1213" s="2"/>
      <c r="D1213" s="9"/>
      <c r="E1213" s="55"/>
      <c r="F1213" s="150"/>
      <c r="G1213" s="150">
        <f t="shared" si="57"/>
        <v>0</v>
      </c>
      <c r="H1213" s="118"/>
      <c r="I1213" s="118">
        <f t="shared" si="58"/>
        <v>0</v>
      </c>
      <c r="J1213" s="67"/>
      <c r="K1213" s="4"/>
      <c r="L1213" s="136"/>
      <c r="M1213" s="141">
        <f t="shared" si="59"/>
        <v>0</v>
      </c>
    </row>
    <row r="1214" spans="1:13" ht="14.25">
      <c r="A1214" s="15" t="s">
        <v>1009</v>
      </c>
      <c r="B1214" s="2"/>
      <c r="C1214" s="2"/>
      <c r="D1214" s="9"/>
      <c r="E1214" s="55"/>
      <c r="F1214" s="150"/>
      <c r="G1214" s="150">
        <f t="shared" si="57"/>
        <v>0</v>
      </c>
      <c r="H1214" s="118"/>
      <c r="I1214" s="118">
        <f t="shared" si="58"/>
        <v>0</v>
      </c>
      <c r="J1214" s="66"/>
      <c r="K1214" s="11"/>
      <c r="L1214" s="136"/>
      <c r="M1214" s="141">
        <f t="shared" si="59"/>
        <v>0</v>
      </c>
    </row>
    <row r="1215" spans="1:13" ht="14.25">
      <c r="A1215" s="6" t="s">
        <v>111</v>
      </c>
      <c r="B1215" s="6" t="s">
        <v>112</v>
      </c>
      <c r="C1215" s="12" t="s">
        <v>1164</v>
      </c>
      <c r="D1215" s="6" t="s">
        <v>113</v>
      </c>
      <c r="E1215" s="53" t="s">
        <v>114</v>
      </c>
      <c r="F1215" s="151" t="s">
        <v>1662</v>
      </c>
      <c r="G1215" s="150"/>
      <c r="H1215" s="119" t="s">
        <v>1663</v>
      </c>
      <c r="I1215" s="118"/>
      <c r="J1215" s="8"/>
      <c r="K1215" s="8"/>
      <c r="L1215" s="136"/>
      <c r="M1215" s="141"/>
    </row>
    <row r="1216" spans="1:13" ht="24">
      <c r="A1216" s="41">
        <v>1</v>
      </c>
      <c r="B1216" s="33" t="s">
        <v>1024</v>
      </c>
      <c r="C1216" s="100" t="s">
        <v>476</v>
      </c>
      <c r="D1216" s="32" t="s">
        <v>124</v>
      </c>
      <c r="E1216" s="57">
        <v>7</v>
      </c>
      <c r="F1216" s="152">
        <v>225.5</v>
      </c>
      <c r="G1216" s="150">
        <f t="shared" si="57"/>
        <v>1578.5</v>
      </c>
      <c r="H1216" s="118">
        <f>J1216/1.07</f>
        <v>233.6448598130841</v>
      </c>
      <c r="I1216" s="118">
        <f t="shared" si="58"/>
        <v>1635.5140186915887</v>
      </c>
      <c r="J1216" s="28">
        <v>250</v>
      </c>
      <c r="K1216" s="4"/>
      <c r="L1216" s="137">
        <f>H1216-F1216</f>
        <v>8.14485981308411</v>
      </c>
      <c r="M1216" s="141">
        <f t="shared" si="59"/>
        <v>57.01401869158872</v>
      </c>
    </row>
    <row r="1217" spans="1:13" ht="14.25">
      <c r="A1217" s="41"/>
      <c r="B1217" s="33"/>
      <c r="C1217" s="33"/>
      <c r="D1217" s="32"/>
      <c r="E1217" s="57"/>
      <c r="F1217" s="152"/>
      <c r="G1217" s="153">
        <f>SUM(G1216)</f>
        <v>1578.5</v>
      </c>
      <c r="H1217" s="143"/>
      <c r="I1217" s="143">
        <f>SUM(I1216)</f>
        <v>1635.5140186915887</v>
      </c>
      <c r="J1217" s="64"/>
      <c r="K1217" s="18"/>
      <c r="L1217" s="144"/>
      <c r="M1217" s="168">
        <f t="shared" si="59"/>
        <v>57.01401869158872</v>
      </c>
    </row>
    <row r="1218" spans="1:13" ht="14.25">
      <c r="A1218" s="41"/>
      <c r="B1218" s="83"/>
      <c r="C1218" s="83"/>
      <c r="D1218" s="82"/>
      <c r="E1218" s="108"/>
      <c r="F1218" s="152"/>
      <c r="G1218" s="150">
        <f t="shared" si="57"/>
        <v>0</v>
      </c>
      <c r="H1218" s="118"/>
      <c r="I1218" s="118">
        <f t="shared" si="58"/>
        <v>0</v>
      </c>
      <c r="J1218" s="64"/>
      <c r="K1218" s="4"/>
      <c r="L1218" s="136"/>
      <c r="M1218" s="141">
        <f t="shared" si="59"/>
        <v>0</v>
      </c>
    </row>
    <row r="1219" spans="1:13" ht="14.25">
      <c r="A1219" s="41"/>
      <c r="B1219" s="33"/>
      <c r="C1219" s="33"/>
      <c r="D1219" s="32"/>
      <c r="E1219" s="57"/>
      <c r="F1219" s="152"/>
      <c r="G1219" s="150">
        <f t="shared" si="57"/>
        <v>0</v>
      </c>
      <c r="H1219" s="118"/>
      <c r="I1219" s="118">
        <f t="shared" si="58"/>
        <v>0</v>
      </c>
      <c r="J1219" s="64"/>
      <c r="K1219" s="4"/>
      <c r="L1219" s="136"/>
      <c r="M1219" s="141">
        <f t="shared" si="59"/>
        <v>0</v>
      </c>
    </row>
    <row r="1220" spans="1:13" ht="14.25">
      <c r="A1220" s="54" t="s">
        <v>1025</v>
      </c>
      <c r="B1220" s="33"/>
      <c r="C1220" s="33"/>
      <c r="D1220" s="32"/>
      <c r="E1220" s="57"/>
      <c r="F1220" s="152"/>
      <c r="G1220" s="150">
        <f t="shared" si="57"/>
        <v>0</v>
      </c>
      <c r="H1220" s="118"/>
      <c r="I1220" s="118">
        <f t="shared" si="58"/>
        <v>0</v>
      </c>
      <c r="J1220" s="28"/>
      <c r="K1220" s="24"/>
      <c r="L1220" s="136"/>
      <c r="M1220" s="141">
        <f t="shared" si="59"/>
        <v>0</v>
      </c>
    </row>
    <row r="1221" spans="1:13" ht="14.25">
      <c r="A1221" s="6" t="s">
        <v>111</v>
      </c>
      <c r="B1221" s="6" t="s">
        <v>112</v>
      </c>
      <c r="C1221" s="12" t="s">
        <v>1164</v>
      </c>
      <c r="D1221" s="6" t="s">
        <v>113</v>
      </c>
      <c r="E1221" s="53" t="s">
        <v>114</v>
      </c>
      <c r="F1221" s="151" t="s">
        <v>1662</v>
      </c>
      <c r="G1221" s="150"/>
      <c r="H1221" s="119" t="s">
        <v>1663</v>
      </c>
      <c r="I1221" s="118"/>
      <c r="J1221" s="8"/>
      <c r="K1221" s="8"/>
      <c r="L1221" s="136"/>
      <c r="M1221" s="141"/>
    </row>
    <row r="1222" spans="1:13" ht="14.25">
      <c r="A1222" s="32">
        <v>1</v>
      </c>
      <c r="B1222" s="30" t="s">
        <v>1026</v>
      </c>
      <c r="C1222" s="99" t="s">
        <v>1664</v>
      </c>
      <c r="D1222" s="9" t="s">
        <v>118</v>
      </c>
      <c r="E1222" s="55">
        <v>4</v>
      </c>
      <c r="F1222" s="150">
        <v>311</v>
      </c>
      <c r="G1222" s="150">
        <f t="shared" si="57"/>
        <v>1244</v>
      </c>
      <c r="H1222" s="126">
        <v>311</v>
      </c>
      <c r="I1222" s="126">
        <f t="shared" si="58"/>
        <v>1244</v>
      </c>
      <c r="J1222" s="134">
        <v>332.77</v>
      </c>
      <c r="K1222" s="4"/>
      <c r="L1222" s="136">
        <f>H1222-F1222</f>
        <v>0</v>
      </c>
      <c r="M1222" s="141">
        <f t="shared" si="59"/>
        <v>0</v>
      </c>
    </row>
    <row r="1223" spans="1:13" ht="14.25">
      <c r="A1223" s="32"/>
      <c r="B1223" s="30"/>
      <c r="C1223" s="30"/>
      <c r="D1223" s="9"/>
      <c r="E1223" s="55"/>
      <c r="F1223" s="150"/>
      <c r="G1223" s="153">
        <f>SUM(G1222)</f>
        <v>1244</v>
      </c>
      <c r="H1223" s="143"/>
      <c r="I1223" s="143">
        <f>SUM(I1222)</f>
        <v>1244</v>
      </c>
      <c r="J1223" s="64"/>
      <c r="K1223" s="18"/>
      <c r="L1223" s="144"/>
      <c r="M1223" s="168">
        <f t="shared" si="59"/>
        <v>0</v>
      </c>
    </row>
    <row r="1224" spans="1:13" ht="14.25">
      <c r="A1224" s="32"/>
      <c r="B1224" s="83"/>
      <c r="C1224" s="83"/>
      <c r="D1224" s="82"/>
      <c r="E1224" s="108"/>
      <c r="F1224" s="150"/>
      <c r="G1224" s="150">
        <f t="shared" si="57"/>
        <v>0</v>
      </c>
      <c r="H1224" s="118"/>
      <c r="I1224" s="118">
        <f t="shared" si="58"/>
        <v>0</v>
      </c>
      <c r="J1224" s="64"/>
      <c r="K1224" s="4"/>
      <c r="L1224" s="136"/>
      <c r="M1224" s="141">
        <f t="shared" si="59"/>
        <v>0</v>
      </c>
    </row>
    <row r="1225" spans="1:13" ht="14.25">
      <c r="A1225" s="32"/>
      <c r="B1225" s="30"/>
      <c r="C1225" s="30"/>
      <c r="D1225" s="9"/>
      <c r="E1225" s="55"/>
      <c r="F1225" s="150"/>
      <c r="G1225" s="150">
        <f t="shared" si="57"/>
        <v>0</v>
      </c>
      <c r="H1225" s="118"/>
      <c r="I1225" s="118">
        <f t="shared" si="58"/>
        <v>0</v>
      </c>
      <c r="J1225" s="64"/>
      <c r="K1225" s="4"/>
      <c r="L1225" s="136"/>
      <c r="M1225" s="141">
        <f t="shared" si="59"/>
        <v>0</v>
      </c>
    </row>
    <row r="1226" spans="1:13" ht="14.25">
      <c r="A1226" s="54" t="s">
        <v>1027</v>
      </c>
      <c r="B1226" s="30"/>
      <c r="C1226" s="30"/>
      <c r="D1226" s="9"/>
      <c r="E1226" s="55"/>
      <c r="F1226" s="150"/>
      <c r="G1226" s="150">
        <f t="shared" si="57"/>
        <v>0</v>
      </c>
      <c r="H1226" s="118"/>
      <c r="I1226" s="118">
        <f t="shared" si="58"/>
        <v>0</v>
      </c>
      <c r="J1226" s="28"/>
      <c r="K1226" s="24"/>
      <c r="L1226" s="136"/>
      <c r="M1226" s="141">
        <f t="shared" si="59"/>
        <v>0</v>
      </c>
    </row>
    <row r="1227" spans="1:13" ht="14.25">
      <c r="A1227" s="6" t="s">
        <v>111</v>
      </c>
      <c r="B1227" s="6" t="s">
        <v>112</v>
      </c>
      <c r="C1227" s="12" t="s">
        <v>1164</v>
      </c>
      <c r="D1227" s="6" t="s">
        <v>113</v>
      </c>
      <c r="E1227" s="53" t="s">
        <v>114</v>
      </c>
      <c r="F1227" s="151" t="s">
        <v>1662</v>
      </c>
      <c r="G1227" s="150"/>
      <c r="H1227" s="119" t="s">
        <v>1663</v>
      </c>
      <c r="I1227" s="118"/>
      <c r="J1227" s="8"/>
      <c r="K1227" s="8"/>
      <c r="L1227" s="136"/>
      <c r="M1227" s="141"/>
    </row>
    <row r="1228" spans="1:13" ht="24">
      <c r="A1228" s="41">
        <v>1</v>
      </c>
      <c r="B1228" s="2" t="s">
        <v>1314</v>
      </c>
      <c r="C1228" s="99" t="s">
        <v>1457</v>
      </c>
      <c r="D1228" s="9" t="s">
        <v>118</v>
      </c>
      <c r="E1228" s="55">
        <v>15</v>
      </c>
      <c r="F1228" s="150">
        <v>36.48</v>
      </c>
      <c r="G1228" s="150">
        <f t="shared" si="57"/>
        <v>547.1999999999999</v>
      </c>
      <c r="H1228" s="126">
        <v>36.48</v>
      </c>
      <c r="I1228" s="126">
        <f t="shared" si="58"/>
        <v>547.1999999999999</v>
      </c>
      <c r="J1228" s="134">
        <v>39.03</v>
      </c>
      <c r="K1228" s="4"/>
      <c r="L1228" s="136">
        <f>H1228-F1228</f>
        <v>0</v>
      </c>
      <c r="M1228" s="141">
        <f t="shared" si="59"/>
        <v>0</v>
      </c>
    </row>
    <row r="1229" spans="1:13" ht="14.25">
      <c r="A1229" s="41"/>
      <c r="B1229" s="2"/>
      <c r="C1229" s="2"/>
      <c r="D1229" s="9"/>
      <c r="E1229" s="55"/>
      <c r="F1229" s="150"/>
      <c r="G1229" s="153">
        <f>SUM(G1228)</f>
        <v>547.1999999999999</v>
      </c>
      <c r="H1229" s="143"/>
      <c r="I1229" s="143">
        <f>SUM(I1228)</f>
        <v>547.1999999999999</v>
      </c>
      <c r="J1229" s="64"/>
      <c r="K1229" s="18"/>
      <c r="L1229" s="144"/>
      <c r="M1229" s="168">
        <f t="shared" si="59"/>
        <v>0</v>
      </c>
    </row>
    <row r="1230" spans="1:13" ht="14.25">
      <c r="A1230" s="41"/>
      <c r="B1230" s="83"/>
      <c r="C1230" s="83"/>
      <c r="D1230" s="82"/>
      <c r="E1230" s="108"/>
      <c r="F1230" s="150"/>
      <c r="G1230" s="150">
        <f t="shared" si="57"/>
        <v>0</v>
      </c>
      <c r="H1230" s="118"/>
      <c r="I1230" s="118">
        <f t="shared" si="58"/>
        <v>0</v>
      </c>
      <c r="J1230" s="64"/>
      <c r="K1230" s="4"/>
      <c r="L1230" s="136"/>
      <c r="M1230" s="141">
        <f t="shared" si="59"/>
        <v>0</v>
      </c>
    </row>
    <row r="1231" spans="1:13" ht="14.25">
      <c r="A1231" s="41"/>
      <c r="B1231" s="2"/>
      <c r="C1231" s="2"/>
      <c r="D1231" s="9"/>
      <c r="E1231" s="55"/>
      <c r="F1231" s="150"/>
      <c r="G1231" s="150">
        <f t="shared" si="57"/>
        <v>0</v>
      </c>
      <c r="H1231" s="118"/>
      <c r="I1231" s="118">
        <f t="shared" si="58"/>
        <v>0</v>
      </c>
      <c r="J1231" s="64"/>
      <c r="K1231" s="4"/>
      <c r="L1231" s="136"/>
      <c r="M1231" s="141">
        <f t="shared" si="59"/>
        <v>0</v>
      </c>
    </row>
    <row r="1232" spans="1:13" ht="14.25">
      <c r="A1232" s="54" t="s">
        <v>1028</v>
      </c>
      <c r="B1232" s="2"/>
      <c r="C1232" s="2"/>
      <c r="D1232" s="9"/>
      <c r="E1232" s="55"/>
      <c r="F1232" s="150"/>
      <c r="G1232" s="150">
        <f t="shared" si="57"/>
        <v>0</v>
      </c>
      <c r="H1232" s="118"/>
      <c r="I1232" s="118">
        <f t="shared" si="58"/>
        <v>0</v>
      </c>
      <c r="J1232" s="28"/>
      <c r="K1232" s="24"/>
      <c r="L1232" s="136"/>
      <c r="M1232" s="141">
        <f t="shared" si="59"/>
        <v>0</v>
      </c>
    </row>
    <row r="1233" spans="1:13" ht="14.25">
      <c r="A1233" s="6" t="s">
        <v>111</v>
      </c>
      <c r="B1233" s="6" t="s">
        <v>112</v>
      </c>
      <c r="C1233" s="12" t="s">
        <v>1164</v>
      </c>
      <c r="D1233" s="6" t="s">
        <v>113</v>
      </c>
      <c r="E1233" s="53" t="s">
        <v>114</v>
      </c>
      <c r="F1233" s="151" t="s">
        <v>1662</v>
      </c>
      <c r="G1233" s="150"/>
      <c r="H1233" s="119" t="s">
        <v>1663</v>
      </c>
      <c r="I1233" s="118"/>
      <c r="J1233" s="8"/>
      <c r="K1233" s="8"/>
      <c r="L1233" s="136"/>
      <c r="M1233" s="141"/>
    </row>
    <row r="1234" spans="1:13" ht="24">
      <c r="A1234" s="32">
        <v>1</v>
      </c>
      <c r="B1234" s="33" t="s">
        <v>1029</v>
      </c>
      <c r="C1234" s="100" t="s">
        <v>478</v>
      </c>
      <c r="D1234" s="32" t="s">
        <v>118</v>
      </c>
      <c r="E1234" s="57">
        <v>50</v>
      </c>
      <c r="F1234" s="152">
        <v>5.63</v>
      </c>
      <c r="G1234" s="150">
        <f t="shared" si="57"/>
        <v>281.5</v>
      </c>
      <c r="H1234" s="118">
        <f aca="true" t="shared" si="60" ref="H1234:H1239">J1234/1.07</f>
        <v>3.457943925233645</v>
      </c>
      <c r="I1234" s="118">
        <f t="shared" si="58"/>
        <v>172.89719626168224</v>
      </c>
      <c r="J1234" s="28">
        <v>3.7</v>
      </c>
      <c r="K1234" s="4"/>
      <c r="L1234" s="136">
        <f aca="true" t="shared" si="61" ref="L1234:L1239">H1234-F1234</f>
        <v>-2.172056074766355</v>
      </c>
      <c r="M1234" s="141">
        <f t="shared" si="59"/>
        <v>-108.60280373831776</v>
      </c>
    </row>
    <row r="1235" spans="1:13" ht="24">
      <c r="A1235" s="41">
        <v>2</v>
      </c>
      <c r="B1235" s="33" t="s">
        <v>1030</v>
      </c>
      <c r="C1235" s="100" t="s">
        <v>477</v>
      </c>
      <c r="D1235" s="32" t="s">
        <v>118</v>
      </c>
      <c r="E1235" s="57">
        <v>700</v>
      </c>
      <c r="F1235" s="152">
        <v>5.43</v>
      </c>
      <c r="G1235" s="150">
        <f t="shared" si="57"/>
        <v>3801</v>
      </c>
      <c r="H1235" s="118">
        <f t="shared" si="60"/>
        <v>4.130841121495327</v>
      </c>
      <c r="I1235" s="118">
        <f t="shared" si="58"/>
        <v>2891.588785046729</v>
      </c>
      <c r="J1235" s="28">
        <v>4.42</v>
      </c>
      <c r="K1235" s="4"/>
      <c r="L1235" s="136">
        <f t="shared" si="61"/>
        <v>-1.2991588785046728</v>
      </c>
      <c r="M1235" s="141">
        <f t="shared" si="59"/>
        <v>-909.4112149532712</v>
      </c>
    </row>
    <row r="1236" spans="1:13" ht="24">
      <c r="A1236" s="32">
        <v>3</v>
      </c>
      <c r="B1236" s="33" t="s">
        <v>1031</v>
      </c>
      <c r="C1236" s="100" t="s">
        <v>479</v>
      </c>
      <c r="D1236" s="32" t="s">
        <v>133</v>
      </c>
      <c r="E1236" s="57">
        <v>40</v>
      </c>
      <c r="F1236" s="152">
        <v>8.61</v>
      </c>
      <c r="G1236" s="150">
        <f t="shared" si="57"/>
        <v>344.4</v>
      </c>
      <c r="H1236" s="126">
        <v>8.61</v>
      </c>
      <c r="I1236" s="126">
        <f t="shared" si="58"/>
        <v>344.4</v>
      </c>
      <c r="J1236" s="134">
        <v>9.21</v>
      </c>
      <c r="K1236" s="4"/>
      <c r="L1236" s="136">
        <f t="shared" si="61"/>
        <v>0</v>
      </c>
      <c r="M1236" s="141">
        <f t="shared" si="59"/>
        <v>0</v>
      </c>
    </row>
    <row r="1237" spans="1:13" ht="24">
      <c r="A1237" s="41">
        <v>4</v>
      </c>
      <c r="B1237" s="33" t="s">
        <v>1032</v>
      </c>
      <c r="C1237" s="100" t="s">
        <v>480</v>
      </c>
      <c r="D1237" s="32" t="s">
        <v>133</v>
      </c>
      <c r="E1237" s="57">
        <v>15</v>
      </c>
      <c r="F1237" s="152">
        <v>19.17</v>
      </c>
      <c r="G1237" s="150">
        <f t="shared" si="57"/>
        <v>287.55</v>
      </c>
      <c r="H1237" s="118">
        <f t="shared" si="60"/>
        <v>11.271028037383177</v>
      </c>
      <c r="I1237" s="118">
        <f t="shared" si="58"/>
        <v>169.06542056074764</v>
      </c>
      <c r="J1237" s="28">
        <v>12.06</v>
      </c>
      <c r="K1237" s="4"/>
      <c r="L1237" s="136">
        <f t="shared" si="61"/>
        <v>-7.898971962616825</v>
      </c>
      <c r="M1237" s="141">
        <f t="shared" si="59"/>
        <v>-118.48457943925237</v>
      </c>
    </row>
    <row r="1238" spans="1:13" ht="14.25">
      <c r="A1238" s="32">
        <v>5</v>
      </c>
      <c r="B1238" s="30" t="s">
        <v>1033</v>
      </c>
      <c r="C1238" s="99" t="s">
        <v>11</v>
      </c>
      <c r="D1238" s="9" t="s">
        <v>118</v>
      </c>
      <c r="E1238" s="55">
        <v>4</v>
      </c>
      <c r="F1238" s="150">
        <v>25.4</v>
      </c>
      <c r="G1238" s="150">
        <f t="shared" si="57"/>
        <v>101.6</v>
      </c>
      <c r="H1238" s="126">
        <v>25.4</v>
      </c>
      <c r="I1238" s="126">
        <f t="shared" si="58"/>
        <v>101.6</v>
      </c>
      <c r="J1238" s="134">
        <v>27.18</v>
      </c>
      <c r="K1238" s="4"/>
      <c r="L1238" s="136">
        <f t="shared" si="61"/>
        <v>0</v>
      </c>
      <c r="M1238" s="141">
        <f t="shared" si="59"/>
        <v>0</v>
      </c>
    </row>
    <row r="1239" spans="1:13" ht="14.25">
      <c r="A1239" s="41">
        <v>6</v>
      </c>
      <c r="B1239" s="33" t="s">
        <v>1034</v>
      </c>
      <c r="C1239" s="100" t="s">
        <v>481</v>
      </c>
      <c r="D1239" s="32" t="s">
        <v>118</v>
      </c>
      <c r="E1239" s="57">
        <v>50</v>
      </c>
      <c r="F1239" s="152">
        <v>2</v>
      </c>
      <c r="G1239" s="150">
        <f t="shared" si="57"/>
        <v>100</v>
      </c>
      <c r="H1239" s="126">
        <f t="shared" si="60"/>
        <v>2</v>
      </c>
      <c r="I1239" s="126">
        <f t="shared" si="58"/>
        <v>100</v>
      </c>
      <c r="J1239" s="134">
        <v>2.14</v>
      </c>
      <c r="K1239" s="4"/>
      <c r="L1239" s="136">
        <f t="shared" si="61"/>
        <v>0</v>
      </c>
      <c r="M1239" s="141">
        <f t="shared" si="59"/>
        <v>0</v>
      </c>
    </row>
    <row r="1240" spans="1:13" ht="14.25">
      <c r="A1240" s="41"/>
      <c r="B1240" s="33"/>
      <c r="C1240" s="33"/>
      <c r="D1240" s="32"/>
      <c r="E1240" s="57"/>
      <c r="F1240" s="152"/>
      <c r="G1240" s="153">
        <f>SUM(G1234:G1239)</f>
        <v>4916.05</v>
      </c>
      <c r="H1240" s="143"/>
      <c r="I1240" s="143">
        <f>SUM(I1234:I1239)</f>
        <v>3779.551401869159</v>
      </c>
      <c r="J1240" s="64"/>
      <c r="K1240" s="18"/>
      <c r="L1240" s="144"/>
      <c r="M1240" s="168">
        <f t="shared" si="59"/>
        <v>-1136.4985981308414</v>
      </c>
    </row>
    <row r="1241" spans="1:13" ht="14.25">
      <c r="A1241" s="41"/>
      <c r="B1241" s="83"/>
      <c r="C1241" s="83"/>
      <c r="D1241" s="82"/>
      <c r="E1241" s="108"/>
      <c r="F1241" s="152"/>
      <c r="G1241" s="150">
        <f t="shared" si="57"/>
        <v>0</v>
      </c>
      <c r="H1241" s="118"/>
      <c r="I1241" s="118">
        <f t="shared" si="58"/>
        <v>0</v>
      </c>
      <c r="J1241" s="64"/>
      <c r="K1241" s="4"/>
      <c r="L1241" s="136"/>
      <c r="M1241" s="141">
        <f t="shared" si="59"/>
        <v>0</v>
      </c>
    </row>
    <row r="1242" spans="1:13" ht="14.25">
      <c r="A1242" s="41"/>
      <c r="B1242" s="33"/>
      <c r="C1242" s="33"/>
      <c r="D1242" s="32"/>
      <c r="E1242" s="57"/>
      <c r="F1242" s="152"/>
      <c r="G1242" s="150">
        <f t="shared" si="57"/>
        <v>0</v>
      </c>
      <c r="H1242" s="118"/>
      <c r="I1242" s="118">
        <f t="shared" si="58"/>
        <v>0</v>
      </c>
      <c r="J1242" s="64"/>
      <c r="K1242" s="4"/>
      <c r="L1242" s="136"/>
      <c r="M1242" s="141">
        <f t="shared" si="59"/>
        <v>0</v>
      </c>
    </row>
    <row r="1243" spans="1:13" ht="14.25">
      <c r="A1243" s="41"/>
      <c r="B1243" s="33"/>
      <c r="C1243" s="33"/>
      <c r="D1243" s="32"/>
      <c r="E1243" s="57"/>
      <c r="F1243" s="152"/>
      <c r="G1243" s="150">
        <f t="shared" si="57"/>
        <v>0</v>
      </c>
      <c r="H1243" s="118"/>
      <c r="I1243" s="118">
        <f t="shared" si="58"/>
        <v>0</v>
      </c>
      <c r="J1243" s="64"/>
      <c r="K1243" s="4"/>
      <c r="L1243" s="136"/>
      <c r="M1243" s="141">
        <f t="shared" si="59"/>
        <v>0</v>
      </c>
    </row>
    <row r="1244" spans="1:13" ht="14.25">
      <c r="A1244" s="54" t="s">
        <v>1035</v>
      </c>
      <c r="B1244" s="33"/>
      <c r="C1244" s="33"/>
      <c r="D1244" s="32"/>
      <c r="E1244" s="57"/>
      <c r="F1244" s="152"/>
      <c r="G1244" s="150">
        <f t="shared" si="57"/>
        <v>0</v>
      </c>
      <c r="H1244" s="118"/>
      <c r="I1244" s="118">
        <f t="shared" si="58"/>
        <v>0</v>
      </c>
      <c r="J1244" s="28"/>
      <c r="K1244" s="24"/>
      <c r="L1244" s="136"/>
      <c r="M1244" s="141">
        <f t="shared" si="59"/>
        <v>0</v>
      </c>
    </row>
    <row r="1245" spans="1:13" ht="14.25">
      <c r="A1245" s="6" t="s">
        <v>111</v>
      </c>
      <c r="B1245" s="6" t="s">
        <v>112</v>
      </c>
      <c r="C1245" s="12" t="s">
        <v>1164</v>
      </c>
      <c r="D1245" s="6" t="s">
        <v>113</v>
      </c>
      <c r="E1245" s="53" t="s">
        <v>114</v>
      </c>
      <c r="F1245" s="151" t="s">
        <v>1662</v>
      </c>
      <c r="G1245" s="150"/>
      <c r="H1245" s="119" t="s">
        <v>1663</v>
      </c>
      <c r="I1245" s="118"/>
      <c r="J1245" s="8"/>
      <c r="K1245" s="8"/>
      <c r="L1245" s="136"/>
      <c r="M1245" s="141"/>
    </row>
    <row r="1246" spans="1:13" ht="14.25">
      <c r="A1246" s="32">
        <v>1</v>
      </c>
      <c r="B1246" s="33" t="s">
        <v>1036</v>
      </c>
      <c r="C1246" s="100" t="s">
        <v>482</v>
      </c>
      <c r="D1246" s="32" t="s">
        <v>118</v>
      </c>
      <c r="E1246" s="57">
        <v>20</v>
      </c>
      <c r="F1246" s="152">
        <v>2.58</v>
      </c>
      <c r="G1246" s="150">
        <f t="shared" si="57"/>
        <v>51.6</v>
      </c>
      <c r="H1246" s="118">
        <f>J1246/1.07</f>
        <v>2.560747663551402</v>
      </c>
      <c r="I1246" s="118">
        <f t="shared" si="58"/>
        <v>51.21495327102804</v>
      </c>
      <c r="J1246" s="28">
        <v>2.74</v>
      </c>
      <c r="K1246" s="4"/>
      <c r="L1246" s="136">
        <f>H1246-F1246</f>
        <v>-0.01925233644859814</v>
      </c>
      <c r="M1246" s="141">
        <f t="shared" si="59"/>
        <v>-0.38504672897196457</v>
      </c>
    </row>
    <row r="1247" spans="1:13" ht="14.25">
      <c r="A1247" s="32">
        <v>2</v>
      </c>
      <c r="B1247" s="33" t="s">
        <v>1037</v>
      </c>
      <c r="C1247" s="100" t="s">
        <v>483</v>
      </c>
      <c r="D1247" s="32" t="s">
        <v>133</v>
      </c>
      <c r="E1247" s="57">
        <v>100</v>
      </c>
      <c r="F1247" s="152">
        <v>8.97</v>
      </c>
      <c r="G1247" s="150">
        <f t="shared" si="57"/>
        <v>897.0000000000001</v>
      </c>
      <c r="H1247" s="126">
        <v>8.97</v>
      </c>
      <c r="I1247" s="126">
        <f t="shared" si="58"/>
        <v>897.0000000000001</v>
      </c>
      <c r="J1247" s="134">
        <v>9.6</v>
      </c>
      <c r="K1247" s="4"/>
      <c r="L1247" s="136">
        <f>H1247-F1247</f>
        <v>0</v>
      </c>
      <c r="M1247" s="141">
        <f t="shared" si="59"/>
        <v>0</v>
      </c>
    </row>
    <row r="1248" spans="1:13" ht="14.25">
      <c r="A1248" s="32">
        <v>3</v>
      </c>
      <c r="B1248" s="33" t="s">
        <v>1038</v>
      </c>
      <c r="C1248" s="100" t="s">
        <v>484</v>
      </c>
      <c r="D1248" s="32" t="s">
        <v>130</v>
      </c>
      <c r="E1248" s="57">
        <v>1000</v>
      </c>
      <c r="F1248" s="152">
        <v>9.37</v>
      </c>
      <c r="G1248" s="150">
        <f t="shared" si="57"/>
        <v>9370</v>
      </c>
      <c r="H1248" s="118">
        <f>J1248/1.07</f>
        <v>8.36448598130841</v>
      </c>
      <c r="I1248" s="118">
        <f t="shared" si="58"/>
        <v>8364.485981308411</v>
      </c>
      <c r="J1248" s="28">
        <v>8.95</v>
      </c>
      <c r="K1248" s="4"/>
      <c r="L1248" s="136">
        <f>H1248-F1248</f>
        <v>-1.0055140186915885</v>
      </c>
      <c r="M1248" s="141">
        <f t="shared" si="59"/>
        <v>-1005.5140186915887</v>
      </c>
    </row>
    <row r="1249" spans="1:13" ht="14.25">
      <c r="A1249" s="32">
        <v>4</v>
      </c>
      <c r="B1249" s="33" t="s">
        <v>1039</v>
      </c>
      <c r="C1249" s="99" t="s">
        <v>485</v>
      </c>
      <c r="D1249" s="9" t="s">
        <v>130</v>
      </c>
      <c r="E1249" s="55">
        <v>40</v>
      </c>
      <c r="F1249" s="150">
        <v>3.34</v>
      </c>
      <c r="G1249" s="150">
        <f t="shared" si="57"/>
        <v>133.6</v>
      </c>
      <c r="H1249" s="118">
        <f>J1249/1.07</f>
        <v>2.9906542056074765</v>
      </c>
      <c r="I1249" s="118">
        <f t="shared" si="58"/>
        <v>119.62616822429906</v>
      </c>
      <c r="J1249" s="28">
        <v>3.2</v>
      </c>
      <c r="K1249" s="4"/>
      <c r="L1249" s="136">
        <f>H1249-F1249</f>
        <v>-0.34934579439252333</v>
      </c>
      <c r="M1249" s="141">
        <f t="shared" si="59"/>
        <v>-13.97383177570093</v>
      </c>
    </row>
    <row r="1250" spans="1:13" ht="14.25">
      <c r="A1250" s="32">
        <v>5</v>
      </c>
      <c r="B1250" s="33" t="s">
        <v>1040</v>
      </c>
      <c r="C1250" s="100" t="s">
        <v>486</v>
      </c>
      <c r="D1250" s="32" t="s">
        <v>130</v>
      </c>
      <c r="E1250" s="57">
        <v>400</v>
      </c>
      <c r="F1250" s="152">
        <v>5.38</v>
      </c>
      <c r="G1250" s="150">
        <f t="shared" si="57"/>
        <v>2152</v>
      </c>
      <c r="H1250" s="118">
        <f>J1250/1.07</f>
        <v>4.495327102803738</v>
      </c>
      <c r="I1250" s="118">
        <f t="shared" si="58"/>
        <v>1798.130841121495</v>
      </c>
      <c r="J1250" s="28">
        <v>4.81</v>
      </c>
      <c r="K1250" s="4"/>
      <c r="L1250" s="136">
        <f>H1250-F1250</f>
        <v>-0.8846728971962623</v>
      </c>
      <c r="M1250" s="141">
        <f t="shared" si="59"/>
        <v>-353.869158878505</v>
      </c>
    </row>
    <row r="1251" spans="1:13" ht="14.25">
      <c r="A1251" s="32"/>
      <c r="B1251" s="33"/>
      <c r="C1251" s="33"/>
      <c r="D1251" s="32"/>
      <c r="E1251" s="57"/>
      <c r="F1251" s="152"/>
      <c r="G1251" s="153">
        <f>SUM(G1246:G1250)</f>
        <v>12604.2</v>
      </c>
      <c r="H1251" s="143"/>
      <c r="I1251" s="143">
        <f>SUM(I1246:I1250)</f>
        <v>11230.457943925234</v>
      </c>
      <c r="J1251" s="64"/>
      <c r="K1251" s="18"/>
      <c r="L1251" s="144"/>
      <c r="M1251" s="168">
        <f t="shared" si="59"/>
        <v>-1373.7420560747669</v>
      </c>
    </row>
    <row r="1252" spans="1:13" ht="14.25">
      <c r="A1252" s="32"/>
      <c r="B1252" s="83"/>
      <c r="C1252" s="83"/>
      <c r="D1252" s="82"/>
      <c r="E1252" s="108"/>
      <c r="F1252" s="152"/>
      <c r="G1252" s="150">
        <f t="shared" si="57"/>
        <v>0</v>
      </c>
      <c r="H1252" s="118"/>
      <c r="I1252" s="118">
        <f t="shared" si="58"/>
        <v>0</v>
      </c>
      <c r="J1252" s="64"/>
      <c r="K1252" s="4"/>
      <c r="L1252" s="136"/>
      <c r="M1252" s="141">
        <f t="shared" si="59"/>
        <v>0</v>
      </c>
    </row>
    <row r="1253" spans="1:13" ht="14.25">
      <c r="A1253" s="32"/>
      <c r="B1253" s="33"/>
      <c r="C1253" s="33"/>
      <c r="D1253" s="32"/>
      <c r="E1253" s="57"/>
      <c r="F1253" s="152"/>
      <c r="G1253" s="150">
        <f t="shared" si="57"/>
        <v>0</v>
      </c>
      <c r="H1253" s="118"/>
      <c r="I1253" s="118">
        <f t="shared" si="58"/>
        <v>0</v>
      </c>
      <c r="J1253" s="64"/>
      <c r="K1253" s="4"/>
      <c r="L1253" s="136"/>
      <c r="M1253" s="141">
        <f t="shared" si="59"/>
        <v>0</v>
      </c>
    </row>
    <row r="1254" spans="1:13" ht="14.25">
      <c r="A1254" s="54" t="s">
        <v>1041</v>
      </c>
      <c r="B1254" s="33"/>
      <c r="C1254" s="33"/>
      <c r="D1254" s="32"/>
      <c r="E1254" s="57"/>
      <c r="F1254" s="152"/>
      <c r="G1254" s="150">
        <f t="shared" si="57"/>
        <v>0</v>
      </c>
      <c r="H1254" s="118"/>
      <c r="I1254" s="118">
        <f t="shared" si="58"/>
        <v>0</v>
      </c>
      <c r="J1254" s="28"/>
      <c r="K1254" s="24"/>
      <c r="L1254" s="136"/>
      <c r="M1254" s="141">
        <f t="shared" si="59"/>
        <v>0</v>
      </c>
    </row>
    <row r="1255" spans="1:13" ht="14.25">
      <c r="A1255" s="6" t="s">
        <v>111</v>
      </c>
      <c r="B1255" s="6" t="s">
        <v>112</v>
      </c>
      <c r="C1255" s="12" t="s">
        <v>1164</v>
      </c>
      <c r="D1255" s="6" t="s">
        <v>113</v>
      </c>
      <c r="E1255" s="53" t="s">
        <v>114</v>
      </c>
      <c r="F1255" s="151" t="s">
        <v>1662</v>
      </c>
      <c r="G1255" s="150"/>
      <c r="H1255" s="119" t="s">
        <v>1663</v>
      </c>
      <c r="I1255" s="118"/>
      <c r="J1255" s="8"/>
      <c r="K1255" s="8"/>
      <c r="L1255" s="136"/>
      <c r="M1255" s="141"/>
    </row>
    <row r="1256" spans="1:13" ht="14.25">
      <c r="A1256" s="32">
        <v>1</v>
      </c>
      <c r="B1256" s="39" t="s">
        <v>1042</v>
      </c>
      <c r="C1256" s="100" t="s">
        <v>487</v>
      </c>
      <c r="D1256" s="32" t="s">
        <v>118</v>
      </c>
      <c r="E1256" s="57">
        <v>3</v>
      </c>
      <c r="F1256" s="152">
        <v>1.71</v>
      </c>
      <c r="G1256" s="150">
        <f t="shared" si="57"/>
        <v>5.13</v>
      </c>
      <c r="H1256" s="126">
        <v>1.71</v>
      </c>
      <c r="I1256" s="126">
        <f t="shared" si="58"/>
        <v>5.13</v>
      </c>
      <c r="J1256" s="134">
        <v>1.83</v>
      </c>
      <c r="K1256" s="4"/>
      <c r="L1256" s="136">
        <f>H1256-F1256</f>
        <v>0</v>
      </c>
      <c r="M1256" s="141">
        <f t="shared" si="59"/>
        <v>0</v>
      </c>
    </row>
    <row r="1257" spans="1:13" ht="14.25">
      <c r="A1257" s="32">
        <v>2</v>
      </c>
      <c r="B1257" s="39" t="s">
        <v>1046</v>
      </c>
      <c r="C1257" s="100" t="s">
        <v>488</v>
      </c>
      <c r="D1257" s="32" t="s">
        <v>118</v>
      </c>
      <c r="E1257" s="57">
        <v>200</v>
      </c>
      <c r="F1257" s="152">
        <v>2.64</v>
      </c>
      <c r="G1257" s="150">
        <f t="shared" si="57"/>
        <v>528</v>
      </c>
      <c r="H1257" s="118">
        <f>J1257/1.07</f>
        <v>2.588785046728972</v>
      </c>
      <c r="I1257" s="118">
        <f t="shared" si="58"/>
        <v>517.7570093457944</v>
      </c>
      <c r="J1257" s="28">
        <v>2.77</v>
      </c>
      <c r="K1257" s="4"/>
      <c r="L1257" s="136">
        <f>H1257-F1257</f>
        <v>-0.05121495327102821</v>
      </c>
      <c r="M1257" s="141">
        <f t="shared" si="59"/>
        <v>-10.242990654205641</v>
      </c>
    </row>
    <row r="1258" spans="1:13" ht="14.25">
      <c r="A1258" s="32">
        <v>3</v>
      </c>
      <c r="B1258" s="39" t="s">
        <v>1047</v>
      </c>
      <c r="C1258" s="100" t="s">
        <v>489</v>
      </c>
      <c r="D1258" s="32" t="s">
        <v>118</v>
      </c>
      <c r="E1258" s="57">
        <v>5</v>
      </c>
      <c r="F1258" s="152">
        <v>2.86</v>
      </c>
      <c r="G1258" s="150">
        <f t="shared" si="57"/>
        <v>14.299999999999999</v>
      </c>
      <c r="H1258" s="118">
        <f>J1258/1.07</f>
        <v>2.588785046728972</v>
      </c>
      <c r="I1258" s="118">
        <f t="shared" si="58"/>
        <v>12.94392523364486</v>
      </c>
      <c r="J1258" s="28">
        <v>2.77</v>
      </c>
      <c r="K1258" s="4"/>
      <c r="L1258" s="136">
        <f>H1258-F1258</f>
        <v>-0.27121495327102796</v>
      </c>
      <c r="M1258" s="141">
        <f t="shared" si="59"/>
        <v>-1.356074766355139</v>
      </c>
    </row>
    <row r="1259" spans="1:13" ht="24">
      <c r="A1259" s="32">
        <v>4</v>
      </c>
      <c r="B1259" s="39" t="s">
        <v>1048</v>
      </c>
      <c r="C1259" s="100" t="s">
        <v>490</v>
      </c>
      <c r="D1259" s="32" t="s">
        <v>133</v>
      </c>
      <c r="E1259" s="57">
        <v>15</v>
      </c>
      <c r="F1259" s="152">
        <v>8.42</v>
      </c>
      <c r="G1259" s="150">
        <f t="shared" si="57"/>
        <v>126.3</v>
      </c>
      <c r="H1259" s="118">
        <f>J1259/1.07</f>
        <v>8.514018691588785</v>
      </c>
      <c r="I1259" s="118">
        <f t="shared" si="58"/>
        <v>127.71028037383176</v>
      </c>
      <c r="J1259" s="28">
        <v>9.11</v>
      </c>
      <c r="K1259" s="4"/>
      <c r="L1259" s="137">
        <f>H1259-F1259</f>
        <v>0.09401869158878462</v>
      </c>
      <c r="M1259" s="141">
        <f t="shared" si="59"/>
        <v>1.4102803738317675</v>
      </c>
    </row>
    <row r="1260" spans="1:13" ht="14.25">
      <c r="A1260" s="41"/>
      <c r="B1260" s="33"/>
      <c r="C1260" s="33"/>
      <c r="D1260" s="32"/>
      <c r="E1260" s="57"/>
      <c r="F1260" s="152"/>
      <c r="G1260" s="153">
        <f>SUM(G1256:G1259)</f>
        <v>673.7299999999999</v>
      </c>
      <c r="H1260" s="143"/>
      <c r="I1260" s="143">
        <f>SUM(I1256:I1259)</f>
        <v>663.541214953271</v>
      </c>
      <c r="J1260" s="64"/>
      <c r="K1260" s="18"/>
      <c r="L1260" s="144"/>
      <c r="M1260" s="168">
        <f t="shared" si="59"/>
        <v>-10.188785046728867</v>
      </c>
    </row>
    <row r="1261" spans="1:13" ht="14.25">
      <c r="A1261" s="41"/>
      <c r="B1261" s="83"/>
      <c r="C1261" s="83"/>
      <c r="D1261" s="82"/>
      <c r="E1261" s="108"/>
      <c r="F1261" s="152"/>
      <c r="G1261" s="150">
        <f t="shared" si="57"/>
        <v>0</v>
      </c>
      <c r="H1261" s="118"/>
      <c r="I1261" s="118">
        <f t="shared" si="58"/>
        <v>0</v>
      </c>
      <c r="J1261" s="64"/>
      <c r="K1261" s="4"/>
      <c r="L1261" s="136"/>
      <c r="M1261" s="141">
        <f t="shared" si="59"/>
        <v>0</v>
      </c>
    </row>
    <row r="1262" spans="1:13" ht="14.25">
      <c r="A1262" s="41"/>
      <c r="B1262" s="33"/>
      <c r="C1262" s="33"/>
      <c r="D1262" s="32"/>
      <c r="E1262" s="57"/>
      <c r="F1262" s="152"/>
      <c r="G1262" s="150">
        <f t="shared" si="57"/>
        <v>0</v>
      </c>
      <c r="H1262" s="118"/>
      <c r="I1262" s="118">
        <f t="shared" si="58"/>
        <v>0</v>
      </c>
      <c r="J1262" s="64"/>
      <c r="K1262" s="4"/>
      <c r="L1262" s="136"/>
      <c r="M1262" s="141">
        <f t="shared" si="59"/>
        <v>0</v>
      </c>
    </row>
    <row r="1263" spans="1:13" ht="14.25">
      <c r="A1263" s="54" t="s">
        <v>1049</v>
      </c>
      <c r="B1263" s="33"/>
      <c r="C1263" s="33"/>
      <c r="D1263" s="32"/>
      <c r="E1263" s="57"/>
      <c r="F1263" s="152"/>
      <c r="G1263" s="150">
        <f t="shared" si="57"/>
        <v>0</v>
      </c>
      <c r="H1263" s="118"/>
      <c r="I1263" s="118">
        <f t="shared" si="58"/>
        <v>0</v>
      </c>
      <c r="J1263" s="28"/>
      <c r="K1263" s="24"/>
      <c r="L1263" s="136"/>
      <c r="M1263" s="141">
        <f t="shared" si="59"/>
        <v>0</v>
      </c>
    </row>
    <row r="1264" spans="1:13" ht="14.25">
      <c r="A1264" s="6" t="s">
        <v>111</v>
      </c>
      <c r="B1264" s="6" t="s">
        <v>112</v>
      </c>
      <c r="C1264" s="12" t="s">
        <v>1164</v>
      </c>
      <c r="D1264" s="6" t="s">
        <v>113</v>
      </c>
      <c r="E1264" s="53" t="s">
        <v>114</v>
      </c>
      <c r="F1264" s="151" t="s">
        <v>1662</v>
      </c>
      <c r="G1264" s="150"/>
      <c r="H1264" s="119" t="s">
        <v>1663</v>
      </c>
      <c r="I1264" s="118"/>
      <c r="J1264" s="8"/>
      <c r="K1264" s="8"/>
      <c r="L1264" s="136"/>
      <c r="M1264" s="141"/>
    </row>
    <row r="1265" spans="1:13" ht="14.25">
      <c r="A1265" s="32">
        <v>1</v>
      </c>
      <c r="B1265" s="33" t="s">
        <v>1050</v>
      </c>
      <c r="C1265" s="100" t="s">
        <v>491</v>
      </c>
      <c r="D1265" s="32" t="s">
        <v>118</v>
      </c>
      <c r="E1265" s="57">
        <v>8</v>
      </c>
      <c r="F1265" s="152">
        <v>14.03</v>
      </c>
      <c r="G1265" s="150">
        <f t="shared" si="57"/>
        <v>112.24</v>
      </c>
      <c r="H1265" s="118">
        <f aca="true" t="shared" si="62" ref="H1265:H1273">J1265/1.07</f>
        <v>12.16822429906542</v>
      </c>
      <c r="I1265" s="118">
        <f t="shared" si="58"/>
        <v>97.34579439252336</v>
      </c>
      <c r="J1265" s="28">
        <v>13.02</v>
      </c>
      <c r="K1265" s="4"/>
      <c r="L1265" s="136">
        <f aca="true" t="shared" si="63" ref="L1265:L1273">H1265-F1265</f>
        <v>-1.8617757009345794</v>
      </c>
      <c r="M1265" s="141">
        <f t="shared" si="59"/>
        <v>-14.894205607476636</v>
      </c>
    </row>
    <row r="1266" spans="1:13" ht="14.25">
      <c r="A1266" s="41">
        <v>2</v>
      </c>
      <c r="B1266" s="33" t="s">
        <v>1051</v>
      </c>
      <c r="C1266" s="100" t="s">
        <v>492</v>
      </c>
      <c r="D1266" s="32" t="s">
        <v>118</v>
      </c>
      <c r="E1266" s="57">
        <v>60</v>
      </c>
      <c r="F1266" s="152">
        <v>7.11</v>
      </c>
      <c r="G1266" s="150">
        <f t="shared" si="57"/>
        <v>426.6</v>
      </c>
      <c r="H1266" s="118">
        <f t="shared" si="62"/>
        <v>7.401869158878505</v>
      </c>
      <c r="I1266" s="118">
        <f t="shared" si="58"/>
        <v>444.1121495327103</v>
      </c>
      <c r="J1266" s="28">
        <v>7.92</v>
      </c>
      <c r="K1266" s="4"/>
      <c r="L1266" s="137">
        <f t="shared" si="63"/>
        <v>0.2918691588785043</v>
      </c>
      <c r="M1266" s="141">
        <f t="shared" si="59"/>
        <v>17.512149532710282</v>
      </c>
    </row>
    <row r="1267" spans="1:13" ht="14.25">
      <c r="A1267" s="32">
        <v>3</v>
      </c>
      <c r="B1267" s="33" t="s">
        <v>1052</v>
      </c>
      <c r="C1267" s="100" t="s">
        <v>493</v>
      </c>
      <c r="D1267" s="32" t="s">
        <v>118</v>
      </c>
      <c r="E1267" s="57">
        <v>1</v>
      </c>
      <c r="F1267" s="152">
        <v>13.84</v>
      </c>
      <c r="G1267" s="150">
        <f t="shared" si="57"/>
        <v>13.84</v>
      </c>
      <c r="H1267" s="126">
        <f t="shared" si="62"/>
        <v>13.841121495327103</v>
      </c>
      <c r="I1267" s="126">
        <f t="shared" si="58"/>
        <v>13.841121495327103</v>
      </c>
      <c r="J1267" s="134">
        <v>14.81</v>
      </c>
      <c r="K1267" s="4"/>
      <c r="L1267" s="136">
        <f t="shared" si="63"/>
        <v>0.0011214953271032613</v>
      </c>
      <c r="M1267" s="141">
        <f t="shared" si="59"/>
        <v>0.0011214953271032613</v>
      </c>
    </row>
    <row r="1268" spans="1:13" ht="14.25">
      <c r="A1268" s="41">
        <v>4</v>
      </c>
      <c r="B1268" s="33" t="s">
        <v>1053</v>
      </c>
      <c r="C1268" s="100" t="s">
        <v>494</v>
      </c>
      <c r="D1268" s="32" t="s">
        <v>118</v>
      </c>
      <c r="E1268" s="57">
        <v>2</v>
      </c>
      <c r="F1268" s="152">
        <v>13.99</v>
      </c>
      <c r="G1268" s="150">
        <f t="shared" si="57"/>
        <v>27.98</v>
      </c>
      <c r="H1268" s="126">
        <v>13.99</v>
      </c>
      <c r="I1268" s="126">
        <f t="shared" si="58"/>
        <v>27.98</v>
      </c>
      <c r="J1268" s="134">
        <v>14.97</v>
      </c>
      <c r="K1268" s="4"/>
      <c r="L1268" s="136">
        <f t="shared" si="63"/>
        <v>0</v>
      </c>
      <c r="M1268" s="141">
        <f t="shared" si="59"/>
        <v>0</v>
      </c>
    </row>
    <row r="1269" spans="1:13" ht="14.25">
      <c r="A1269" s="32">
        <v>5</v>
      </c>
      <c r="B1269" s="33" t="s">
        <v>1054</v>
      </c>
      <c r="C1269" s="100" t="s">
        <v>495</v>
      </c>
      <c r="D1269" s="32" t="s">
        <v>133</v>
      </c>
      <c r="E1269" s="57">
        <v>20</v>
      </c>
      <c r="F1269" s="152">
        <v>4.92</v>
      </c>
      <c r="G1269" s="150">
        <f t="shared" si="57"/>
        <v>98.4</v>
      </c>
      <c r="H1269" s="118">
        <f t="shared" si="62"/>
        <v>4.5046728971962615</v>
      </c>
      <c r="I1269" s="118">
        <f t="shared" si="58"/>
        <v>90.09345794392523</v>
      </c>
      <c r="J1269" s="28">
        <v>4.82</v>
      </c>
      <c r="K1269" s="4"/>
      <c r="L1269" s="136">
        <f t="shared" si="63"/>
        <v>-0.4153271028037384</v>
      </c>
      <c r="M1269" s="141">
        <f t="shared" si="59"/>
        <v>-8.306542056074775</v>
      </c>
    </row>
    <row r="1270" spans="1:13" ht="14.25">
      <c r="A1270" s="41">
        <v>6</v>
      </c>
      <c r="B1270" s="33" t="s">
        <v>1055</v>
      </c>
      <c r="C1270" s="100" t="s">
        <v>496</v>
      </c>
      <c r="D1270" s="32" t="s">
        <v>118</v>
      </c>
      <c r="E1270" s="57">
        <v>50</v>
      </c>
      <c r="F1270" s="152">
        <v>3.49</v>
      </c>
      <c r="G1270" s="150">
        <f t="shared" si="57"/>
        <v>174.5</v>
      </c>
      <c r="H1270" s="118">
        <f t="shared" si="62"/>
        <v>2.4299065420560746</v>
      </c>
      <c r="I1270" s="118">
        <f t="shared" si="58"/>
        <v>121.49532710280373</v>
      </c>
      <c r="J1270" s="28">
        <v>2.6</v>
      </c>
      <c r="K1270" s="4"/>
      <c r="L1270" s="136">
        <f t="shared" si="63"/>
        <v>-1.0600934579439256</v>
      </c>
      <c r="M1270" s="141">
        <f t="shared" si="59"/>
        <v>-53.00467289719627</v>
      </c>
    </row>
    <row r="1271" spans="1:13" ht="14.25">
      <c r="A1271" s="32">
        <v>7</v>
      </c>
      <c r="B1271" s="33" t="s">
        <v>1056</v>
      </c>
      <c r="C1271" s="100" t="s">
        <v>501</v>
      </c>
      <c r="D1271" s="32" t="s">
        <v>118</v>
      </c>
      <c r="E1271" s="55">
        <v>20</v>
      </c>
      <c r="F1271" s="152">
        <v>4.1</v>
      </c>
      <c r="G1271" s="150">
        <f t="shared" si="57"/>
        <v>82</v>
      </c>
      <c r="H1271" s="118">
        <f t="shared" si="62"/>
        <v>3.345794392523364</v>
      </c>
      <c r="I1271" s="118">
        <f t="shared" si="58"/>
        <v>66.91588785046729</v>
      </c>
      <c r="J1271" s="28">
        <v>3.58</v>
      </c>
      <c r="K1271" s="4"/>
      <c r="L1271" s="136">
        <f t="shared" si="63"/>
        <v>-0.7542056074766355</v>
      </c>
      <c r="M1271" s="141">
        <f t="shared" si="59"/>
        <v>-15.084112149532714</v>
      </c>
    </row>
    <row r="1272" spans="1:13" ht="14.25">
      <c r="A1272" s="41">
        <v>8</v>
      </c>
      <c r="B1272" s="2" t="s">
        <v>1057</v>
      </c>
      <c r="C1272" s="99" t="s">
        <v>502</v>
      </c>
      <c r="D1272" s="9" t="s">
        <v>118</v>
      </c>
      <c r="E1272" s="55">
        <v>5</v>
      </c>
      <c r="F1272" s="150">
        <v>8</v>
      </c>
      <c r="G1272" s="150">
        <f aca="true" t="shared" si="64" ref="G1272:G1335">E1272*F1272</f>
        <v>40</v>
      </c>
      <c r="H1272" s="126">
        <f t="shared" si="62"/>
        <v>8</v>
      </c>
      <c r="I1272" s="126">
        <f aca="true" t="shared" si="65" ref="I1272:I1335">H1272*E1272</f>
        <v>40</v>
      </c>
      <c r="J1272" s="134">
        <v>8.56</v>
      </c>
      <c r="K1272" s="4"/>
      <c r="L1272" s="136">
        <f t="shared" si="63"/>
        <v>0</v>
      </c>
      <c r="M1272" s="141">
        <f t="shared" si="59"/>
        <v>0</v>
      </c>
    </row>
    <row r="1273" spans="1:13" ht="14.25">
      <c r="A1273" s="32">
        <v>9</v>
      </c>
      <c r="B1273" s="2" t="s">
        <v>1058</v>
      </c>
      <c r="C1273" s="99" t="s">
        <v>503</v>
      </c>
      <c r="D1273" s="9" t="s">
        <v>118</v>
      </c>
      <c r="E1273" s="55">
        <v>2</v>
      </c>
      <c r="F1273" s="150">
        <v>6.41</v>
      </c>
      <c r="G1273" s="150">
        <f t="shared" si="64"/>
        <v>12.82</v>
      </c>
      <c r="H1273" s="126">
        <f t="shared" si="62"/>
        <v>6.411214953271028</v>
      </c>
      <c r="I1273" s="126">
        <f t="shared" si="65"/>
        <v>12.822429906542055</v>
      </c>
      <c r="J1273" s="134">
        <v>6.86</v>
      </c>
      <c r="K1273" s="4"/>
      <c r="L1273" s="136">
        <f t="shared" si="63"/>
        <v>0.0012149532710274968</v>
      </c>
      <c r="M1273" s="141">
        <f t="shared" si="59"/>
        <v>0.0024299065420549937</v>
      </c>
    </row>
    <row r="1274" spans="1:13" ht="14.25">
      <c r="A1274" s="32"/>
      <c r="B1274" s="2"/>
      <c r="C1274" s="2"/>
      <c r="D1274" s="9"/>
      <c r="E1274" s="55"/>
      <c r="F1274" s="150"/>
      <c r="G1274" s="153">
        <f>SUM(G1265:G1273)</f>
        <v>988.3800000000001</v>
      </c>
      <c r="H1274" s="143"/>
      <c r="I1274" s="143">
        <f>SUM(I1265:I1273)</f>
        <v>914.606168224299</v>
      </c>
      <c r="J1274" s="64"/>
      <c r="K1274" s="18"/>
      <c r="L1274" s="144"/>
      <c r="M1274" s="168">
        <f t="shared" si="59"/>
        <v>-73.77383177570107</v>
      </c>
    </row>
    <row r="1275" spans="1:13" ht="14.25">
      <c r="A1275" s="32"/>
      <c r="B1275" s="83"/>
      <c r="C1275" s="83"/>
      <c r="D1275" s="82"/>
      <c r="E1275" s="108"/>
      <c r="F1275" s="150"/>
      <c r="G1275" s="150">
        <f t="shared" si="64"/>
        <v>0</v>
      </c>
      <c r="H1275" s="118"/>
      <c r="I1275" s="118">
        <f t="shared" si="65"/>
        <v>0</v>
      </c>
      <c r="J1275" s="64"/>
      <c r="K1275" s="4"/>
      <c r="L1275" s="136"/>
      <c r="M1275" s="141">
        <f t="shared" si="59"/>
        <v>0</v>
      </c>
    </row>
    <row r="1276" spans="1:13" ht="14.25">
      <c r="A1276" s="32"/>
      <c r="B1276" s="2"/>
      <c r="C1276" s="2"/>
      <c r="D1276" s="9"/>
      <c r="E1276" s="55"/>
      <c r="F1276" s="150"/>
      <c r="G1276" s="150">
        <f t="shared" si="64"/>
        <v>0</v>
      </c>
      <c r="H1276" s="118"/>
      <c r="I1276" s="118">
        <f t="shared" si="65"/>
        <v>0</v>
      </c>
      <c r="J1276" s="64"/>
      <c r="K1276" s="4"/>
      <c r="L1276" s="136"/>
      <c r="M1276" s="141">
        <f aca="true" t="shared" si="66" ref="M1276:M1339">I1276-G1276</f>
        <v>0</v>
      </c>
    </row>
    <row r="1277" spans="1:13" ht="14.25">
      <c r="A1277" s="54" t="s">
        <v>1059</v>
      </c>
      <c r="B1277" s="2"/>
      <c r="C1277" s="2"/>
      <c r="D1277" s="9"/>
      <c r="E1277" s="55"/>
      <c r="F1277" s="150"/>
      <c r="G1277" s="150">
        <f t="shared" si="64"/>
        <v>0</v>
      </c>
      <c r="H1277" s="118"/>
      <c r="I1277" s="118">
        <f t="shared" si="65"/>
        <v>0</v>
      </c>
      <c r="J1277" s="28"/>
      <c r="K1277" s="24"/>
      <c r="L1277" s="136"/>
      <c r="M1277" s="141">
        <f t="shared" si="66"/>
        <v>0</v>
      </c>
    </row>
    <row r="1278" spans="1:13" ht="14.25">
      <c r="A1278" s="6" t="s">
        <v>111</v>
      </c>
      <c r="B1278" s="6" t="s">
        <v>112</v>
      </c>
      <c r="C1278" s="12" t="s">
        <v>1164</v>
      </c>
      <c r="D1278" s="6" t="s">
        <v>113</v>
      </c>
      <c r="E1278" s="53" t="s">
        <v>114</v>
      </c>
      <c r="F1278" s="151" t="s">
        <v>1662</v>
      </c>
      <c r="G1278" s="150"/>
      <c r="H1278" s="119" t="s">
        <v>1663</v>
      </c>
      <c r="I1278" s="118"/>
      <c r="J1278" s="8"/>
      <c r="K1278" s="8"/>
      <c r="L1278" s="136"/>
      <c r="M1278" s="141"/>
    </row>
    <row r="1279" spans="1:13" ht="14.25">
      <c r="A1279" s="41">
        <v>1</v>
      </c>
      <c r="B1279" s="33" t="s">
        <v>1060</v>
      </c>
      <c r="C1279" s="99" t="s">
        <v>504</v>
      </c>
      <c r="D1279" s="9" t="s">
        <v>118</v>
      </c>
      <c r="E1279" s="55">
        <v>30</v>
      </c>
      <c r="F1279" s="150">
        <v>9.2</v>
      </c>
      <c r="G1279" s="150">
        <f t="shared" si="64"/>
        <v>276</v>
      </c>
      <c r="H1279" s="118">
        <f aca="true" t="shared" si="67" ref="H1279:H1285">J1279/1.07</f>
        <v>7.177570093457943</v>
      </c>
      <c r="I1279" s="118">
        <f t="shared" si="65"/>
        <v>215.32710280373828</v>
      </c>
      <c r="J1279" s="28">
        <v>7.68</v>
      </c>
      <c r="K1279" s="4"/>
      <c r="L1279" s="136">
        <f aca="true" t="shared" si="68" ref="L1279:L1285">H1279-F1279</f>
        <v>-2.0224299065420563</v>
      </c>
      <c r="M1279" s="141">
        <f t="shared" si="66"/>
        <v>-60.672897196261715</v>
      </c>
    </row>
    <row r="1280" spans="1:13" ht="14.25">
      <c r="A1280" s="32">
        <v>2</v>
      </c>
      <c r="B1280" s="30" t="s">
        <v>1061</v>
      </c>
      <c r="C1280" s="98" t="s">
        <v>301</v>
      </c>
      <c r="D1280" s="9" t="s">
        <v>118</v>
      </c>
      <c r="E1280" s="55">
        <v>10</v>
      </c>
      <c r="F1280" s="150">
        <v>8.92</v>
      </c>
      <c r="G1280" s="150">
        <f t="shared" si="64"/>
        <v>89.2</v>
      </c>
      <c r="H1280" s="126">
        <v>8.92</v>
      </c>
      <c r="I1280" s="126">
        <f t="shared" si="65"/>
        <v>89.2</v>
      </c>
      <c r="J1280" s="134">
        <v>9.54</v>
      </c>
      <c r="K1280" s="4"/>
      <c r="L1280" s="136">
        <f t="shared" si="68"/>
        <v>0</v>
      </c>
      <c r="M1280" s="141">
        <f t="shared" si="66"/>
        <v>0</v>
      </c>
    </row>
    <row r="1281" spans="1:13" ht="14.25">
      <c r="A1281" s="41">
        <v>3</v>
      </c>
      <c r="B1281" s="30" t="s">
        <v>767</v>
      </c>
      <c r="C1281" s="100" t="s">
        <v>1671</v>
      </c>
      <c r="D1281" s="9" t="s">
        <v>118</v>
      </c>
      <c r="E1281" s="55">
        <v>5</v>
      </c>
      <c r="F1281" s="150">
        <v>3.47</v>
      </c>
      <c r="G1281" s="150">
        <f t="shared" si="64"/>
        <v>17.35</v>
      </c>
      <c r="H1281" s="118">
        <f t="shared" si="67"/>
        <v>2.2710280373831777</v>
      </c>
      <c r="I1281" s="118">
        <f t="shared" si="65"/>
        <v>11.35514018691589</v>
      </c>
      <c r="J1281" s="28">
        <v>2.43</v>
      </c>
      <c r="K1281" s="4"/>
      <c r="L1281" s="136">
        <f t="shared" si="68"/>
        <v>-1.1989719626168225</v>
      </c>
      <c r="M1281" s="141">
        <f t="shared" si="66"/>
        <v>-5.994859813084112</v>
      </c>
    </row>
    <row r="1282" spans="1:13" ht="14.25">
      <c r="A1282" s="32">
        <v>4</v>
      </c>
      <c r="B1282" s="33" t="s">
        <v>1063</v>
      </c>
      <c r="C1282" s="100" t="s">
        <v>505</v>
      </c>
      <c r="D1282" s="32" t="s">
        <v>118</v>
      </c>
      <c r="E1282" s="57">
        <v>30</v>
      </c>
      <c r="F1282" s="152">
        <v>16.53</v>
      </c>
      <c r="G1282" s="150">
        <f t="shared" si="64"/>
        <v>495.90000000000003</v>
      </c>
      <c r="H1282" s="118">
        <f t="shared" si="67"/>
        <v>15.308411214953269</v>
      </c>
      <c r="I1282" s="118">
        <f t="shared" si="65"/>
        <v>459.25233644859804</v>
      </c>
      <c r="J1282" s="28">
        <v>16.38</v>
      </c>
      <c r="K1282" s="4"/>
      <c r="L1282" s="136">
        <f t="shared" si="68"/>
        <v>-1.2215887850467322</v>
      </c>
      <c r="M1282" s="141">
        <f t="shared" si="66"/>
        <v>-36.64766355140199</v>
      </c>
    </row>
    <row r="1283" spans="1:13" ht="14.25">
      <c r="A1283" s="41">
        <v>5</v>
      </c>
      <c r="B1283" s="33" t="s">
        <v>1062</v>
      </c>
      <c r="C1283" s="100" t="s">
        <v>506</v>
      </c>
      <c r="D1283" s="32" t="s">
        <v>118</v>
      </c>
      <c r="E1283" s="57">
        <v>5</v>
      </c>
      <c r="F1283" s="152">
        <v>2.07</v>
      </c>
      <c r="G1283" s="150">
        <f t="shared" si="64"/>
        <v>10.35</v>
      </c>
      <c r="H1283" s="118">
        <f t="shared" si="67"/>
        <v>2.2710280373831777</v>
      </c>
      <c r="I1283" s="118">
        <f t="shared" si="65"/>
        <v>11.35514018691589</v>
      </c>
      <c r="J1283" s="28">
        <v>2.43</v>
      </c>
      <c r="K1283" s="4"/>
      <c r="L1283" s="137">
        <f t="shared" si="68"/>
        <v>0.20102803738317787</v>
      </c>
      <c r="M1283" s="141">
        <f t="shared" si="66"/>
        <v>1.0051401869158898</v>
      </c>
    </row>
    <row r="1284" spans="1:13" ht="24">
      <c r="A1284" s="32">
        <v>6</v>
      </c>
      <c r="B1284" s="30" t="s">
        <v>1064</v>
      </c>
      <c r="C1284" s="99" t="s">
        <v>1672</v>
      </c>
      <c r="D1284" s="9" t="s">
        <v>118</v>
      </c>
      <c r="E1284" s="55">
        <v>10</v>
      </c>
      <c r="F1284" s="150">
        <v>2.39</v>
      </c>
      <c r="G1284" s="150">
        <f t="shared" si="64"/>
        <v>23.900000000000002</v>
      </c>
      <c r="H1284" s="118">
        <f t="shared" si="67"/>
        <v>2.177570093457944</v>
      </c>
      <c r="I1284" s="118">
        <f t="shared" si="65"/>
        <v>21.77570093457944</v>
      </c>
      <c r="J1284" s="28">
        <v>2.33</v>
      </c>
      <c r="K1284" s="4"/>
      <c r="L1284" s="136">
        <f t="shared" si="68"/>
        <v>-0.2124299065420563</v>
      </c>
      <c r="M1284" s="141">
        <f t="shared" si="66"/>
        <v>-2.124299065420562</v>
      </c>
    </row>
    <row r="1285" spans="1:13" ht="14.25">
      <c r="A1285" s="41">
        <v>7</v>
      </c>
      <c r="B1285" s="33" t="s">
        <v>1065</v>
      </c>
      <c r="C1285" s="100" t="s">
        <v>507</v>
      </c>
      <c r="D1285" s="32" t="s">
        <v>118</v>
      </c>
      <c r="E1285" s="57">
        <v>1</v>
      </c>
      <c r="F1285" s="152">
        <v>13.34</v>
      </c>
      <c r="G1285" s="150">
        <f t="shared" si="64"/>
        <v>13.34</v>
      </c>
      <c r="H1285" s="118">
        <f t="shared" si="67"/>
        <v>13.33644859813084</v>
      </c>
      <c r="I1285" s="118">
        <f t="shared" si="65"/>
        <v>13.33644859813084</v>
      </c>
      <c r="J1285" s="28">
        <v>14.27</v>
      </c>
      <c r="K1285" s="4"/>
      <c r="L1285" s="137">
        <f t="shared" si="68"/>
        <v>-0.0035514018691600313</v>
      </c>
      <c r="M1285" s="141">
        <f t="shared" si="66"/>
        <v>-0.0035514018691600313</v>
      </c>
    </row>
    <row r="1286" spans="1:13" ht="14.25">
      <c r="A1286" s="41"/>
      <c r="B1286" s="33"/>
      <c r="C1286" s="33"/>
      <c r="D1286" s="32"/>
      <c r="E1286" s="57"/>
      <c r="F1286" s="152"/>
      <c r="G1286" s="153">
        <f>SUM(G1279:G1285)</f>
        <v>926.0400000000001</v>
      </c>
      <c r="H1286" s="143"/>
      <c r="I1286" s="143">
        <f>SUM(I1279:I1285)</f>
        <v>821.6018691588783</v>
      </c>
      <c r="J1286" s="64"/>
      <c r="K1286" s="18"/>
      <c r="L1286" s="144"/>
      <c r="M1286" s="168">
        <f t="shared" si="66"/>
        <v>-104.43813084112173</v>
      </c>
    </row>
    <row r="1287" spans="1:13" ht="14.25">
      <c r="A1287" s="41"/>
      <c r="B1287" s="83"/>
      <c r="C1287" s="83"/>
      <c r="D1287" s="82"/>
      <c r="E1287" s="108"/>
      <c r="F1287" s="152"/>
      <c r="G1287" s="150">
        <f t="shared" si="64"/>
        <v>0</v>
      </c>
      <c r="H1287" s="118"/>
      <c r="I1287" s="118">
        <f t="shared" si="65"/>
        <v>0</v>
      </c>
      <c r="J1287" s="64"/>
      <c r="K1287" s="4"/>
      <c r="L1287" s="136"/>
      <c r="M1287" s="141">
        <f t="shared" si="66"/>
        <v>0</v>
      </c>
    </row>
    <row r="1288" spans="1:13" ht="14.25">
      <c r="A1288" s="41"/>
      <c r="B1288" s="33"/>
      <c r="C1288" s="33"/>
      <c r="D1288" s="32"/>
      <c r="E1288" s="57"/>
      <c r="F1288" s="152"/>
      <c r="G1288" s="150">
        <f t="shared" si="64"/>
        <v>0</v>
      </c>
      <c r="H1288" s="118"/>
      <c r="I1288" s="118">
        <f t="shared" si="65"/>
        <v>0</v>
      </c>
      <c r="J1288" s="64"/>
      <c r="K1288" s="4"/>
      <c r="L1288" s="136"/>
      <c r="M1288" s="141">
        <f t="shared" si="66"/>
        <v>0</v>
      </c>
    </row>
    <row r="1289" spans="1:13" ht="14.25">
      <c r="A1289" s="54" t="s">
        <v>1066</v>
      </c>
      <c r="B1289" s="33"/>
      <c r="C1289" s="33"/>
      <c r="D1289" s="32"/>
      <c r="E1289" s="57"/>
      <c r="F1289" s="152"/>
      <c r="G1289" s="150">
        <f t="shared" si="64"/>
        <v>0</v>
      </c>
      <c r="H1289" s="118"/>
      <c r="I1289" s="118">
        <f t="shared" si="65"/>
        <v>0</v>
      </c>
      <c r="J1289" s="28"/>
      <c r="K1289" s="24"/>
      <c r="L1289" s="136"/>
      <c r="M1289" s="141">
        <f t="shared" si="66"/>
        <v>0</v>
      </c>
    </row>
    <row r="1290" spans="1:13" ht="14.25">
      <c r="A1290" s="6" t="s">
        <v>111</v>
      </c>
      <c r="B1290" s="6" t="s">
        <v>112</v>
      </c>
      <c r="C1290" s="12" t="s">
        <v>1164</v>
      </c>
      <c r="D1290" s="6" t="s">
        <v>113</v>
      </c>
      <c r="E1290" s="53" t="s">
        <v>114</v>
      </c>
      <c r="F1290" s="151" t="s">
        <v>1662</v>
      </c>
      <c r="G1290" s="150"/>
      <c r="H1290" s="119" t="s">
        <v>1663</v>
      </c>
      <c r="I1290" s="118"/>
      <c r="J1290" s="8"/>
      <c r="K1290" s="8"/>
      <c r="L1290" s="136"/>
      <c r="M1290" s="141"/>
    </row>
    <row r="1291" spans="1:13" ht="14.25">
      <c r="A1291" s="32">
        <v>1</v>
      </c>
      <c r="B1291" s="33" t="s">
        <v>1067</v>
      </c>
      <c r="C1291" s="100" t="s">
        <v>1455</v>
      </c>
      <c r="D1291" s="32" t="s">
        <v>118</v>
      </c>
      <c r="E1291" s="57">
        <v>190</v>
      </c>
      <c r="F1291" s="152">
        <v>14.03</v>
      </c>
      <c r="G1291" s="150">
        <f t="shared" si="64"/>
        <v>2665.7</v>
      </c>
      <c r="H1291" s="126">
        <v>14.03</v>
      </c>
      <c r="I1291" s="126">
        <f t="shared" si="65"/>
        <v>2665.7</v>
      </c>
      <c r="J1291" s="134">
        <v>15.01</v>
      </c>
      <c r="K1291" s="4"/>
      <c r="L1291" s="136">
        <f>H1291-F1291</f>
        <v>0</v>
      </c>
      <c r="M1291" s="141">
        <f t="shared" si="66"/>
        <v>0</v>
      </c>
    </row>
    <row r="1292" spans="1:13" ht="14.25">
      <c r="A1292" s="32"/>
      <c r="B1292" s="33"/>
      <c r="C1292" s="33"/>
      <c r="D1292" s="32"/>
      <c r="E1292" s="57"/>
      <c r="F1292" s="152"/>
      <c r="G1292" s="153">
        <f>SUM(G1291)</f>
        <v>2665.7</v>
      </c>
      <c r="H1292" s="143"/>
      <c r="I1292" s="143">
        <f>SUM(I1291)</f>
        <v>2665.7</v>
      </c>
      <c r="J1292" s="64"/>
      <c r="K1292" s="18"/>
      <c r="L1292" s="144"/>
      <c r="M1292" s="168">
        <f t="shared" si="66"/>
        <v>0</v>
      </c>
    </row>
    <row r="1293" spans="1:13" ht="14.25">
      <c r="A1293" s="32"/>
      <c r="B1293" s="83"/>
      <c r="C1293" s="83"/>
      <c r="D1293" s="82"/>
      <c r="E1293" s="108"/>
      <c r="F1293" s="152"/>
      <c r="G1293" s="150">
        <f t="shared" si="64"/>
        <v>0</v>
      </c>
      <c r="H1293" s="118"/>
      <c r="I1293" s="118">
        <f t="shared" si="65"/>
        <v>0</v>
      </c>
      <c r="J1293" s="64"/>
      <c r="K1293" s="4"/>
      <c r="L1293" s="136"/>
      <c r="M1293" s="141">
        <f t="shared" si="66"/>
        <v>0</v>
      </c>
    </row>
    <row r="1294" spans="1:13" ht="14.25">
      <c r="A1294" s="32"/>
      <c r="B1294" s="33"/>
      <c r="C1294" s="33"/>
      <c r="D1294" s="32"/>
      <c r="E1294" s="57"/>
      <c r="F1294" s="152"/>
      <c r="G1294" s="150">
        <f t="shared" si="64"/>
        <v>0</v>
      </c>
      <c r="H1294" s="118"/>
      <c r="I1294" s="118">
        <f t="shared" si="65"/>
        <v>0</v>
      </c>
      <c r="J1294" s="64"/>
      <c r="K1294" s="4"/>
      <c r="L1294" s="136"/>
      <c r="M1294" s="141">
        <f t="shared" si="66"/>
        <v>0</v>
      </c>
    </row>
    <row r="1295" spans="1:13" ht="14.25">
      <c r="A1295" s="54" t="s">
        <v>1068</v>
      </c>
      <c r="B1295" s="33"/>
      <c r="C1295" s="33"/>
      <c r="D1295" s="32"/>
      <c r="E1295" s="57"/>
      <c r="F1295" s="152"/>
      <c r="G1295" s="150">
        <f t="shared" si="64"/>
        <v>0</v>
      </c>
      <c r="H1295" s="118"/>
      <c r="I1295" s="118">
        <f t="shared" si="65"/>
        <v>0</v>
      </c>
      <c r="J1295" s="28"/>
      <c r="K1295" s="24"/>
      <c r="L1295" s="136"/>
      <c r="M1295" s="141">
        <f t="shared" si="66"/>
        <v>0</v>
      </c>
    </row>
    <row r="1296" spans="1:13" ht="14.25">
      <c r="A1296" s="6" t="s">
        <v>111</v>
      </c>
      <c r="B1296" s="6" t="s">
        <v>112</v>
      </c>
      <c r="C1296" s="12" t="s">
        <v>1164</v>
      </c>
      <c r="D1296" s="6" t="s">
        <v>113</v>
      </c>
      <c r="E1296" s="53" t="s">
        <v>114</v>
      </c>
      <c r="F1296" s="151" t="s">
        <v>1662</v>
      </c>
      <c r="G1296" s="150"/>
      <c r="H1296" s="119" t="s">
        <v>1663</v>
      </c>
      <c r="I1296" s="118"/>
      <c r="J1296" s="8"/>
      <c r="K1296" s="8"/>
      <c r="L1296" s="136"/>
      <c r="M1296" s="141"/>
    </row>
    <row r="1297" spans="1:13" ht="14.25">
      <c r="A1297" s="41">
        <v>1</v>
      </c>
      <c r="B1297" s="33" t="s">
        <v>1069</v>
      </c>
      <c r="C1297" s="100" t="s">
        <v>1456</v>
      </c>
      <c r="D1297" s="32" t="s">
        <v>118</v>
      </c>
      <c r="E1297" s="57">
        <v>150</v>
      </c>
      <c r="F1297" s="152">
        <v>6.56</v>
      </c>
      <c r="G1297" s="150">
        <f t="shared" si="64"/>
        <v>983.9999999999999</v>
      </c>
      <c r="H1297" s="118">
        <f>J1297/1.07</f>
        <v>6.186915887850467</v>
      </c>
      <c r="I1297" s="118">
        <f t="shared" si="65"/>
        <v>928.0373831775701</v>
      </c>
      <c r="J1297" s="28">
        <v>6.62</v>
      </c>
      <c r="K1297" s="4"/>
      <c r="L1297" s="136">
        <f>H1297-F1297</f>
        <v>-0.37308411214953274</v>
      </c>
      <c r="M1297" s="141">
        <f t="shared" si="66"/>
        <v>-55.96261682242982</v>
      </c>
    </row>
    <row r="1298" spans="1:13" ht="14.25">
      <c r="A1298" s="32"/>
      <c r="B1298" s="20"/>
      <c r="C1298" s="20"/>
      <c r="D1298" s="1"/>
      <c r="E1298" s="57"/>
      <c r="F1298" s="152"/>
      <c r="G1298" s="153">
        <f>SUM(G1297)</f>
        <v>983.9999999999999</v>
      </c>
      <c r="H1298" s="143"/>
      <c r="I1298" s="143">
        <f>SUM(I1297)</f>
        <v>928.0373831775701</v>
      </c>
      <c r="J1298" s="35"/>
      <c r="K1298" s="18"/>
      <c r="L1298" s="144"/>
      <c r="M1298" s="168">
        <f t="shared" si="66"/>
        <v>-55.96261682242982</v>
      </c>
    </row>
    <row r="1299" spans="1:13" ht="14.25">
      <c r="A1299" s="41"/>
      <c r="B1299" s="83"/>
      <c r="C1299" s="83"/>
      <c r="D1299" s="82"/>
      <c r="E1299" s="108"/>
      <c r="F1299" s="152"/>
      <c r="G1299" s="150">
        <f t="shared" si="64"/>
        <v>0</v>
      </c>
      <c r="H1299" s="118"/>
      <c r="I1299" s="118">
        <f t="shared" si="65"/>
        <v>0</v>
      </c>
      <c r="J1299" s="1"/>
      <c r="K1299" s="24"/>
      <c r="L1299" s="136"/>
      <c r="M1299" s="141">
        <f t="shared" si="66"/>
        <v>0</v>
      </c>
    </row>
    <row r="1300" spans="1:13" ht="14.25">
      <c r="A1300" s="41"/>
      <c r="B1300" s="20"/>
      <c r="C1300" s="20"/>
      <c r="D1300" s="1"/>
      <c r="E1300" s="57"/>
      <c r="F1300" s="152"/>
      <c r="G1300" s="150">
        <f t="shared" si="64"/>
        <v>0</v>
      </c>
      <c r="H1300" s="118"/>
      <c r="I1300" s="118">
        <f t="shared" si="65"/>
        <v>0</v>
      </c>
      <c r="J1300" s="1"/>
      <c r="K1300" s="24"/>
      <c r="L1300" s="136"/>
      <c r="M1300" s="141">
        <f t="shared" si="66"/>
        <v>0</v>
      </c>
    </row>
    <row r="1301" spans="1:13" ht="14.25">
      <c r="A1301" s="54" t="s">
        <v>1070</v>
      </c>
      <c r="B1301" s="20"/>
      <c r="C1301" s="20"/>
      <c r="D1301" s="1"/>
      <c r="E1301" s="57"/>
      <c r="F1301" s="152"/>
      <c r="G1301" s="150">
        <f t="shared" si="64"/>
        <v>0</v>
      </c>
      <c r="H1301" s="118"/>
      <c r="I1301" s="118">
        <f t="shared" si="65"/>
        <v>0</v>
      </c>
      <c r="J1301" s="1"/>
      <c r="K1301" s="24"/>
      <c r="L1301" s="136"/>
      <c r="M1301" s="141">
        <f t="shared" si="66"/>
        <v>0</v>
      </c>
    </row>
    <row r="1302" spans="1:13" ht="14.25">
      <c r="A1302" s="6" t="s">
        <v>111</v>
      </c>
      <c r="B1302" s="6" t="s">
        <v>112</v>
      </c>
      <c r="C1302" s="12" t="s">
        <v>1164</v>
      </c>
      <c r="D1302" s="6" t="s">
        <v>113</v>
      </c>
      <c r="E1302" s="53" t="s">
        <v>114</v>
      </c>
      <c r="F1302" s="151" t="s">
        <v>1662</v>
      </c>
      <c r="G1302" s="150"/>
      <c r="H1302" s="119" t="s">
        <v>1663</v>
      </c>
      <c r="I1302" s="118"/>
      <c r="J1302" s="8"/>
      <c r="K1302" s="8"/>
      <c r="L1302" s="136"/>
      <c r="M1302" s="141"/>
    </row>
    <row r="1303" spans="1:13" ht="24">
      <c r="A1303" s="41">
        <v>1</v>
      </c>
      <c r="B1303" s="33" t="s">
        <v>1071</v>
      </c>
      <c r="C1303" s="100" t="s">
        <v>13</v>
      </c>
      <c r="D1303" s="32" t="s">
        <v>118</v>
      </c>
      <c r="E1303" s="57">
        <v>200</v>
      </c>
      <c r="F1303" s="152">
        <v>26.91</v>
      </c>
      <c r="G1303" s="150">
        <f t="shared" si="64"/>
        <v>5382</v>
      </c>
      <c r="H1303" s="118">
        <f>J1303/1.07</f>
        <v>25.897196261682243</v>
      </c>
      <c r="I1303" s="118">
        <f t="shared" si="65"/>
        <v>5179.439252336449</v>
      </c>
      <c r="J1303" s="28">
        <v>27.71</v>
      </c>
      <c r="K1303" s="4"/>
      <c r="L1303" s="136">
        <f>H1303-F1303</f>
        <v>-1.012803738317757</v>
      </c>
      <c r="M1303" s="141">
        <f t="shared" si="66"/>
        <v>-202.5607476635514</v>
      </c>
    </row>
    <row r="1304" spans="1:13" ht="14.25">
      <c r="A1304" s="41"/>
      <c r="B1304" s="33"/>
      <c r="C1304" s="33"/>
      <c r="D1304" s="32"/>
      <c r="E1304" s="57"/>
      <c r="F1304" s="152"/>
      <c r="G1304" s="153">
        <f>SUM(G1303)</f>
        <v>5382</v>
      </c>
      <c r="H1304" s="143"/>
      <c r="I1304" s="143">
        <f>SUM(I1303)</f>
        <v>5179.439252336449</v>
      </c>
      <c r="J1304" s="64"/>
      <c r="K1304" s="18"/>
      <c r="L1304" s="144"/>
      <c r="M1304" s="168">
        <f t="shared" si="66"/>
        <v>-202.5607476635514</v>
      </c>
    </row>
    <row r="1305" spans="1:13" ht="14.25">
      <c r="A1305" s="41"/>
      <c r="B1305" s="83"/>
      <c r="C1305" s="83"/>
      <c r="D1305" s="82"/>
      <c r="E1305" s="108"/>
      <c r="F1305" s="152"/>
      <c r="G1305" s="150">
        <f t="shared" si="64"/>
        <v>0</v>
      </c>
      <c r="H1305" s="118"/>
      <c r="I1305" s="118">
        <f t="shared" si="65"/>
        <v>0</v>
      </c>
      <c r="J1305" s="64"/>
      <c r="K1305" s="4"/>
      <c r="L1305" s="136"/>
      <c r="M1305" s="141">
        <f t="shared" si="66"/>
        <v>0</v>
      </c>
    </row>
    <row r="1306" spans="1:13" ht="14.25">
      <c r="A1306" s="41"/>
      <c r="B1306" s="33"/>
      <c r="C1306" s="33"/>
      <c r="D1306" s="32"/>
      <c r="E1306" s="57"/>
      <c r="F1306" s="152"/>
      <c r="G1306" s="150">
        <f t="shared" si="64"/>
        <v>0</v>
      </c>
      <c r="H1306" s="118"/>
      <c r="I1306" s="118">
        <f t="shared" si="65"/>
        <v>0</v>
      </c>
      <c r="J1306" s="64"/>
      <c r="K1306" s="4"/>
      <c r="L1306" s="136"/>
      <c r="M1306" s="141">
        <f t="shared" si="66"/>
        <v>0</v>
      </c>
    </row>
    <row r="1307" spans="1:13" ht="14.25">
      <c r="A1307" s="54" t="s">
        <v>1072</v>
      </c>
      <c r="B1307" s="33"/>
      <c r="C1307" s="33"/>
      <c r="D1307" s="32"/>
      <c r="E1307" s="57"/>
      <c r="F1307" s="152"/>
      <c r="G1307" s="150">
        <f t="shared" si="64"/>
        <v>0</v>
      </c>
      <c r="H1307" s="118"/>
      <c r="I1307" s="118">
        <f t="shared" si="65"/>
        <v>0</v>
      </c>
      <c r="J1307" s="28"/>
      <c r="K1307" s="24"/>
      <c r="L1307" s="136"/>
      <c r="M1307" s="141">
        <f t="shared" si="66"/>
        <v>0</v>
      </c>
    </row>
    <row r="1308" spans="1:13" ht="14.25">
      <c r="A1308" s="6" t="s">
        <v>111</v>
      </c>
      <c r="B1308" s="6" t="s">
        <v>112</v>
      </c>
      <c r="C1308" s="12" t="s">
        <v>1164</v>
      </c>
      <c r="D1308" s="6" t="s">
        <v>113</v>
      </c>
      <c r="E1308" s="53" t="s">
        <v>114</v>
      </c>
      <c r="F1308" s="151" t="s">
        <v>1662</v>
      </c>
      <c r="G1308" s="150"/>
      <c r="H1308" s="119" t="s">
        <v>1663</v>
      </c>
      <c r="I1308" s="118"/>
      <c r="J1308" s="8"/>
      <c r="K1308" s="8"/>
      <c r="L1308" s="136"/>
      <c r="M1308" s="141"/>
    </row>
    <row r="1309" spans="1:13" ht="14.25">
      <c r="A1309" s="32">
        <v>1</v>
      </c>
      <c r="B1309" s="33" t="s">
        <v>1073</v>
      </c>
      <c r="C1309" s="100" t="s">
        <v>12</v>
      </c>
      <c r="D1309" s="32" t="s">
        <v>118</v>
      </c>
      <c r="E1309" s="57">
        <v>30</v>
      </c>
      <c r="F1309" s="152">
        <v>123</v>
      </c>
      <c r="G1309" s="150">
        <f t="shared" si="64"/>
        <v>3690</v>
      </c>
      <c r="H1309" s="118">
        <f>J1309/1.07</f>
        <v>123</v>
      </c>
      <c r="I1309" s="118">
        <f t="shared" si="65"/>
        <v>3690</v>
      </c>
      <c r="J1309" s="28">
        <v>131.61</v>
      </c>
      <c r="K1309" s="4"/>
      <c r="L1309" s="137">
        <f>H1309-F1309</f>
        <v>0</v>
      </c>
      <c r="M1309" s="141">
        <f t="shared" si="66"/>
        <v>0</v>
      </c>
    </row>
    <row r="1310" spans="1:13" ht="14.25">
      <c r="A1310" s="41">
        <v>2</v>
      </c>
      <c r="B1310" s="33" t="s">
        <v>1074</v>
      </c>
      <c r="C1310" s="100" t="s">
        <v>14</v>
      </c>
      <c r="D1310" s="32" t="s">
        <v>118</v>
      </c>
      <c r="E1310" s="57">
        <v>4</v>
      </c>
      <c r="F1310" s="152">
        <v>46.84</v>
      </c>
      <c r="G1310" s="150">
        <f t="shared" si="64"/>
        <v>187.36</v>
      </c>
      <c r="H1310" s="126">
        <v>46.84</v>
      </c>
      <c r="I1310" s="126">
        <f t="shared" si="65"/>
        <v>187.36</v>
      </c>
      <c r="J1310" s="134">
        <v>50.12</v>
      </c>
      <c r="K1310" s="4"/>
      <c r="L1310" s="136">
        <f>H1310-F1310</f>
        <v>0</v>
      </c>
      <c r="M1310" s="141">
        <f t="shared" si="66"/>
        <v>0</v>
      </c>
    </row>
    <row r="1311" spans="1:13" ht="14.25">
      <c r="A1311" s="41"/>
      <c r="B1311" s="33"/>
      <c r="C1311" s="33"/>
      <c r="D1311" s="32"/>
      <c r="E1311" s="57"/>
      <c r="F1311" s="152"/>
      <c r="G1311" s="153">
        <f>SUM(G1309:G1310)</f>
        <v>3877.36</v>
      </c>
      <c r="H1311" s="143"/>
      <c r="I1311" s="143">
        <f>SUM(I1309:I1310)</f>
        <v>3877.36</v>
      </c>
      <c r="J1311" s="64"/>
      <c r="K1311" s="64"/>
      <c r="L1311" s="144"/>
      <c r="M1311" s="168">
        <f t="shared" si="66"/>
        <v>0</v>
      </c>
    </row>
    <row r="1312" spans="1:13" ht="14.25">
      <c r="A1312" s="41"/>
      <c r="B1312" s="83"/>
      <c r="C1312" s="83"/>
      <c r="D1312" s="82"/>
      <c r="E1312" s="108"/>
      <c r="F1312" s="152"/>
      <c r="G1312" s="150">
        <f t="shared" si="64"/>
        <v>0</v>
      </c>
      <c r="H1312" s="118"/>
      <c r="I1312" s="118">
        <f t="shared" si="65"/>
        <v>0</v>
      </c>
      <c r="J1312" s="64"/>
      <c r="K1312" s="64"/>
      <c r="L1312" s="136"/>
      <c r="M1312" s="141">
        <f t="shared" si="66"/>
        <v>0</v>
      </c>
    </row>
    <row r="1313" spans="1:13" ht="14.25">
      <c r="A1313" s="41"/>
      <c r="B1313" s="33"/>
      <c r="C1313" s="33"/>
      <c r="D1313" s="32"/>
      <c r="E1313" s="57"/>
      <c r="F1313" s="152"/>
      <c r="G1313" s="150">
        <f t="shared" si="64"/>
        <v>0</v>
      </c>
      <c r="H1313" s="118"/>
      <c r="I1313" s="118">
        <f t="shared" si="65"/>
        <v>0</v>
      </c>
      <c r="J1313" s="64"/>
      <c r="K1313" s="64"/>
      <c r="L1313" s="136"/>
      <c r="M1313" s="141">
        <f t="shared" si="66"/>
        <v>0</v>
      </c>
    </row>
    <row r="1314" spans="1:13" ht="14.25">
      <c r="A1314" s="54" t="s">
        <v>1075</v>
      </c>
      <c r="B1314" s="33"/>
      <c r="C1314" s="33"/>
      <c r="D1314" s="32"/>
      <c r="E1314" s="57"/>
      <c r="F1314" s="152"/>
      <c r="G1314" s="150">
        <f t="shared" si="64"/>
        <v>0</v>
      </c>
      <c r="H1314" s="118"/>
      <c r="I1314" s="118">
        <f t="shared" si="65"/>
        <v>0</v>
      </c>
      <c r="J1314" s="28"/>
      <c r="K1314" s="24"/>
      <c r="L1314" s="136"/>
      <c r="M1314" s="141">
        <f t="shared" si="66"/>
        <v>0</v>
      </c>
    </row>
    <row r="1315" spans="1:13" ht="14.25">
      <c r="A1315" s="6" t="s">
        <v>111</v>
      </c>
      <c r="B1315" s="6" t="s">
        <v>112</v>
      </c>
      <c r="C1315" s="12" t="s">
        <v>1164</v>
      </c>
      <c r="D1315" s="6" t="s">
        <v>113</v>
      </c>
      <c r="E1315" s="53" t="s">
        <v>114</v>
      </c>
      <c r="F1315" s="151" t="s">
        <v>1662</v>
      </c>
      <c r="G1315" s="150"/>
      <c r="H1315" s="119" t="s">
        <v>1663</v>
      </c>
      <c r="I1315" s="118"/>
      <c r="J1315" s="8"/>
      <c r="K1315" s="8"/>
      <c r="L1315" s="136"/>
      <c r="M1315" s="141"/>
    </row>
    <row r="1316" spans="1:13" ht="14.25">
      <c r="A1316" s="41">
        <v>1</v>
      </c>
      <c r="B1316" s="30" t="s">
        <v>1076</v>
      </c>
      <c r="C1316" s="99" t="s">
        <v>1458</v>
      </c>
      <c r="D1316" s="9" t="s">
        <v>118</v>
      </c>
      <c r="E1316" s="55">
        <v>50</v>
      </c>
      <c r="F1316" s="150">
        <v>16.48</v>
      </c>
      <c r="G1316" s="150">
        <f t="shared" si="64"/>
        <v>824</v>
      </c>
      <c r="H1316" s="118">
        <f>J1316/1.07</f>
        <v>15.140186915887849</v>
      </c>
      <c r="I1316" s="118">
        <f t="shared" si="65"/>
        <v>757.0093457943924</v>
      </c>
      <c r="J1316" s="28">
        <v>16.2</v>
      </c>
      <c r="K1316" s="4"/>
      <c r="L1316" s="136">
        <f>H1316-F1316</f>
        <v>-1.3398130841121514</v>
      </c>
      <c r="M1316" s="141">
        <f t="shared" si="66"/>
        <v>-66.9906542056076</v>
      </c>
    </row>
    <row r="1317" spans="1:13" ht="14.25">
      <c r="A1317" s="32">
        <v>2</v>
      </c>
      <c r="B1317" s="30" t="s">
        <v>1077</v>
      </c>
      <c r="C1317" s="99" t="s">
        <v>1459</v>
      </c>
      <c r="D1317" s="9" t="s">
        <v>118</v>
      </c>
      <c r="E1317" s="55">
        <v>20</v>
      </c>
      <c r="F1317" s="150">
        <v>45.39</v>
      </c>
      <c r="G1317" s="150">
        <f t="shared" si="64"/>
        <v>907.8</v>
      </c>
      <c r="H1317" s="118">
        <f>J1317/1.07</f>
        <v>37.30841121495327</v>
      </c>
      <c r="I1317" s="118">
        <f t="shared" si="65"/>
        <v>746.1682242990653</v>
      </c>
      <c r="J1317" s="28">
        <v>39.92</v>
      </c>
      <c r="K1317" s="4"/>
      <c r="L1317" s="136">
        <f>H1317-F1317</f>
        <v>-8.081588785046733</v>
      </c>
      <c r="M1317" s="141">
        <f t="shared" si="66"/>
        <v>-161.63177570093467</v>
      </c>
    </row>
    <row r="1318" spans="1:13" ht="14.25">
      <c r="A1318" s="41">
        <v>3</v>
      </c>
      <c r="B1318" s="33" t="s">
        <v>1078</v>
      </c>
      <c r="C1318" s="99" t="s">
        <v>1585</v>
      </c>
      <c r="D1318" s="32" t="s">
        <v>118</v>
      </c>
      <c r="E1318" s="57">
        <v>150</v>
      </c>
      <c r="F1318" s="150">
        <v>16.18</v>
      </c>
      <c r="G1318" s="150">
        <f t="shared" si="64"/>
        <v>2427</v>
      </c>
      <c r="H1318" s="118">
        <f>J1318/1.07</f>
        <v>8.355140186915888</v>
      </c>
      <c r="I1318" s="118">
        <f t="shared" si="65"/>
        <v>1253.271028037383</v>
      </c>
      <c r="J1318" s="28">
        <v>8.94</v>
      </c>
      <c r="K1318" s="4"/>
      <c r="L1318" s="136">
        <f>H1318-F1318</f>
        <v>-7.824859813084112</v>
      </c>
      <c r="M1318" s="141">
        <f t="shared" si="66"/>
        <v>-1173.728971962617</v>
      </c>
    </row>
    <row r="1319" spans="1:13" ht="14.25">
      <c r="A1319" s="32"/>
      <c r="B1319" s="20"/>
      <c r="C1319" s="20"/>
      <c r="D1319" s="1"/>
      <c r="E1319" s="57"/>
      <c r="F1319" s="152"/>
      <c r="G1319" s="153">
        <f>SUM(G1316:G1318)</f>
        <v>4158.8</v>
      </c>
      <c r="H1319" s="143"/>
      <c r="I1319" s="143">
        <f>SUM(I1316:I1318)</f>
        <v>2756.4485981308408</v>
      </c>
      <c r="J1319" s="35"/>
      <c r="K1319" s="18"/>
      <c r="L1319" s="144"/>
      <c r="M1319" s="168">
        <f t="shared" si="66"/>
        <v>-1402.3514018691594</v>
      </c>
    </row>
    <row r="1320" spans="1:13" ht="14.25">
      <c r="A1320" s="32"/>
      <c r="B1320" s="83"/>
      <c r="C1320" s="83"/>
      <c r="D1320" s="82"/>
      <c r="E1320" s="108"/>
      <c r="F1320" s="152"/>
      <c r="G1320" s="150">
        <f t="shared" si="64"/>
        <v>0</v>
      </c>
      <c r="H1320" s="118"/>
      <c r="I1320" s="118">
        <f t="shared" si="65"/>
        <v>0</v>
      </c>
      <c r="J1320" s="35"/>
      <c r="K1320" s="4"/>
      <c r="L1320" s="136"/>
      <c r="M1320" s="141">
        <f t="shared" si="66"/>
        <v>0</v>
      </c>
    </row>
    <row r="1321" spans="1:13" ht="14.25">
      <c r="A1321" s="32"/>
      <c r="B1321" s="20"/>
      <c r="C1321" s="20"/>
      <c r="D1321" s="1"/>
      <c r="E1321" s="57"/>
      <c r="F1321" s="152"/>
      <c r="G1321" s="150">
        <f t="shared" si="64"/>
        <v>0</v>
      </c>
      <c r="H1321" s="118"/>
      <c r="I1321" s="118">
        <f t="shared" si="65"/>
        <v>0</v>
      </c>
      <c r="J1321" s="35"/>
      <c r="K1321" s="4"/>
      <c r="L1321" s="136"/>
      <c r="M1321" s="141">
        <f t="shared" si="66"/>
        <v>0</v>
      </c>
    </row>
    <row r="1322" spans="1:13" ht="14.25">
      <c r="A1322" s="54" t="s">
        <v>1079</v>
      </c>
      <c r="B1322" s="20"/>
      <c r="C1322" s="20"/>
      <c r="D1322" s="1"/>
      <c r="E1322" s="57"/>
      <c r="F1322" s="152"/>
      <c r="G1322" s="150">
        <f t="shared" si="64"/>
        <v>0</v>
      </c>
      <c r="H1322" s="118"/>
      <c r="I1322" s="118">
        <f t="shared" si="65"/>
        <v>0</v>
      </c>
      <c r="J1322" s="1"/>
      <c r="K1322" s="24"/>
      <c r="L1322" s="136"/>
      <c r="M1322" s="141">
        <f t="shared" si="66"/>
        <v>0</v>
      </c>
    </row>
    <row r="1323" spans="1:13" ht="14.25">
      <c r="A1323" s="6" t="s">
        <v>111</v>
      </c>
      <c r="B1323" s="6" t="s">
        <v>112</v>
      </c>
      <c r="C1323" s="12" t="s">
        <v>1164</v>
      </c>
      <c r="D1323" s="6" t="s">
        <v>113</v>
      </c>
      <c r="E1323" s="53" t="s">
        <v>114</v>
      </c>
      <c r="F1323" s="151" t="s">
        <v>1662</v>
      </c>
      <c r="G1323" s="150"/>
      <c r="H1323" s="119" t="s">
        <v>1663</v>
      </c>
      <c r="I1323" s="118"/>
      <c r="J1323" s="8"/>
      <c r="K1323" s="8"/>
      <c r="L1323" s="136"/>
      <c r="M1323" s="141"/>
    </row>
    <row r="1324" spans="1:13" ht="14.25">
      <c r="A1324" s="41">
        <v>1</v>
      </c>
      <c r="B1324" s="2" t="s">
        <v>1080</v>
      </c>
      <c r="C1324" s="2" t="s">
        <v>1080</v>
      </c>
      <c r="D1324" s="9" t="s">
        <v>118</v>
      </c>
      <c r="E1324" s="55">
        <v>16</v>
      </c>
      <c r="F1324" s="150">
        <v>118.3</v>
      </c>
      <c r="G1324" s="150">
        <f t="shared" si="64"/>
        <v>1892.8</v>
      </c>
      <c r="H1324" s="126">
        <v>118.3</v>
      </c>
      <c r="I1324" s="126">
        <f t="shared" si="65"/>
        <v>1892.8</v>
      </c>
      <c r="J1324" s="134">
        <v>126.58</v>
      </c>
      <c r="K1324" s="4"/>
      <c r="L1324" s="136">
        <f>H1324-F1324</f>
        <v>0</v>
      </c>
      <c r="M1324" s="141">
        <f t="shared" si="66"/>
        <v>0</v>
      </c>
    </row>
    <row r="1325" spans="1:13" ht="14.25">
      <c r="A1325" s="41"/>
      <c r="B1325" s="2"/>
      <c r="C1325" s="2"/>
      <c r="D1325" s="9"/>
      <c r="E1325" s="55"/>
      <c r="F1325" s="150"/>
      <c r="G1325" s="153">
        <f>SUM(G1324)</f>
        <v>1892.8</v>
      </c>
      <c r="H1325" s="143"/>
      <c r="I1325" s="143">
        <f>SUM(I1324)</f>
        <v>1892.8</v>
      </c>
      <c r="J1325" s="64"/>
      <c r="K1325" s="18"/>
      <c r="L1325" s="144"/>
      <c r="M1325" s="168">
        <f t="shared" si="66"/>
        <v>0</v>
      </c>
    </row>
    <row r="1326" spans="1:13" ht="14.25">
      <c r="A1326" s="41"/>
      <c r="B1326" s="83"/>
      <c r="C1326" s="83"/>
      <c r="D1326" s="82"/>
      <c r="E1326" s="108"/>
      <c r="F1326" s="150"/>
      <c r="G1326" s="150">
        <f t="shared" si="64"/>
        <v>0</v>
      </c>
      <c r="H1326" s="118"/>
      <c r="I1326" s="118">
        <f t="shared" si="65"/>
        <v>0</v>
      </c>
      <c r="J1326" s="64"/>
      <c r="K1326" s="4"/>
      <c r="L1326" s="136"/>
      <c r="M1326" s="141">
        <f t="shared" si="66"/>
        <v>0</v>
      </c>
    </row>
    <row r="1327" spans="1:13" ht="14.25">
      <c r="A1327" s="41"/>
      <c r="B1327" s="2"/>
      <c r="C1327" s="2"/>
      <c r="D1327" s="9"/>
      <c r="E1327" s="55"/>
      <c r="F1327" s="150"/>
      <c r="G1327" s="150">
        <f t="shared" si="64"/>
        <v>0</v>
      </c>
      <c r="H1327" s="118"/>
      <c r="I1327" s="118">
        <f t="shared" si="65"/>
        <v>0</v>
      </c>
      <c r="J1327" s="64"/>
      <c r="K1327" s="4"/>
      <c r="L1327" s="136"/>
      <c r="M1327" s="141">
        <f t="shared" si="66"/>
        <v>0</v>
      </c>
    </row>
    <row r="1328" spans="1:13" ht="14.25">
      <c r="A1328" s="54" t="s">
        <v>1081</v>
      </c>
      <c r="B1328" s="2"/>
      <c r="C1328" s="2"/>
      <c r="D1328" s="9"/>
      <c r="E1328" s="55"/>
      <c r="F1328" s="150"/>
      <c r="G1328" s="150">
        <f t="shared" si="64"/>
        <v>0</v>
      </c>
      <c r="H1328" s="118"/>
      <c r="I1328" s="118">
        <f t="shared" si="65"/>
        <v>0</v>
      </c>
      <c r="J1328" s="28"/>
      <c r="K1328" s="24"/>
      <c r="L1328" s="136"/>
      <c r="M1328" s="141">
        <f t="shared" si="66"/>
        <v>0</v>
      </c>
    </row>
    <row r="1329" spans="1:13" ht="14.25">
      <c r="A1329" s="6" t="s">
        <v>111</v>
      </c>
      <c r="B1329" s="6" t="s">
        <v>112</v>
      </c>
      <c r="C1329" s="12" t="s">
        <v>1164</v>
      </c>
      <c r="D1329" s="6" t="s">
        <v>113</v>
      </c>
      <c r="E1329" s="53" t="s">
        <v>114</v>
      </c>
      <c r="F1329" s="151" t="s">
        <v>1662</v>
      </c>
      <c r="G1329" s="150"/>
      <c r="H1329" s="119" t="s">
        <v>1663</v>
      </c>
      <c r="I1329" s="118"/>
      <c r="J1329" s="8"/>
      <c r="K1329" s="8"/>
      <c r="L1329" s="136"/>
      <c r="M1329" s="141"/>
    </row>
    <row r="1330" spans="1:13" ht="14.25">
      <c r="A1330" s="32">
        <v>1</v>
      </c>
      <c r="B1330" s="2" t="s">
        <v>1082</v>
      </c>
      <c r="C1330" s="99" t="s">
        <v>15</v>
      </c>
      <c r="D1330" s="9" t="s">
        <v>133</v>
      </c>
      <c r="E1330" s="55">
        <v>40</v>
      </c>
      <c r="F1330" s="150">
        <v>15.51</v>
      </c>
      <c r="G1330" s="150">
        <f t="shared" si="64"/>
        <v>620.4</v>
      </c>
      <c r="H1330" s="126">
        <v>15.51</v>
      </c>
      <c r="I1330" s="126">
        <f t="shared" si="65"/>
        <v>620.4</v>
      </c>
      <c r="J1330" s="134">
        <v>16.6</v>
      </c>
      <c r="K1330" s="4"/>
      <c r="L1330" s="136">
        <f>H1330-F1330</f>
        <v>0</v>
      </c>
      <c r="M1330" s="141">
        <f t="shared" si="66"/>
        <v>0</v>
      </c>
    </row>
    <row r="1331" spans="1:13" ht="14.25">
      <c r="A1331" s="41">
        <v>2</v>
      </c>
      <c r="B1331" s="2" t="s">
        <v>1083</v>
      </c>
      <c r="C1331" s="99" t="s">
        <v>16</v>
      </c>
      <c r="D1331" s="9" t="s">
        <v>133</v>
      </c>
      <c r="E1331" s="55">
        <v>30</v>
      </c>
      <c r="F1331" s="150">
        <v>14.35</v>
      </c>
      <c r="G1331" s="150">
        <f t="shared" si="64"/>
        <v>430.5</v>
      </c>
      <c r="H1331" s="126">
        <v>14.35</v>
      </c>
      <c r="I1331" s="126">
        <f t="shared" si="65"/>
        <v>430.5</v>
      </c>
      <c r="J1331" s="134">
        <v>15.35</v>
      </c>
      <c r="K1331" s="4"/>
      <c r="L1331" s="136">
        <f>H1331-F1331</f>
        <v>0</v>
      </c>
      <c r="M1331" s="141">
        <f t="shared" si="66"/>
        <v>0</v>
      </c>
    </row>
    <row r="1332" spans="1:13" ht="14.25">
      <c r="A1332" s="41"/>
      <c r="B1332" s="2"/>
      <c r="C1332" s="2"/>
      <c r="D1332" s="9"/>
      <c r="E1332" s="55"/>
      <c r="F1332" s="150"/>
      <c r="G1332" s="153">
        <f>SUM(G1330:G1331)</f>
        <v>1050.9</v>
      </c>
      <c r="H1332" s="143"/>
      <c r="I1332" s="143">
        <f>SUM(I1330:I1331)</f>
        <v>1050.9</v>
      </c>
      <c r="J1332" s="64"/>
      <c r="K1332" s="18"/>
      <c r="L1332" s="144"/>
      <c r="M1332" s="168">
        <f t="shared" si="66"/>
        <v>0</v>
      </c>
    </row>
    <row r="1333" spans="1:13" ht="14.25">
      <c r="A1333" s="41"/>
      <c r="B1333" s="83"/>
      <c r="C1333" s="83"/>
      <c r="D1333" s="82"/>
      <c r="E1333" s="108"/>
      <c r="F1333" s="150"/>
      <c r="G1333" s="150">
        <f t="shared" si="64"/>
        <v>0</v>
      </c>
      <c r="H1333" s="118"/>
      <c r="I1333" s="118">
        <f t="shared" si="65"/>
        <v>0</v>
      </c>
      <c r="J1333" s="28"/>
      <c r="K1333" s="4"/>
      <c r="L1333" s="136"/>
      <c r="M1333" s="141">
        <f t="shared" si="66"/>
        <v>0</v>
      </c>
    </row>
    <row r="1334" spans="1:13" ht="14.25">
      <c r="A1334" s="41"/>
      <c r="B1334" s="2"/>
      <c r="C1334" s="2"/>
      <c r="D1334" s="9"/>
      <c r="E1334" s="55"/>
      <c r="F1334" s="150"/>
      <c r="G1334" s="150">
        <f t="shared" si="64"/>
        <v>0</v>
      </c>
      <c r="H1334" s="118"/>
      <c r="I1334" s="118">
        <f t="shared" si="65"/>
        <v>0</v>
      </c>
      <c r="J1334" s="28"/>
      <c r="K1334" s="4"/>
      <c r="L1334" s="136"/>
      <c r="M1334" s="141">
        <f t="shared" si="66"/>
        <v>0</v>
      </c>
    </row>
    <row r="1335" spans="1:13" ht="14.25">
      <c r="A1335" s="15" t="s">
        <v>1010</v>
      </c>
      <c r="B1335" s="2"/>
      <c r="C1335" s="2"/>
      <c r="D1335" s="9"/>
      <c r="E1335" s="55"/>
      <c r="F1335" s="150"/>
      <c r="G1335" s="150">
        <f t="shared" si="64"/>
        <v>0</v>
      </c>
      <c r="H1335" s="118"/>
      <c r="I1335" s="118">
        <f t="shared" si="65"/>
        <v>0</v>
      </c>
      <c r="J1335" s="28"/>
      <c r="K1335" s="24"/>
      <c r="L1335" s="136"/>
      <c r="M1335" s="141">
        <f t="shared" si="66"/>
        <v>0</v>
      </c>
    </row>
    <row r="1336" spans="1:13" ht="14.25">
      <c r="A1336" s="6" t="s">
        <v>111</v>
      </c>
      <c r="B1336" s="6" t="s">
        <v>112</v>
      </c>
      <c r="C1336" s="12" t="s">
        <v>1164</v>
      </c>
      <c r="D1336" s="6" t="s">
        <v>113</v>
      </c>
      <c r="E1336" s="53" t="s">
        <v>114</v>
      </c>
      <c r="F1336" s="151" t="s">
        <v>1662</v>
      </c>
      <c r="G1336" s="150"/>
      <c r="H1336" s="119" t="s">
        <v>1663</v>
      </c>
      <c r="I1336" s="118"/>
      <c r="J1336" s="8"/>
      <c r="K1336" s="8"/>
      <c r="L1336" s="136"/>
      <c r="M1336" s="141"/>
    </row>
    <row r="1337" spans="1:13" ht="14.25">
      <c r="A1337" s="32">
        <v>1</v>
      </c>
      <c r="B1337" s="2" t="s">
        <v>1084</v>
      </c>
      <c r="C1337" s="99" t="s">
        <v>1673</v>
      </c>
      <c r="D1337" s="9" t="s">
        <v>130</v>
      </c>
      <c r="E1337" s="55">
        <v>50</v>
      </c>
      <c r="F1337" s="150">
        <v>21.66</v>
      </c>
      <c r="G1337" s="150">
        <f aca="true" t="shared" si="69" ref="G1337:G1400">E1337*F1337</f>
        <v>1083</v>
      </c>
      <c r="H1337" s="118">
        <f>J1337/1.07</f>
        <v>20.91588785046729</v>
      </c>
      <c r="I1337" s="118">
        <f aca="true" t="shared" si="70" ref="I1337:I1400">H1337*E1337</f>
        <v>1045.7943925233644</v>
      </c>
      <c r="J1337" s="28">
        <v>22.38</v>
      </c>
      <c r="K1337" s="4"/>
      <c r="L1337" s="136">
        <f>H1337-F1337</f>
        <v>-0.744112149532711</v>
      </c>
      <c r="M1337" s="141">
        <f t="shared" si="66"/>
        <v>-37.20560747663558</v>
      </c>
    </row>
    <row r="1338" spans="1:13" ht="14.25">
      <c r="A1338" s="32"/>
      <c r="B1338" s="2"/>
      <c r="C1338" s="2"/>
      <c r="D1338" s="9"/>
      <c r="E1338" s="55"/>
      <c r="F1338" s="150"/>
      <c r="G1338" s="153">
        <f>SUM(G1337)</f>
        <v>1083</v>
      </c>
      <c r="H1338" s="143"/>
      <c r="I1338" s="143">
        <f>SUM(I1337)</f>
        <v>1045.7943925233644</v>
      </c>
      <c r="J1338" s="64"/>
      <c r="K1338" s="18"/>
      <c r="L1338" s="144"/>
      <c r="M1338" s="168">
        <f t="shared" si="66"/>
        <v>-37.20560747663558</v>
      </c>
    </row>
    <row r="1339" spans="1:13" ht="14.25">
      <c r="A1339" s="32"/>
      <c r="B1339" s="83"/>
      <c r="C1339" s="83"/>
      <c r="D1339" s="82"/>
      <c r="E1339" s="108"/>
      <c r="F1339" s="150"/>
      <c r="G1339" s="150">
        <f t="shared" si="69"/>
        <v>0</v>
      </c>
      <c r="H1339" s="118"/>
      <c r="I1339" s="118">
        <f t="shared" si="70"/>
        <v>0</v>
      </c>
      <c r="J1339" s="64"/>
      <c r="K1339" s="4"/>
      <c r="L1339" s="136"/>
      <c r="M1339" s="141">
        <f t="shared" si="66"/>
        <v>0</v>
      </c>
    </row>
    <row r="1340" spans="1:13" ht="14.25">
      <c r="A1340" s="32"/>
      <c r="B1340" s="2"/>
      <c r="C1340" s="2"/>
      <c r="D1340" s="9"/>
      <c r="E1340" s="55"/>
      <c r="F1340" s="150"/>
      <c r="G1340" s="150">
        <f t="shared" si="69"/>
        <v>0</v>
      </c>
      <c r="H1340" s="118"/>
      <c r="I1340" s="118">
        <f t="shared" si="70"/>
        <v>0</v>
      </c>
      <c r="J1340" s="64"/>
      <c r="K1340" s="4"/>
      <c r="L1340" s="136"/>
      <c r="M1340" s="141">
        <f aca="true" t="shared" si="71" ref="M1340:M1403">I1340-G1340</f>
        <v>0</v>
      </c>
    </row>
    <row r="1341" spans="1:13" ht="14.25">
      <c r="A1341" s="32"/>
      <c r="B1341" s="2"/>
      <c r="C1341" s="2"/>
      <c r="D1341" s="9"/>
      <c r="E1341" s="55"/>
      <c r="F1341" s="150"/>
      <c r="G1341" s="150">
        <f t="shared" si="69"/>
        <v>0</v>
      </c>
      <c r="H1341" s="118"/>
      <c r="I1341" s="118">
        <f t="shared" si="70"/>
        <v>0</v>
      </c>
      <c r="J1341" s="64"/>
      <c r="K1341" s="4"/>
      <c r="L1341" s="136"/>
      <c r="M1341" s="141">
        <f t="shared" si="71"/>
        <v>0</v>
      </c>
    </row>
    <row r="1342" spans="1:13" ht="14.25">
      <c r="A1342" s="15" t="s">
        <v>1011</v>
      </c>
      <c r="B1342" s="2"/>
      <c r="C1342" s="2"/>
      <c r="D1342" s="9"/>
      <c r="E1342" s="55"/>
      <c r="F1342" s="150"/>
      <c r="G1342" s="150">
        <f t="shared" si="69"/>
        <v>0</v>
      </c>
      <c r="H1342" s="118"/>
      <c r="I1342" s="118">
        <f t="shared" si="70"/>
        <v>0</v>
      </c>
      <c r="J1342" s="28"/>
      <c r="K1342" s="24"/>
      <c r="L1342" s="136"/>
      <c r="M1342" s="141">
        <f t="shared" si="71"/>
        <v>0</v>
      </c>
    </row>
    <row r="1343" spans="1:13" ht="14.25">
      <c r="A1343" s="6" t="s">
        <v>111</v>
      </c>
      <c r="B1343" s="6" t="s">
        <v>112</v>
      </c>
      <c r="C1343" s="12" t="s">
        <v>1164</v>
      </c>
      <c r="D1343" s="6" t="s">
        <v>113</v>
      </c>
      <c r="E1343" s="53" t="s">
        <v>114</v>
      </c>
      <c r="F1343" s="151" t="s">
        <v>1662</v>
      </c>
      <c r="G1343" s="150"/>
      <c r="H1343" s="119" t="s">
        <v>1663</v>
      </c>
      <c r="I1343" s="118"/>
      <c r="J1343" s="8"/>
      <c r="K1343" s="8"/>
      <c r="L1343" s="136"/>
      <c r="M1343" s="141"/>
    </row>
    <row r="1344" spans="1:13" ht="14.25">
      <c r="A1344" s="41">
        <v>1</v>
      </c>
      <c r="B1344" s="30" t="s">
        <v>1085</v>
      </c>
      <c r="C1344" s="99" t="s">
        <v>1460</v>
      </c>
      <c r="D1344" s="9" t="s">
        <v>130</v>
      </c>
      <c r="E1344" s="55">
        <v>10</v>
      </c>
      <c r="F1344" s="150">
        <v>110</v>
      </c>
      <c r="G1344" s="150">
        <f t="shared" si="69"/>
        <v>1100</v>
      </c>
      <c r="H1344" s="126">
        <f>J1344/1.07</f>
        <v>110</v>
      </c>
      <c r="I1344" s="126">
        <f t="shared" si="70"/>
        <v>1100</v>
      </c>
      <c r="J1344" s="134">
        <v>117.7</v>
      </c>
      <c r="K1344" s="4"/>
      <c r="L1344" s="136">
        <f>H1344-F1344</f>
        <v>0</v>
      </c>
      <c r="M1344" s="141">
        <f t="shared" si="71"/>
        <v>0</v>
      </c>
    </row>
    <row r="1345" spans="1:13" ht="14.25">
      <c r="A1345" s="41"/>
      <c r="B1345" s="68"/>
      <c r="C1345" s="68"/>
      <c r="D1345" s="9"/>
      <c r="E1345" s="55"/>
      <c r="F1345" s="150"/>
      <c r="G1345" s="153">
        <f>SUM(G1344)</f>
        <v>1100</v>
      </c>
      <c r="H1345" s="143"/>
      <c r="I1345" s="143">
        <f>SUM(I1344)</f>
        <v>1100</v>
      </c>
      <c r="J1345" s="64"/>
      <c r="K1345" s="18"/>
      <c r="L1345" s="144"/>
      <c r="M1345" s="168">
        <f t="shared" si="71"/>
        <v>0</v>
      </c>
    </row>
    <row r="1346" spans="1:13" ht="14.25">
      <c r="A1346" s="41"/>
      <c r="B1346" s="83"/>
      <c r="C1346" s="83"/>
      <c r="D1346" s="82"/>
      <c r="E1346" s="108"/>
      <c r="F1346" s="150"/>
      <c r="G1346" s="150">
        <f t="shared" si="69"/>
        <v>0</v>
      </c>
      <c r="H1346" s="118"/>
      <c r="I1346" s="118">
        <f t="shared" si="70"/>
        <v>0</v>
      </c>
      <c r="J1346" s="64"/>
      <c r="K1346" s="4"/>
      <c r="L1346" s="136"/>
      <c r="M1346" s="141">
        <f t="shared" si="71"/>
        <v>0</v>
      </c>
    </row>
    <row r="1347" spans="1:13" ht="14.25">
      <c r="A1347" s="41"/>
      <c r="B1347" s="68"/>
      <c r="C1347" s="68"/>
      <c r="D1347" s="9"/>
      <c r="E1347" s="55"/>
      <c r="F1347" s="150"/>
      <c r="G1347" s="150">
        <f t="shared" si="69"/>
        <v>0</v>
      </c>
      <c r="H1347" s="118"/>
      <c r="I1347" s="118">
        <f t="shared" si="70"/>
        <v>0</v>
      </c>
      <c r="J1347" s="64"/>
      <c r="K1347" s="4"/>
      <c r="L1347" s="136"/>
      <c r="M1347" s="141">
        <f t="shared" si="71"/>
        <v>0</v>
      </c>
    </row>
    <row r="1348" spans="1:13" ht="14.25">
      <c r="A1348" s="54" t="s">
        <v>1086</v>
      </c>
      <c r="B1348" s="68"/>
      <c r="C1348" s="68"/>
      <c r="D1348" s="9"/>
      <c r="E1348" s="55"/>
      <c r="F1348" s="150"/>
      <c r="G1348" s="150">
        <f t="shared" si="69"/>
        <v>0</v>
      </c>
      <c r="H1348" s="118"/>
      <c r="I1348" s="118">
        <f t="shared" si="70"/>
        <v>0</v>
      </c>
      <c r="J1348" s="28"/>
      <c r="K1348" s="24"/>
      <c r="L1348" s="136"/>
      <c r="M1348" s="141">
        <f t="shared" si="71"/>
        <v>0</v>
      </c>
    </row>
    <row r="1349" spans="1:13" ht="14.25">
      <c r="A1349" s="6" t="s">
        <v>111</v>
      </c>
      <c r="B1349" s="6" t="s">
        <v>112</v>
      </c>
      <c r="C1349" s="12" t="s">
        <v>1164</v>
      </c>
      <c r="D1349" s="6" t="s">
        <v>113</v>
      </c>
      <c r="E1349" s="53" t="s">
        <v>114</v>
      </c>
      <c r="F1349" s="151" t="s">
        <v>1662</v>
      </c>
      <c r="G1349" s="150"/>
      <c r="H1349" s="119" t="s">
        <v>1663</v>
      </c>
      <c r="I1349" s="118"/>
      <c r="J1349" s="8"/>
      <c r="K1349" s="8"/>
      <c r="L1349" s="136"/>
      <c r="M1349" s="141"/>
    </row>
    <row r="1350" spans="1:13" ht="24">
      <c r="A1350" s="32">
        <v>1</v>
      </c>
      <c r="B1350" s="33" t="s">
        <v>1087</v>
      </c>
      <c r="C1350" s="99" t="s">
        <v>1467</v>
      </c>
      <c r="D1350" s="9" t="s">
        <v>118</v>
      </c>
      <c r="E1350" s="55">
        <v>10</v>
      </c>
      <c r="F1350" s="150">
        <v>19.18</v>
      </c>
      <c r="G1350" s="150">
        <f t="shared" si="69"/>
        <v>191.8</v>
      </c>
      <c r="H1350" s="139">
        <f aca="true" t="shared" si="72" ref="H1350:H1358">J1350/1.07</f>
        <v>0.11214953271028036</v>
      </c>
      <c r="I1350" s="118">
        <f t="shared" si="70"/>
        <v>1.1214953271028036</v>
      </c>
      <c r="J1350" s="28">
        <v>0.12</v>
      </c>
      <c r="K1350" s="4"/>
      <c r="L1350" s="138">
        <f aca="true" t="shared" si="73" ref="L1350:L1358">H1350-F1350</f>
        <v>-19.06785046728972</v>
      </c>
      <c r="M1350" s="141">
        <f t="shared" si="71"/>
        <v>-190.67850467289722</v>
      </c>
    </row>
    <row r="1351" spans="1:13" ht="14.25">
      <c r="A1351" s="41">
        <v>2</v>
      </c>
      <c r="B1351" s="30" t="s">
        <v>1088</v>
      </c>
      <c r="C1351" s="99" t="s">
        <v>1461</v>
      </c>
      <c r="D1351" s="9" t="s">
        <v>118</v>
      </c>
      <c r="E1351" s="55">
        <v>10</v>
      </c>
      <c r="F1351" s="150">
        <v>4.82</v>
      </c>
      <c r="G1351" s="150">
        <f t="shared" si="69"/>
        <v>48.2</v>
      </c>
      <c r="H1351" s="118">
        <f t="shared" si="72"/>
        <v>4.803738317757008</v>
      </c>
      <c r="I1351" s="118">
        <f t="shared" si="70"/>
        <v>48.037383177570085</v>
      </c>
      <c r="J1351" s="28">
        <v>5.14</v>
      </c>
      <c r="K1351" s="4"/>
      <c r="L1351" s="136">
        <f t="shared" si="73"/>
        <v>-0.01626168224299196</v>
      </c>
      <c r="M1351" s="141">
        <f t="shared" si="71"/>
        <v>-0.16261682242991782</v>
      </c>
    </row>
    <row r="1352" spans="1:13" ht="24">
      <c r="A1352" s="32">
        <v>3</v>
      </c>
      <c r="B1352" s="33" t="s">
        <v>1089</v>
      </c>
      <c r="C1352" s="100" t="s">
        <v>55</v>
      </c>
      <c r="D1352" s="32" t="s">
        <v>130</v>
      </c>
      <c r="E1352" s="57">
        <v>20</v>
      </c>
      <c r="F1352" s="152">
        <v>5.54</v>
      </c>
      <c r="G1352" s="150">
        <f t="shared" si="69"/>
        <v>110.8</v>
      </c>
      <c r="H1352" s="118">
        <f t="shared" si="72"/>
        <v>5.299065420560748</v>
      </c>
      <c r="I1352" s="118">
        <f t="shared" si="70"/>
        <v>105.98130841121495</v>
      </c>
      <c r="J1352" s="28">
        <v>5.67</v>
      </c>
      <c r="K1352" s="4"/>
      <c r="L1352" s="136">
        <f t="shared" si="73"/>
        <v>-0.24093457943925234</v>
      </c>
      <c r="M1352" s="141">
        <f t="shared" si="71"/>
        <v>-4.818691588785043</v>
      </c>
    </row>
    <row r="1353" spans="1:13" ht="14.25">
      <c r="A1353" s="41">
        <v>4</v>
      </c>
      <c r="B1353" s="33" t="s">
        <v>1090</v>
      </c>
      <c r="C1353" s="100" t="s">
        <v>1466</v>
      </c>
      <c r="D1353" s="32" t="s">
        <v>118</v>
      </c>
      <c r="E1353" s="57">
        <v>10</v>
      </c>
      <c r="F1353" s="152">
        <v>2.93</v>
      </c>
      <c r="G1353" s="150">
        <f t="shared" si="69"/>
        <v>29.3</v>
      </c>
      <c r="H1353" s="118">
        <f t="shared" si="72"/>
        <v>2.794392523364486</v>
      </c>
      <c r="I1353" s="118">
        <f t="shared" si="70"/>
        <v>27.943925233644862</v>
      </c>
      <c r="J1353" s="28">
        <v>2.99</v>
      </c>
      <c r="K1353" s="4"/>
      <c r="L1353" s="136">
        <f t="shared" si="73"/>
        <v>-0.13560747663551398</v>
      </c>
      <c r="M1353" s="141">
        <f t="shared" si="71"/>
        <v>-1.356074766355139</v>
      </c>
    </row>
    <row r="1354" spans="1:13" ht="14.25">
      <c r="A1354" s="32">
        <v>5</v>
      </c>
      <c r="B1354" s="30" t="s">
        <v>1091</v>
      </c>
      <c r="C1354" s="100" t="s">
        <v>1483</v>
      </c>
      <c r="D1354" s="9" t="s">
        <v>118</v>
      </c>
      <c r="E1354" s="55">
        <v>20</v>
      </c>
      <c r="F1354" s="150">
        <v>1.31</v>
      </c>
      <c r="G1354" s="150">
        <f t="shared" si="69"/>
        <v>26.200000000000003</v>
      </c>
      <c r="H1354" s="118">
        <f t="shared" si="72"/>
        <v>1.0093457943925235</v>
      </c>
      <c r="I1354" s="118">
        <f t="shared" si="70"/>
        <v>20.186915887850468</v>
      </c>
      <c r="J1354" s="28">
        <v>1.08</v>
      </c>
      <c r="K1354" s="4"/>
      <c r="L1354" s="136">
        <f t="shared" si="73"/>
        <v>-0.3006542056074766</v>
      </c>
      <c r="M1354" s="141">
        <f t="shared" si="71"/>
        <v>-6.013084112149535</v>
      </c>
    </row>
    <row r="1355" spans="1:13" ht="14.25">
      <c r="A1355" s="41">
        <v>6</v>
      </c>
      <c r="B1355" s="33" t="s">
        <v>1092</v>
      </c>
      <c r="C1355" s="100" t="s">
        <v>1463</v>
      </c>
      <c r="D1355" s="32" t="s">
        <v>118</v>
      </c>
      <c r="E1355" s="57">
        <v>150</v>
      </c>
      <c r="F1355" s="152">
        <v>0.94</v>
      </c>
      <c r="G1355" s="150">
        <f t="shared" si="69"/>
        <v>141</v>
      </c>
      <c r="H1355" s="126">
        <v>0.94</v>
      </c>
      <c r="I1355" s="126">
        <f t="shared" si="70"/>
        <v>141</v>
      </c>
      <c r="J1355" s="134">
        <v>1.01</v>
      </c>
      <c r="K1355" s="4"/>
      <c r="L1355" s="136">
        <f t="shared" si="73"/>
        <v>0</v>
      </c>
      <c r="M1355" s="141">
        <f t="shared" si="71"/>
        <v>0</v>
      </c>
    </row>
    <row r="1356" spans="1:13" ht="14.25">
      <c r="A1356" s="32">
        <v>7</v>
      </c>
      <c r="B1356" s="33" t="s">
        <v>1093</v>
      </c>
      <c r="C1356" s="100" t="s">
        <v>1465</v>
      </c>
      <c r="D1356" s="32" t="s">
        <v>118</v>
      </c>
      <c r="E1356" s="57">
        <v>50</v>
      </c>
      <c r="F1356" s="152">
        <v>2.07</v>
      </c>
      <c r="G1356" s="150">
        <f t="shared" si="69"/>
        <v>103.49999999999999</v>
      </c>
      <c r="H1356" s="118">
        <f t="shared" si="72"/>
        <v>1.8971962616822426</v>
      </c>
      <c r="I1356" s="118">
        <f t="shared" si="70"/>
        <v>94.85981308411213</v>
      </c>
      <c r="J1356" s="28">
        <v>2.03</v>
      </c>
      <c r="K1356" s="4"/>
      <c r="L1356" s="136">
        <f t="shared" si="73"/>
        <v>-0.1728037383177572</v>
      </c>
      <c r="M1356" s="141">
        <f t="shared" si="71"/>
        <v>-8.640186915887853</v>
      </c>
    </row>
    <row r="1357" spans="1:13" ht="14.25">
      <c r="A1357" s="41">
        <v>8</v>
      </c>
      <c r="B1357" s="33" t="s">
        <v>1094</v>
      </c>
      <c r="C1357" s="100" t="s">
        <v>1464</v>
      </c>
      <c r="D1357" s="32" t="s">
        <v>118</v>
      </c>
      <c r="E1357" s="57">
        <v>10</v>
      </c>
      <c r="F1357" s="152">
        <v>4.44</v>
      </c>
      <c r="G1357" s="150">
        <f t="shared" si="69"/>
        <v>44.400000000000006</v>
      </c>
      <c r="H1357" s="118">
        <f t="shared" si="72"/>
        <v>4.14018691588785</v>
      </c>
      <c r="I1357" s="118">
        <f t="shared" si="70"/>
        <v>41.4018691588785</v>
      </c>
      <c r="J1357" s="28">
        <v>4.43</v>
      </c>
      <c r="K1357" s="4"/>
      <c r="L1357" s="136">
        <f t="shared" si="73"/>
        <v>-0.29981308411215046</v>
      </c>
      <c r="M1357" s="141">
        <f t="shared" si="71"/>
        <v>-2.998130841121508</v>
      </c>
    </row>
    <row r="1358" spans="1:13" ht="14.25">
      <c r="A1358" s="32">
        <v>9</v>
      </c>
      <c r="B1358" s="33" t="s">
        <v>1095</v>
      </c>
      <c r="C1358" s="100" t="s">
        <v>1462</v>
      </c>
      <c r="D1358" s="32" t="s">
        <v>118</v>
      </c>
      <c r="E1358" s="57">
        <v>15</v>
      </c>
      <c r="F1358" s="152">
        <v>4.52</v>
      </c>
      <c r="G1358" s="150">
        <f t="shared" si="69"/>
        <v>67.8</v>
      </c>
      <c r="H1358" s="118">
        <f t="shared" si="72"/>
        <v>4.261682242990654</v>
      </c>
      <c r="I1358" s="118">
        <f t="shared" si="70"/>
        <v>63.92523364485981</v>
      </c>
      <c r="J1358" s="28">
        <v>4.56</v>
      </c>
      <c r="K1358" s="4"/>
      <c r="L1358" s="136">
        <f t="shared" si="73"/>
        <v>-0.2583177570093458</v>
      </c>
      <c r="M1358" s="141">
        <f t="shared" si="71"/>
        <v>-3.8747663551401885</v>
      </c>
    </row>
    <row r="1359" spans="1:13" ht="14.25">
      <c r="A1359" s="41"/>
      <c r="B1359" s="33"/>
      <c r="C1359" s="33"/>
      <c r="D1359" s="32"/>
      <c r="E1359" s="57"/>
      <c r="F1359" s="152"/>
      <c r="G1359" s="153">
        <f>SUM(G1350:G1358)</f>
        <v>762.9999999999999</v>
      </c>
      <c r="H1359" s="143"/>
      <c r="I1359" s="143">
        <f>SUM(I1350:I1358)</f>
        <v>544.4579439252336</v>
      </c>
      <c r="J1359" s="64"/>
      <c r="K1359" s="18"/>
      <c r="L1359" s="144"/>
      <c r="M1359" s="168">
        <f t="shared" si="71"/>
        <v>-218.54205607476626</v>
      </c>
    </row>
    <row r="1360" spans="1:13" ht="14.25">
      <c r="A1360" s="41"/>
      <c r="B1360" s="83"/>
      <c r="C1360" s="83"/>
      <c r="D1360" s="82"/>
      <c r="E1360" s="108"/>
      <c r="F1360" s="152"/>
      <c r="G1360" s="150">
        <f t="shared" si="69"/>
        <v>0</v>
      </c>
      <c r="H1360" s="118"/>
      <c r="I1360" s="118">
        <f t="shared" si="70"/>
        <v>0</v>
      </c>
      <c r="J1360" s="64"/>
      <c r="K1360" s="4"/>
      <c r="L1360" s="136"/>
      <c r="M1360" s="141">
        <f t="shared" si="71"/>
        <v>0</v>
      </c>
    </row>
    <row r="1361" spans="1:13" ht="14.25">
      <c r="A1361" s="41"/>
      <c r="B1361" s="33"/>
      <c r="C1361" s="33"/>
      <c r="D1361" s="32"/>
      <c r="E1361" s="57"/>
      <c r="F1361" s="152"/>
      <c r="G1361" s="150">
        <f t="shared" si="69"/>
        <v>0</v>
      </c>
      <c r="H1361" s="118"/>
      <c r="I1361" s="118">
        <f t="shared" si="70"/>
        <v>0</v>
      </c>
      <c r="J1361" s="64"/>
      <c r="K1361" s="4"/>
      <c r="L1361" s="136"/>
      <c r="M1361" s="141">
        <f t="shared" si="71"/>
        <v>0</v>
      </c>
    </row>
    <row r="1362" spans="1:13" ht="14.25">
      <c r="A1362" s="54" t="s">
        <v>1096</v>
      </c>
      <c r="B1362" s="33"/>
      <c r="C1362" s="33"/>
      <c r="D1362" s="32"/>
      <c r="E1362" s="57"/>
      <c r="F1362" s="152"/>
      <c r="G1362" s="150">
        <f t="shared" si="69"/>
        <v>0</v>
      </c>
      <c r="H1362" s="118"/>
      <c r="I1362" s="118">
        <f t="shared" si="70"/>
        <v>0</v>
      </c>
      <c r="J1362" s="28"/>
      <c r="K1362" s="24"/>
      <c r="L1362" s="136"/>
      <c r="M1362" s="141">
        <f t="shared" si="71"/>
        <v>0</v>
      </c>
    </row>
    <row r="1363" spans="1:13" ht="14.25">
      <c r="A1363" s="6" t="s">
        <v>111</v>
      </c>
      <c r="B1363" s="6" t="s">
        <v>112</v>
      </c>
      <c r="C1363" s="12" t="s">
        <v>1164</v>
      </c>
      <c r="D1363" s="6" t="s">
        <v>113</v>
      </c>
      <c r="E1363" s="53" t="s">
        <v>114</v>
      </c>
      <c r="F1363" s="151" t="s">
        <v>1662</v>
      </c>
      <c r="G1363" s="150"/>
      <c r="H1363" s="119" t="s">
        <v>1663</v>
      </c>
      <c r="I1363" s="118"/>
      <c r="J1363" s="8"/>
      <c r="K1363" s="8"/>
      <c r="L1363" s="136"/>
      <c r="M1363" s="141"/>
    </row>
    <row r="1364" spans="1:13" ht="24">
      <c r="A1364" s="41">
        <v>1</v>
      </c>
      <c r="B1364" s="33" t="s">
        <v>1097</v>
      </c>
      <c r="C1364" s="100" t="s">
        <v>1484</v>
      </c>
      <c r="D1364" s="32" t="s">
        <v>118</v>
      </c>
      <c r="E1364" s="57">
        <v>70</v>
      </c>
      <c r="F1364" s="152">
        <v>9.74</v>
      </c>
      <c r="G1364" s="150">
        <f t="shared" si="69"/>
        <v>681.8000000000001</v>
      </c>
      <c r="H1364" s="118">
        <f aca="true" t="shared" si="74" ref="H1364:H1371">J1364/1.07</f>
        <v>8.841121495327103</v>
      </c>
      <c r="I1364" s="118">
        <f t="shared" si="70"/>
        <v>618.8785046728972</v>
      </c>
      <c r="J1364" s="28">
        <v>9.46</v>
      </c>
      <c r="K1364" s="4"/>
      <c r="L1364" s="136">
        <f aca="true" t="shared" si="75" ref="L1364:L1371">H1364-F1364</f>
        <v>-0.8988785046728971</v>
      </c>
      <c r="M1364" s="141">
        <f t="shared" si="71"/>
        <v>-62.92149532710289</v>
      </c>
    </row>
    <row r="1365" spans="1:13" ht="24">
      <c r="A1365" s="41">
        <v>2</v>
      </c>
      <c r="B1365" s="2" t="s">
        <v>1098</v>
      </c>
      <c r="C1365" s="98" t="s">
        <v>1468</v>
      </c>
      <c r="D1365" s="9" t="s">
        <v>118</v>
      </c>
      <c r="E1365" s="55">
        <v>5</v>
      </c>
      <c r="F1365" s="150">
        <v>12.6</v>
      </c>
      <c r="G1365" s="150">
        <f t="shared" si="69"/>
        <v>63</v>
      </c>
      <c r="H1365" s="118">
        <f t="shared" si="74"/>
        <v>11.495327102803738</v>
      </c>
      <c r="I1365" s="118">
        <f t="shared" si="70"/>
        <v>57.476635514018696</v>
      </c>
      <c r="J1365" s="28">
        <v>12.3</v>
      </c>
      <c r="K1365" s="4"/>
      <c r="L1365" s="136">
        <f t="shared" si="75"/>
        <v>-1.1046728971962612</v>
      </c>
      <c r="M1365" s="141">
        <f t="shared" si="71"/>
        <v>-5.523364485981304</v>
      </c>
    </row>
    <row r="1366" spans="1:13" ht="24">
      <c r="A1366" s="41">
        <v>3</v>
      </c>
      <c r="B1366" s="2" t="s">
        <v>1099</v>
      </c>
      <c r="C1366" s="98" t="s">
        <v>1469</v>
      </c>
      <c r="D1366" s="9" t="s">
        <v>118</v>
      </c>
      <c r="E1366" s="55">
        <v>35</v>
      </c>
      <c r="F1366" s="150">
        <v>11.83</v>
      </c>
      <c r="G1366" s="150">
        <f t="shared" si="69"/>
        <v>414.05</v>
      </c>
      <c r="H1366" s="118">
        <f t="shared" si="74"/>
        <v>8.738317757009344</v>
      </c>
      <c r="I1366" s="118">
        <f t="shared" si="70"/>
        <v>305.84112149532706</v>
      </c>
      <c r="J1366" s="28">
        <v>9.35</v>
      </c>
      <c r="K1366" s="4"/>
      <c r="L1366" s="136">
        <f t="shared" si="75"/>
        <v>-3.0916822429906556</v>
      </c>
      <c r="M1366" s="141">
        <f t="shared" si="71"/>
        <v>-108.20887850467295</v>
      </c>
    </row>
    <row r="1367" spans="1:13" ht="14.25">
      <c r="A1367" s="41">
        <v>4</v>
      </c>
      <c r="B1367" s="33" t="s">
        <v>1100</v>
      </c>
      <c r="C1367" s="100" t="s">
        <v>1470</v>
      </c>
      <c r="D1367" s="32" t="s">
        <v>118</v>
      </c>
      <c r="E1367" s="57">
        <v>80</v>
      </c>
      <c r="F1367" s="152">
        <v>8.5</v>
      </c>
      <c r="G1367" s="150">
        <f t="shared" si="69"/>
        <v>680</v>
      </c>
      <c r="H1367" s="118">
        <f t="shared" si="74"/>
        <v>6.05607476635514</v>
      </c>
      <c r="I1367" s="118">
        <f t="shared" si="70"/>
        <v>484.48598130841117</v>
      </c>
      <c r="J1367" s="28">
        <v>6.48</v>
      </c>
      <c r="K1367" s="4"/>
      <c r="L1367" s="136">
        <f t="shared" si="75"/>
        <v>-2.44392523364486</v>
      </c>
      <c r="M1367" s="141">
        <f t="shared" si="71"/>
        <v>-195.51401869158883</v>
      </c>
    </row>
    <row r="1368" spans="1:13" ht="14.25">
      <c r="A1368" s="41">
        <v>5</v>
      </c>
      <c r="B1368" s="33" t="s">
        <v>1101</v>
      </c>
      <c r="C1368" s="100" t="s">
        <v>1471</v>
      </c>
      <c r="D1368" s="32" t="s">
        <v>118</v>
      </c>
      <c r="E1368" s="57">
        <v>30</v>
      </c>
      <c r="F1368" s="152">
        <v>7.01</v>
      </c>
      <c r="G1368" s="150">
        <f t="shared" si="69"/>
        <v>210.29999999999998</v>
      </c>
      <c r="H1368" s="118">
        <f t="shared" si="74"/>
        <v>6.663551401869158</v>
      </c>
      <c r="I1368" s="118">
        <f t="shared" si="70"/>
        <v>199.90654205607476</v>
      </c>
      <c r="J1368" s="28">
        <v>7.13</v>
      </c>
      <c r="K1368" s="4"/>
      <c r="L1368" s="136">
        <f t="shared" si="75"/>
        <v>-0.3464485981308414</v>
      </c>
      <c r="M1368" s="141">
        <f t="shared" si="71"/>
        <v>-10.393457943925227</v>
      </c>
    </row>
    <row r="1369" spans="1:13" ht="14.25">
      <c r="A1369" s="41">
        <v>6</v>
      </c>
      <c r="B1369" s="33" t="s">
        <v>1102</v>
      </c>
      <c r="C1369" s="100" t="s">
        <v>1472</v>
      </c>
      <c r="D1369" s="32" t="s">
        <v>118</v>
      </c>
      <c r="E1369" s="57">
        <v>30</v>
      </c>
      <c r="F1369" s="152">
        <v>12</v>
      </c>
      <c r="G1369" s="150">
        <f t="shared" si="69"/>
        <v>360</v>
      </c>
      <c r="H1369" s="118">
        <f t="shared" si="74"/>
        <v>8.205607476635514</v>
      </c>
      <c r="I1369" s="118">
        <f t="shared" si="70"/>
        <v>246.1682242990654</v>
      </c>
      <c r="J1369" s="28">
        <v>8.78</v>
      </c>
      <c r="K1369" s="4"/>
      <c r="L1369" s="136">
        <f t="shared" si="75"/>
        <v>-3.794392523364486</v>
      </c>
      <c r="M1369" s="141">
        <f t="shared" si="71"/>
        <v>-113.8317757009346</v>
      </c>
    </row>
    <row r="1370" spans="1:13" ht="14.25">
      <c r="A1370" s="41">
        <v>7</v>
      </c>
      <c r="B1370" s="33" t="s">
        <v>1103</v>
      </c>
      <c r="C1370" s="100" t="s">
        <v>1479</v>
      </c>
      <c r="D1370" s="32" t="s">
        <v>118</v>
      </c>
      <c r="E1370" s="57">
        <v>80</v>
      </c>
      <c r="F1370" s="152">
        <v>6.6</v>
      </c>
      <c r="G1370" s="150">
        <f t="shared" si="69"/>
        <v>528</v>
      </c>
      <c r="H1370" s="118">
        <f t="shared" si="74"/>
        <v>6.205607476635513</v>
      </c>
      <c r="I1370" s="118">
        <f t="shared" si="70"/>
        <v>496.44859813084105</v>
      </c>
      <c r="J1370" s="28">
        <v>6.64</v>
      </c>
      <c r="K1370" s="4"/>
      <c r="L1370" s="136">
        <f t="shared" si="75"/>
        <v>-0.3943925233644867</v>
      </c>
      <c r="M1370" s="141">
        <f t="shared" si="71"/>
        <v>-31.55140186915895</v>
      </c>
    </row>
    <row r="1371" spans="1:13" ht="14.25">
      <c r="A1371" s="32">
        <v>8</v>
      </c>
      <c r="B1371" s="33" t="s">
        <v>1104</v>
      </c>
      <c r="C1371" s="100" t="s">
        <v>1480</v>
      </c>
      <c r="D1371" s="32" t="s">
        <v>118</v>
      </c>
      <c r="E1371" s="57">
        <v>30</v>
      </c>
      <c r="F1371" s="152">
        <v>9.53</v>
      </c>
      <c r="G1371" s="150">
        <f t="shared" si="69"/>
        <v>285.9</v>
      </c>
      <c r="H1371" s="118">
        <f t="shared" si="74"/>
        <v>5.401869158878505</v>
      </c>
      <c r="I1371" s="118">
        <f t="shared" si="70"/>
        <v>162.05607476635515</v>
      </c>
      <c r="J1371" s="28">
        <v>5.78</v>
      </c>
      <c r="K1371" s="4"/>
      <c r="L1371" s="136">
        <f t="shared" si="75"/>
        <v>-4.128130841121495</v>
      </c>
      <c r="M1371" s="141">
        <f t="shared" si="71"/>
        <v>-123.84392523364482</v>
      </c>
    </row>
    <row r="1372" spans="1:13" ht="14.25">
      <c r="A1372" s="32"/>
      <c r="B1372" s="33"/>
      <c r="C1372" s="33"/>
      <c r="D1372" s="32"/>
      <c r="E1372" s="57"/>
      <c r="F1372" s="152"/>
      <c r="G1372" s="153">
        <f>SUM(G1364:G1371)</f>
        <v>3223.05</v>
      </c>
      <c r="H1372" s="143"/>
      <c r="I1372" s="143">
        <f>SUM(I1364:I1371)</f>
        <v>2571.261682242991</v>
      </c>
      <c r="J1372" s="64"/>
      <c r="K1372" s="18"/>
      <c r="L1372" s="144"/>
      <c r="M1372" s="168">
        <f t="shared" si="71"/>
        <v>-651.7883177570093</v>
      </c>
    </row>
    <row r="1373" spans="1:13" ht="14.25">
      <c r="A1373" s="32"/>
      <c r="B1373" s="83"/>
      <c r="C1373" s="83"/>
      <c r="D1373" s="82"/>
      <c r="E1373" s="108"/>
      <c r="F1373" s="152"/>
      <c r="G1373" s="150">
        <f t="shared" si="69"/>
        <v>0</v>
      </c>
      <c r="H1373" s="118"/>
      <c r="I1373" s="118">
        <f t="shared" si="70"/>
        <v>0</v>
      </c>
      <c r="J1373" s="64"/>
      <c r="K1373" s="4"/>
      <c r="L1373" s="136"/>
      <c r="M1373" s="141">
        <f t="shared" si="71"/>
        <v>0</v>
      </c>
    </row>
    <row r="1374" spans="1:13" ht="14.25">
      <c r="A1374" s="32"/>
      <c r="B1374" s="33"/>
      <c r="C1374" s="33"/>
      <c r="D1374" s="32"/>
      <c r="E1374" s="57"/>
      <c r="F1374" s="152"/>
      <c r="G1374" s="150">
        <f t="shared" si="69"/>
        <v>0</v>
      </c>
      <c r="H1374" s="118"/>
      <c r="I1374" s="118">
        <f t="shared" si="70"/>
        <v>0</v>
      </c>
      <c r="J1374" s="64"/>
      <c r="K1374" s="4"/>
      <c r="L1374" s="136"/>
      <c r="M1374" s="141">
        <f t="shared" si="71"/>
        <v>0</v>
      </c>
    </row>
    <row r="1375" spans="1:13" ht="14.25">
      <c r="A1375" s="15" t="s">
        <v>771</v>
      </c>
      <c r="B1375" s="33"/>
      <c r="C1375" s="33"/>
      <c r="D1375" s="32"/>
      <c r="E1375" s="57"/>
      <c r="F1375" s="152"/>
      <c r="G1375" s="150">
        <f t="shared" si="69"/>
        <v>0</v>
      </c>
      <c r="H1375" s="118"/>
      <c r="I1375" s="118">
        <f t="shared" si="70"/>
        <v>0</v>
      </c>
      <c r="J1375" s="28"/>
      <c r="K1375" s="24"/>
      <c r="L1375" s="136"/>
      <c r="M1375" s="141">
        <f t="shared" si="71"/>
        <v>0</v>
      </c>
    </row>
    <row r="1376" spans="1:13" ht="14.25">
      <c r="A1376" s="6" t="s">
        <v>111</v>
      </c>
      <c r="B1376" s="6" t="s">
        <v>112</v>
      </c>
      <c r="C1376" s="12" t="s">
        <v>1164</v>
      </c>
      <c r="D1376" s="6" t="s">
        <v>113</v>
      </c>
      <c r="E1376" s="53" t="s">
        <v>114</v>
      </c>
      <c r="F1376" s="151" t="s">
        <v>1662</v>
      </c>
      <c r="G1376" s="150"/>
      <c r="H1376" s="119" t="s">
        <v>1663</v>
      </c>
      <c r="I1376" s="118"/>
      <c r="J1376" s="8"/>
      <c r="K1376" s="8"/>
      <c r="L1376" s="136"/>
      <c r="M1376" s="141"/>
    </row>
    <row r="1377" spans="1:13" ht="14.25">
      <c r="A1377" s="32">
        <v>1</v>
      </c>
      <c r="B1377" s="33" t="s">
        <v>1105</v>
      </c>
      <c r="C1377" s="100" t="s">
        <v>1482</v>
      </c>
      <c r="D1377" s="32" t="s">
        <v>118</v>
      </c>
      <c r="E1377" s="57">
        <v>1</v>
      </c>
      <c r="F1377" s="152">
        <v>172.54</v>
      </c>
      <c r="G1377" s="150">
        <f t="shared" si="69"/>
        <v>172.54</v>
      </c>
      <c r="H1377" s="118">
        <f>J1377/1.07</f>
        <v>170.37383177570092</v>
      </c>
      <c r="I1377" s="118">
        <f t="shared" si="70"/>
        <v>170.37383177570092</v>
      </c>
      <c r="J1377" s="28">
        <v>182.3</v>
      </c>
      <c r="K1377" s="4"/>
      <c r="L1377" s="136">
        <f>H1377-F1377</f>
        <v>-2.1661682242990707</v>
      </c>
      <c r="M1377" s="141">
        <f t="shared" si="71"/>
        <v>-2.1661682242990707</v>
      </c>
    </row>
    <row r="1378" spans="1:13" ht="14.25">
      <c r="A1378" s="41"/>
      <c r="B1378" s="20"/>
      <c r="C1378" s="20"/>
      <c r="D1378" s="1"/>
      <c r="E1378" s="57"/>
      <c r="F1378" s="152"/>
      <c r="G1378" s="153">
        <f>SUM(G1377)</f>
        <v>172.54</v>
      </c>
      <c r="H1378" s="143"/>
      <c r="I1378" s="143">
        <f>SUM(I1377)</f>
        <v>170.37383177570092</v>
      </c>
      <c r="J1378" s="35"/>
      <c r="K1378" s="18"/>
      <c r="L1378" s="144"/>
      <c r="M1378" s="168">
        <f t="shared" si="71"/>
        <v>-2.1661682242990707</v>
      </c>
    </row>
    <row r="1379" spans="1:13" ht="14.25">
      <c r="A1379" s="41"/>
      <c r="B1379" s="83"/>
      <c r="C1379" s="83"/>
      <c r="D1379" s="82"/>
      <c r="E1379" s="108"/>
      <c r="F1379" s="152"/>
      <c r="G1379" s="150">
        <f t="shared" si="69"/>
        <v>0</v>
      </c>
      <c r="H1379" s="118"/>
      <c r="I1379" s="118">
        <f t="shared" si="70"/>
        <v>0</v>
      </c>
      <c r="J1379" s="35"/>
      <c r="K1379" s="4"/>
      <c r="L1379" s="136"/>
      <c r="M1379" s="141">
        <f t="shared" si="71"/>
        <v>0</v>
      </c>
    </row>
    <row r="1380" spans="1:13" ht="14.25">
      <c r="A1380" s="41"/>
      <c r="B1380" s="20"/>
      <c r="C1380" s="20"/>
      <c r="D1380" s="1"/>
      <c r="E1380" s="57"/>
      <c r="F1380" s="152"/>
      <c r="G1380" s="150">
        <f t="shared" si="69"/>
        <v>0</v>
      </c>
      <c r="H1380" s="118"/>
      <c r="I1380" s="118">
        <f t="shared" si="70"/>
        <v>0</v>
      </c>
      <c r="J1380" s="35"/>
      <c r="K1380" s="4"/>
      <c r="L1380" s="136"/>
      <c r="M1380" s="141">
        <f t="shared" si="71"/>
        <v>0</v>
      </c>
    </row>
    <row r="1381" spans="1:13" ht="14.25">
      <c r="A1381" s="54" t="s">
        <v>1106</v>
      </c>
      <c r="B1381" s="20"/>
      <c r="C1381" s="20"/>
      <c r="D1381" s="1"/>
      <c r="E1381" s="57"/>
      <c r="F1381" s="152"/>
      <c r="G1381" s="150">
        <f t="shared" si="69"/>
        <v>0</v>
      </c>
      <c r="H1381" s="118"/>
      <c r="I1381" s="118">
        <f t="shared" si="70"/>
        <v>0</v>
      </c>
      <c r="J1381" s="1"/>
      <c r="K1381" s="24"/>
      <c r="L1381" s="136"/>
      <c r="M1381" s="141">
        <f t="shared" si="71"/>
        <v>0</v>
      </c>
    </row>
    <row r="1382" spans="1:13" ht="14.25">
      <c r="A1382" s="6" t="s">
        <v>111</v>
      </c>
      <c r="B1382" s="6" t="s">
        <v>112</v>
      </c>
      <c r="C1382" s="12" t="s">
        <v>1164</v>
      </c>
      <c r="D1382" s="6" t="s">
        <v>113</v>
      </c>
      <c r="E1382" s="53" t="s">
        <v>114</v>
      </c>
      <c r="F1382" s="151" t="s">
        <v>1662</v>
      </c>
      <c r="G1382" s="150"/>
      <c r="H1382" s="119" t="s">
        <v>1663</v>
      </c>
      <c r="I1382" s="118"/>
      <c r="J1382" s="8"/>
      <c r="K1382" s="8"/>
      <c r="L1382" s="136"/>
      <c r="M1382" s="141"/>
    </row>
    <row r="1383" spans="1:13" ht="24">
      <c r="A1383" s="41">
        <v>1</v>
      </c>
      <c r="B1383" s="33" t="s">
        <v>1107</v>
      </c>
      <c r="C1383" s="100" t="s">
        <v>1481</v>
      </c>
      <c r="D1383" s="32" t="s">
        <v>118</v>
      </c>
      <c r="E1383" s="57">
        <v>30</v>
      </c>
      <c r="F1383" s="152">
        <v>10.96</v>
      </c>
      <c r="G1383" s="150">
        <f t="shared" si="69"/>
        <v>328.8</v>
      </c>
      <c r="H1383" s="118">
        <f>J1383/1.07</f>
        <v>10.299065420560746</v>
      </c>
      <c r="I1383" s="118">
        <f t="shared" si="70"/>
        <v>308.9719626168224</v>
      </c>
      <c r="J1383" s="28">
        <v>11.02</v>
      </c>
      <c r="K1383" s="4"/>
      <c r="L1383" s="136">
        <f>H1383-F1383</f>
        <v>-0.6609345794392549</v>
      </c>
      <c r="M1383" s="141">
        <f t="shared" si="71"/>
        <v>-19.828037383177616</v>
      </c>
    </row>
    <row r="1384" spans="1:13" ht="24">
      <c r="A1384" s="32">
        <v>2</v>
      </c>
      <c r="B1384" s="33" t="s">
        <v>1108</v>
      </c>
      <c r="C1384" s="99" t="s">
        <v>1481</v>
      </c>
      <c r="D1384" s="32" t="s">
        <v>118</v>
      </c>
      <c r="E1384" s="57">
        <v>30</v>
      </c>
      <c r="F1384" s="152">
        <v>11.04</v>
      </c>
      <c r="G1384" s="150">
        <f t="shared" si="69"/>
        <v>331.2</v>
      </c>
      <c r="H1384" s="126">
        <v>11.04</v>
      </c>
      <c r="I1384" s="126">
        <f t="shared" si="70"/>
        <v>331.2</v>
      </c>
      <c r="J1384" s="134">
        <v>11.81</v>
      </c>
      <c r="K1384" s="4"/>
      <c r="L1384" s="136">
        <f>H1384-F1384</f>
        <v>0</v>
      </c>
      <c r="M1384" s="141">
        <f t="shared" si="71"/>
        <v>0</v>
      </c>
    </row>
    <row r="1385" spans="1:13" ht="14.25">
      <c r="A1385" s="1"/>
      <c r="B1385" s="20"/>
      <c r="C1385" s="20"/>
      <c r="D1385" s="1"/>
      <c r="E1385" s="57"/>
      <c r="F1385" s="152"/>
      <c r="G1385" s="153">
        <f>SUM(G1383:G1384)</f>
        <v>660</v>
      </c>
      <c r="H1385" s="143"/>
      <c r="I1385" s="143">
        <f>SUM(I1383:I1384)</f>
        <v>640.1719626168224</v>
      </c>
      <c r="J1385" s="35"/>
      <c r="K1385" s="18"/>
      <c r="L1385" s="144"/>
      <c r="M1385" s="168">
        <f t="shared" si="71"/>
        <v>-19.828037383177616</v>
      </c>
    </row>
    <row r="1386" spans="1:13" ht="14.25">
      <c r="A1386" s="1"/>
      <c r="B1386" s="83"/>
      <c r="C1386" s="83"/>
      <c r="D1386" s="82"/>
      <c r="E1386" s="108"/>
      <c r="F1386" s="152"/>
      <c r="G1386" s="150">
        <f t="shared" si="69"/>
        <v>0</v>
      </c>
      <c r="H1386" s="118"/>
      <c r="I1386" s="118">
        <f t="shared" si="70"/>
        <v>0</v>
      </c>
      <c r="J1386" s="35"/>
      <c r="K1386" s="4"/>
      <c r="L1386" s="136"/>
      <c r="M1386" s="141">
        <f t="shared" si="71"/>
        <v>0</v>
      </c>
    </row>
    <row r="1387" spans="1:13" ht="14.25">
      <c r="A1387" s="1"/>
      <c r="B1387" s="20"/>
      <c r="C1387" s="20"/>
      <c r="D1387" s="1"/>
      <c r="E1387" s="57"/>
      <c r="F1387" s="152"/>
      <c r="G1387" s="150">
        <f t="shared" si="69"/>
        <v>0</v>
      </c>
      <c r="H1387" s="118"/>
      <c r="I1387" s="118">
        <f t="shared" si="70"/>
        <v>0</v>
      </c>
      <c r="J1387" s="35"/>
      <c r="K1387" s="4"/>
      <c r="L1387" s="136"/>
      <c r="M1387" s="141">
        <f t="shared" si="71"/>
        <v>0</v>
      </c>
    </row>
    <row r="1388" spans="1:13" ht="14.25">
      <c r="A1388" s="54" t="s">
        <v>1109</v>
      </c>
      <c r="B1388" s="20"/>
      <c r="C1388" s="20"/>
      <c r="D1388" s="1"/>
      <c r="E1388" s="57"/>
      <c r="F1388" s="152"/>
      <c r="G1388" s="150">
        <f t="shared" si="69"/>
        <v>0</v>
      </c>
      <c r="H1388" s="118"/>
      <c r="I1388" s="118">
        <f t="shared" si="70"/>
        <v>0</v>
      </c>
      <c r="J1388" s="1"/>
      <c r="K1388" s="24"/>
      <c r="L1388" s="136"/>
      <c r="M1388" s="141">
        <f t="shared" si="71"/>
        <v>0</v>
      </c>
    </row>
    <row r="1389" spans="1:13" ht="14.25">
      <c r="A1389" s="6" t="s">
        <v>111</v>
      </c>
      <c r="B1389" s="6" t="s">
        <v>112</v>
      </c>
      <c r="C1389" s="12" t="s">
        <v>1164</v>
      </c>
      <c r="D1389" s="6" t="s">
        <v>113</v>
      </c>
      <c r="E1389" s="53" t="s">
        <v>114</v>
      </c>
      <c r="F1389" s="151" t="s">
        <v>1662</v>
      </c>
      <c r="G1389" s="150"/>
      <c r="H1389" s="119" t="s">
        <v>1663</v>
      </c>
      <c r="I1389" s="118"/>
      <c r="J1389" s="8"/>
      <c r="K1389" s="8"/>
      <c r="L1389" s="136"/>
      <c r="M1389" s="141"/>
    </row>
    <row r="1390" spans="1:13" ht="14.25">
      <c r="A1390" s="41">
        <v>1</v>
      </c>
      <c r="B1390" s="33" t="s">
        <v>1110</v>
      </c>
      <c r="C1390" s="100" t="s">
        <v>17</v>
      </c>
      <c r="D1390" s="32" t="s">
        <v>118</v>
      </c>
      <c r="E1390" s="57">
        <v>5</v>
      </c>
      <c r="F1390" s="152">
        <v>10.03</v>
      </c>
      <c r="G1390" s="150">
        <f t="shared" si="69"/>
        <v>50.15</v>
      </c>
      <c r="H1390" s="118">
        <f>J1390/1.07</f>
        <v>8.626168224299064</v>
      </c>
      <c r="I1390" s="118">
        <f t="shared" si="70"/>
        <v>43.13084112149532</v>
      </c>
      <c r="J1390" s="28">
        <v>9.23</v>
      </c>
      <c r="K1390" s="4"/>
      <c r="L1390" s="136">
        <f>H1390-F1390</f>
        <v>-1.4038317757009349</v>
      </c>
      <c r="M1390" s="141">
        <f t="shared" si="71"/>
        <v>-7.019158878504676</v>
      </c>
    </row>
    <row r="1391" spans="1:13" ht="14.25">
      <c r="A1391" s="32">
        <v>2</v>
      </c>
      <c r="B1391" s="33" t="s">
        <v>1111</v>
      </c>
      <c r="C1391" s="100" t="s">
        <v>18</v>
      </c>
      <c r="D1391" s="32" t="s">
        <v>118</v>
      </c>
      <c r="E1391" s="57">
        <v>10</v>
      </c>
      <c r="F1391" s="152">
        <v>29.65</v>
      </c>
      <c r="G1391" s="150">
        <f t="shared" si="69"/>
        <v>296.5</v>
      </c>
      <c r="H1391" s="118">
        <f>J1391/1.07</f>
        <v>28.168224299065418</v>
      </c>
      <c r="I1391" s="118">
        <f t="shared" si="70"/>
        <v>281.6822429906542</v>
      </c>
      <c r="J1391" s="28">
        <v>30.14</v>
      </c>
      <c r="K1391" s="4"/>
      <c r="L1391" s="136">
        <f>H1391-F1391</f>
        <v>-1.4817757009345804</v>
      </c>
      <c r="M1391" s="141">
        <f t="shared" si="71"/>
        <v>-14.817757009345826</v>
      </c>
    </row>
    <row r="1392" spans="1:13" ht="14.25">
      <c r="A1392" s="41">
        <v>3</v>
      </c>
      <c r="B1392" s="33" t="s">
        <v>1112</v>
      </c>
      <c r="C1392" s="100" t="s">
        <v>19</v>
      </c>
      <c r="D1392" s="32" t="s">
        <v>118</v>
      </c>
      <c r="E1392" s="57">
        <v>1</v>
      </c>
      <c r="F1392" s="152">
        <v>12.01</v>
      </c>
      <c r="G1392" s="150">
        <f t="shared" si="69"/>
        <v>12.01</v>
      </c>
      <c r="H1392" s="118">
        <f>J1392/1.07</f>
        <v>11.205607476635514</v>
      </c>
      <c r="I1392" s="118">
        <f t="shared" si="70"/>
        <v>11.205607476635514</v>
      </c>
      <c r="J1392" s="28">
        <v>11.99</v>
      </c>
      <c r="K1392" s="4"/>
      <c r="L1392" s="136">
        <f>H1392-F1392</f>
        <v>-0.804392523364486</v>
      </c>
      <c r="M1392" s="141">
        <f t="shared" si="71"/>
        <v>-0.804392523364486</v>
      </c>
    </row>
    <row r="1393" spans="1:13" ht="14.25">
      <c r="A1393" s="32"/>
      <c r="B1393" s="20"/>
      <c r="C1393" s="20"/>
      <c r="D1393" s="1"/>
      <c r="E1393" s="57"/>
      <c r="F1393" s="152"/>
      <c r="G1393" s="153">
        <f>SUM(G1390:G1392)</f>
        <v>358.65999999999997</v>
      </c>
      <c r="H1393" s="143"/>
      <c r="I1393" s="143">
        <f>SUM(I1390:I1392)</f>
        <v>336.01869158878503</v>
      </c>
      <c r="J1393" s="35"/>
      <c r="K1393" s="18"/>
      <c r="L1393" s="144"/>
      <c r="M1393" s="168">
        <f t="shared" si="71"/>
        <v>-22.641308411214936</v>
      </c>
    </row>
    <row r="1394" spans="1:13" ht="14.25">
      <c r="A1394" s="32"/>
      <c r="B1394" s="83"/>
      <c r="C1394" s="83"/>
      <c r="D1394" s="82"/>
      <c r="E1394" s="108"/>
      <c r="F1394" s="152"/>
      <c r="G1394" s="150">
        <f t="shared" si="69"/>
        <v>0</v>
      </c>
      <c r="H1394" s="118"/>
      <c r="I1394" s="118">
        <f t="shared" si="70"/>
        <v>0</v>
      </c>
      <c r="J1394" s="35"/>
      <c r="K1394" s="4"/>
      <c r="L1394" s="136"/>
      <c r="M1394" s="141">
        <f t="shared" si="71"/>
        <v>0</v>
      </c>
    </row>
    <row r="1395" spans="1:13" ht="14.25">
      <c r="A1395" s="32"/>
      <c r="B1395" s="20"/>
      <c r="C1395" s="20"/>
      <c r="D1395" s="1"/>
      <c r="E1395" s="57"/>
      <c r="F1395" s="152"/>
      <c r="G1395" s="150">
        <f t="shared" si="69"/>
        <v>0</v>
      </c>
      <c r="H1395" s="118"/>
      <c r="I1395" s="118">
        <f t="shared" si="70"/>
        <v>0</v>
      </c>
      <c r="J1395" s="35"/>
      <c r="K1395" s="4"/>
      <c r="L1395" s="136"/>
      <c r="M1395" s="141">
        <f t="shared" si="71"/>
        <v>0</v>
      </c>
    </row>
    <row r="1396" spans="1:13" ht="14.25">
      <c r="A1396" s="54" t="s">
        <v>1113</v>
      </c>
      <c r="B1396" s="20"/>
      <c r="C1396" s="20"/>
      <c r="D1396" s="1"/>
      <c r="E1396" s="57"/>
      <c r="F1396" s="152"/>
      <c r="G1396" s="150">
        <f t="shared" si="69"/>
        <v>0</v>
      </c>
      <c r="H1396" s="118"/>
      <c r="I1396" s="118">
        <f t="shared" si="70"/>
        <v>0</v>
      </c>
      <c r="J1396" s="1"/>
      <c r="K1396" s="24"/>
      <c r="L1396" s="136"/>
      <c r="M1396" s="141">
        <f t="shared" si="71"/>
        <v>0</v>
      </c>
    </row>
    <row r="1397" spans="1:13" ht="14.25">
      <c r="A1397" s="6" t="s">
        <v>111</v>
      </c>
      <c r="B1397" s="6" t="s">
        <v>112</v>
      </c>
      <c r="C1397" s="12" t="s">
        <v>1164</v>
      </c>
      <c r="D1397" s="6" t="s">
        <v>113</v>
      </c>
      <c r="E1397" s="53" t="s">
        <v>114</v>
      </c>
      <c r="F1397" s="151" t="s">
        <v>1662</v>
      </c>
      <c r="G1397" s="150"/>
      <c r="H1397" s="119" t="s">
        <v>1663</v>
      </c>
      <c r="I1397" s="118"/>
      <c r="J1397" s="8"/>
      <c r="K1397" s="8"/>
      <c r="L1397" s="136"/>
      <c r="M1397" s="141"/>
    </row>
    <row r="1398" spans="1:13" ht="14.25">
      <c r="A1398" s="32">
        <v>1</v>
      </c>
      <c r="B1398" s="33" t="s">
        <v>1114</v>
      </c>
      <c r="C1398" s="100" t="s">
        <v>1477</v>
      </c>
      <c r="D1398" s="32" t="s">
        <v>118</v>
      </c>
      <c r="E1398" s="57">
        <v>20</v>
      </c>
      <c r="F1398" s="152">
        <v>94.45</v>
      </c>
      <c r="G1398" s="150">
        <f t="shared" si="69"/>
        <v>1889</v>
      </c>
      <c r="H1398" s="118">
        <f>J1398/1.07</f>
        <v>90.29906542056075</v>
      </c>
      <c r="I1398" s="118">
        <f t="shared" si="70"/>
        <v>1805.981308411215</v>
      </c>
      <c r="J1398" s="28">
        <v>96.62</v>
      </c>
      <c r="K1398" s="4"/>
      <c r="L1398" s="136">
        <f>H1398-F1398</f>
        <v>-4.150934579439252</v>
      </c>
      <c r="M1398" s="141">
        <f t="shared" si="71"/>
        <v>-83.01869158878503</v>
      </c>
    </row>
    <row r="1399" spans="1:13" ht="14.25">
      <c r="A1399" s="41">
        <v>2</v>
      </c>
      <c r="B1399" s="33" t="s">
        <v>1115</v>
      </c>
      <c r="C1399" s="100" t="s">
        <v>1478</v>
      </c>
      <c r="D1399" s="32" t="s">
        <v>1116</v>
      </c>
      <c r="E1399" s="57">
        <v>15</v>
      </c>
      <c r="F1399" s="152">
        <v>20</v>
      </c>
      <c r="G1399" s="150">
        <f t="shared" si="69"/>
        <v>300</v>
      </c>
      <c r="H1399" s="126">
        <f>J1399/1.07</f>
        <v>19.999999999999996</v>
      </c>
      <c r="I1399" s="126">
        <f t="shared" si="70"/>
        <v>299.99999999999994</v>
      </c>
      <c r="J1399" s="134">
        <v>21.4</v>
      </c>
      <c r="K1399" s="4"/>
      <c r="L1399" s="136">
        <f>H1399-F1399</f>
        <v>0</v>
      </c>
      <c r="M1399" s="141">
        <f t="shared" si="71"/>
        <v>0</v>
      </c>
    </row>
    <row r="1400" spans="1:13" ht="14.25">
      <c r="A1400" s="32">
        <v>3</v>
      </c>
      <c r="B1400" s="30" t="s">
        <v>1117</v>
      </c>
      <c r="C1400" s="99" t="s">
        <v>4</v>
      </c>
      <c r="D1400" s="9" t="s">
        <v>118</v>
      </c>
      <c r="E1400" s="55">
        <v>5</v>
      </c>
      <c r="F1400" s="150">
        <v>6.86</v>
      </c>
      <c r="G1400" s="150">
        <f t="shared" si="69"/>
        <v>34.300000000000004</v>
      </c>
      <c r="H1400" s="118">
        <f>J1400/1.07</f>
        <v>4.233644859813084</v>
      </c>
      <c r="I1400" s="118">
        <f t="shared" si="70"/>
        <v>21.168224299065418</v>
      </c>
      <c r="J1400" s="28">
        <v>4.53</v>
      </c>
      <c r="K1400" s="4"/>
      <c r="L1400" s="136">
        <f>H1400-F1400</f>
        <v>-2.6263551401869165</v>
      </c>
      <c r="M1400" s="141">
        <f t="shared" si="71"/>
        <v>-13.131775700934586</v>
      </c>
    </row>
    <row r="1401" spans="1:13" ht="14.25">
      <c r="A1401" s="32"/>
      <c r="B1401" s="30"/>
      <c r="C1401" s="30"/>
      <c r="D1401" s="9"/>
      <c r="E1401" s="55"/>
      <c r="F1401" s="150"/>
      <c r="G1401" s="153">
        <f>SUM(G1398:G1400)</f>
        <v>2223.3</v>
      </c>
      <c r="H1401" s="143"/>
      <c r="I1401" s="143">
        <f>SUM(I1398:I1400)</f>
        <v>2127.1495327102803</v>
      </c>
      <c r="J1401" s="64"/>
      <c r="K1401" s="18"/>
      <c r="L1401" s="144"/>
      <c r="M1401" s="168">
        <f t="shared" si="71"/>
        <v>-96.15046728971993</v>
      </c>
    </row>
    <row r="1402" spans="1:13" ht="14.25">
      <c r="A1402" s="32"/>
      <c r="B1402" s="83"/>
      <c r="C1402" s="83"/>
      <c r="D1402" s="82"/>
      <c r="E1402" s="108"/>
      <c r="F1402" s="150"/>
      <c r="G1402" s="150">
        <f aca="true" t="shared" si="76" ref="G1402:G1463">E1402*F1402</f>
        <v>0</v>
      </c>
      <c r="H1402" s="118"/>
      <c r="I1402" s="118">
        <f aca="true" t="shared" si="77" ref="I1402:I1463">H1402*E1402</f>
        <v>0</v>
      </c>
      <c r="J1402" s="64"/>
      <c r="K1402" s="4"/>
      <c r="L1402" s="136"/>
      <c r="M1402" s="141">
        <f t="shared" si="71"/>
        <v>0</v>
      </c>
    </row>
    <row r="1403" spans="1:13" ht="14.25">
      <c r="A1403" s="32"/>
      <c r="B1403" s="30"/>
      <c r="C1403" s="30"/>
      <c r="D1403" s="9"/>
      <c r="E1403" s="55"/>
      <c r="F1403" s="150"/>
      <c r="G1403" s="150">
        <f t="shared" si="76"/>
        <v>0</v>
      </c>
      <c r="H1403" s="118"/>
      <c r="I1403" s="118">
        <f t="shared" si="77"/>
        <v>0</v>
      </c>
      <c r="J1403" s="64"/>
      <c r="K1403" s="4"/>
      <c r="L1403" s="136"/>
      <c r="M1403" s="141">
        <f t="shared" si="71"/>
        <v>0</v>
      </c>
    </row>
    <row r="1404" spans="1:13" ht="14.25">
      <c r="A1404" s="54" t="s">
        <v>1118</v>
      </c>
      <c r="B1404" s="30"/>
      <c r="C1404" s="30"/>
      <c r="D1404" s="9"/>
      <c r="E1404" s="55"/>
      <c r="F1404" s="150"/>
      <c r="G1404" s="150">
        <f t="shared" si="76"/>
        <v>0</v>
      </c>
      <c r="H1404" s="118"/>
      <c r="I1404" s="118">
        <f t="shared" si="77"/>
        <v>0</v>
      </c>
      <c r="J1404" s="28"/>
      <c r="K1404" s="24"/>
      <c r="L1404" s="136"/>
      <c r="M1404" s="141">
        <f aca="true" t="shared" si="78" ref="M1404:M1467">I1404-G1404</f>
        <v>0</v>
      </c>
    </row>
    <row r="1405" spans="1:13" ht="14.25">
      <c r="A1405" s="6" t="s">
        <v>111</v>
      </c>
      <c r="B1405" s="6" t="s">
        <v>112</v>
      </c>
      <c r="C1405" s="12" t="s">
        <v>1164</v>
      </c>
      <c r="D1405" s="6" t="s">
        <v>113</v>
      </c>
      <c r="E1405" s="53" t="s">
        <v>114</v>
      </c>
      <c r="F1405" s="151" t="s">
        <v>1662</v>
      </c>
      <c r="G1405" s="150"/>
      <c r="H1405" s="119" t="s">
        <v>1663</v>
      </c>
      <c r="I1405" s="118"/>
      <c r="J1405" s="8"/>
      <c r="K1405" s="8"/>
      <c r="L1405" s="136"/>
      <c r="M1405" s="141"/>
    </row>
    <row r="1406" spans="1:13" ht="14.25">
      <c r="A1406" s="41">
        <v>1</v>
      </c>
      <c r="B1406" s="33" t="s">
        <v>1119</v>
      </c>
      <c r="C1406" s="100" t="s">
        <v>20</v>
      </c>
      <c r="D1406" s="32" t="s">
        <v>118</v>
      </c>
      <c r="E1406" s="57">
        <v>45</v>
      </c>
      <c r="F1406" s="152">
        <v>28.89</v>
      </c>
      <c r="G1406" s="150">
        <f t="shared" si="76"/>
        <v>1300.05</v>
      </c>
      <c r="H1406" s="118">
        <f>J1406/1.07</f>
        <v>24.77570093457944</v>
      </c>
      <c r="I1406" s="118">
        <f t="shared" si="77"/>
        <v>1114.9065420560748</v>
      </c>
      <c r="J1406" s="28">
        <v>26.51</v>
      </c>
      <c r="K1406" s="4"/>
      <c r="L1406" s="136">
        <f>H1406-F1406</f>
        <v>-4.1142990654205605</v>
      </c>
      <c r="M1406" s="141">
        <f t="shared" si="78"/>
        <v>-185.1434579439251</v>
      </c>
    </row>
    <row r="1407" spans="1:13" ht="14.25">
      <c r="A1407" s="41"/>
      <c r="B1407" s="33"/>
      <c r="C1407" s="33"/>
      <c r="D1407" s="32"/>
      <c r="E1407" s="57"/>
      <c r="F1407" s="152"/>
      <c r="G1407" s="153">
        <f>SUM(G1406)</f>
        <v>1300.05</v>
      </c>
      <c r="H1407" s="143"/>
      <c r="I1407" s="143">
        <f>SUM(I1406)</f>
        <v>1114.9065420560748</v>
      </c>
      <c r="J1407" s="64"/>
      <c r="K1407" s="18"/>
      <c r="L1407" s="144"/>
      <c r="M1407" s="168">
        <f t="shared" si="78"/>
        <v>-185.1434579439251</v>
      </c>
    </row>
    <row r="1408" spans="1:13" ht="14.25">
      <c r="A1408" s="41"/>
      <c r="B1408" s="83"/>
      <c r="C1408" s="83"/>
      <c r="D1408" s="82"/>
      <c r="E1408" s="108"/>
      <c r="F1408" s="152"/>
      <c r="G1408" s="150">
        <f t="shared" si="76"/>
        <v>0</v>
      </c>
      <c r="H1408" s="118"/>
      <c r="I1408" s="118">
        <f t="shared" si="77"/>
        <v>0</v>
      </c>
      <c r="J1408" s="64"/>
      <c r="K1408" s="4"/>
      <c r="L1408" s="136"/>
      <c r="M1408" s="141">
        <f t="shared" si="78"/>
        <v>0</v>
      </c>
    </row>
    <row r="1409" spans="1:13" ht="14.25">
      <c r="A1409" s="41"/>
      <c r="B1409" s="33"/>
      <c r="C1409" s="33"/>
      <c r="D1409" s="32"/>
      <c r="E1409" s="57"/>
      <c r="F1409" s="152"/>
      <c r="G1409" s="150">
        <f t="shared" si="76"/>
        <v>0</v>
      </c>
      <c r="H1409" s="118"/>
      <c r="I1409" s="118">
        <f t="shared" si="77"/>
        <v>0</v>
      </c>
      <c r="J1409" s="64"/>
      <c r="K1409" s="4"/>
      <c r="L1409" s="136"/>
      <c r="M1409" s="141">
        <f t="shared" si="78"/>
        <v>0</v>
      </c>
    </row>
    <row r="1410" spans="1:13" ht="14.25">
      <c r="A1410" s="54" t="s">
        <v>1120</v>
      </c>
      <c r="B1410" s="33"/>
      <c r="C1410" s="33"/>
      <c r="D1410" s="32"/>
      <c r="E1410" s="57"/>
      <c r="F1410" s="152"/>
      <c r="G1410" s="150">
        <f t="shared" si="76"/>
        <v>0</v>
      </c>
      <c r="H1410" s="118"/>
      <c r="I1410" s="118">
        <f t="shared" si="77"/>
        <v>0</v>
      </c>
      <c r="J1410" s="28"/>
      <c r="K1410" s="24"/>
      <c r="L1410" s="136"/>
      <c r="M1410" s="141">
        <f t="shared" si="78"/>
        <v>0</v>
      </c>
    </row>
    <row r="1411" spans="1:13" ht="14.25">
      <c r="A1411" s="6" t="s">
        <v>111</v>
      </c>
      <c r="B1411" s="6" t="s">
        <v>112</v>
      </c>
      <c r="C1411" s="12" t="s">
        <v>1164</v>
      </c>
      <c r="D1411" s="6" t="s">
        <v>113</v>
      </c>
      <c r="E1411" s="53" t="s">
        <v>114</v>
      </c>
      <c r="F1411" s="151" t="s">
        <v>1662</v>
      </c>
      <c r="G1411" s="150"/>
      <c r="H1411" s="119" t="s">
        <v>1663</v>
      </c>
      <c r="I1411" s="118"/>
      <c r="J1411" s="8"/>
      <c r="K1411" s="8"/>
      <c r="L1411" s="136"/>
      <c r="M1411" s="141"/>
    </row>
    <row r="1412" spans="1:13" ht="14.25">
      <c r="A1412" s="41">
        <v>1</v>
      </c>
      <c r="B1412" s="33" t="s">
        <v>1121</v>
      </c>
      <c r="C1412" s="100" t="s">
        <v>21</v>
      </c>
      <c r="D1412" s="32" t="s">
        <v>118</v>
      </c>
      <c r="E1412" s="57">
        <v>80</v>
      </c>
      <c r="F1412" s="152">
        <v>117.73</v>
      </c>
      <c r="G1412" s="150">
        <f t="shared" si="76"/>
        <v>9418.4</v>
      </c>
      <c r="H1412" s="118">
        <f>J1412/1.07</f>
        <v>88.32710280373831</v>
      </c>
      <c r="I1412" s="118">
        <f t="shared" si="77"/>
        <v>7066.168224299065</v>
      </c>
      <c r="J1412" s="28">
        <v>94.51</v>
      </c>
      <c r="K1412" s="4"/>
      <c r="L1412" s="136">
        <f>H1412-F1412</f>
        <v>-29.40289719626169</v>
      </c>
      <c r="M1412" s="141">
        <f t="shared" si="78"/>
        <v>-2352.231775700935</v>
      </c>
    </row>
    <row r="1413" spans="1:13" ht="14.25">
      <c r="A1413" s="41"/>
      <c r="B1413" s="33"/>
      <c r="C1413" s="33"/>
      <c r="D1413" s="32"/>
      <c r="E1413" s="57"/>
      <c r="F1413" s="152"/>
      <c r="G1413" s="153">
        <f>SUM(G1412)</f>
        <v>9418.4</v>
      </c>
      <c r="H1413" s="143"/>
      <c r="I1413" s="143">
        <f>SUM(I1412)</f>
        <v>7066.168224299065</v>
      </c>
      <c r="J1413" s="64"/>
      <c r="K1413" s="18"/>
      <c r="L1413" s="144"/>
      <c r="M1413" s="168">
        <f t="shared" si="78"/>
        <v>-2352.231775700935</v>
      </c>
    </row>
    <row r="1414" spans="1:13" ht="14.25">
      <c r="A1414" s="41"/>
      <c r="B1414" s="83"/>
      <c r="C1414" s="83"/>
      <c r="D1414" s="82"/>
      <c r="E1414" s="108"/>
      <c r="F1414" s="152"/>
      <c r="G1414" s="150">
        <f t="shared" si="76"/>
        <v>0</v>
      </c>
      <c r="H1414" s="118"/>
      <c r="I1414" s="118">
        <f t="shared" si="77"/>
        <v>0</v>
      </c>
      <c r="J1414" s="64"/>
      <c r="K1414" s="4"/>
      <c r="L1414" s="136"/>
      <c r="M1414" s="141">
        <f t="shared" si="78"/>
        <v>0</v>
      </c>
    </row>
    <row r="1415" spans="1:13" ht="14.25">
      <c r="A1415" s="41"/>
      <c r="B1415" s="33"/>
      <c r="C1415" s="33"/>
      <c r="D1415" s="32"/>
      <c r="E1415" s="57"/>
      <c r="F1415" s="152"/>
      <c r="G1415" s="150">
        <f t="shared" si="76"/>
        <v>0</v>
      </c>
      <c r="H1415" s="118"/>
      <c r="I1415" s="118">
        <f t="shared" si="77"/>
        <v>0</v>
      </c>
      <c r="J1415" s="64"/>
      <c r="K1415" s="4"/>
      <c r="L1415" s="136"/>
      <c r="M1415" s="141">
        <f t="shared" si="78"/>
        <v>0</v>
      </c>
    </row>
    <row r="1416" spans="1:13" ht="14.25">
      <c r="A1416" s="54" t="s">
        <v>1122</v>
      </c>
      <c r="B1416" s="33"/>
      <c r="C1416" s="33"/>
      <c r="D1416" s="32"/>
      <c r="E1416" s="57"/>
      <c r="F1416" s="152"/>
      <c r="G1416" s="150">
        <f t="shared" si="76"/>
        <v>0</v>
      </c>
      <c r="H1416" s="118"/>
      <c r="I1416" s="118">
        <f t="shared" si="77"/>
        <v>0</v>
      </c>
      <c r="J1416" s="28"/>
      <c r="K1416" s="24"/>
      <c r="L1416" s="136"/>
      <c r="M1416" s="141">
        <f t="shared" si="78"/>
        <v>0</v>
      </c>
    </row>
    <row r="1417" spans="1:13" ht="14.25">
      <c r="A1417" s="6" t="s">
        <v>111</v>
      </c>
      <c r="B1417" s="6" t="s">
        <v>112</v>
      </c>
      <c r="C1417" s="12" t="s">
        <v>1164</v>
      </c>
      <c r="D1417" s="6" t="s">
        <v>113</v>
      </c>
      <c r="E1417" s="53" t="s">
        <v>114</v>
      </c>
      <c r="F1417" s="151" t="s">
        <v>1662</v>
      </c>
      <c r="G1417" s="150"/>
      <c r="H1417" s="119" t="s">
        <v>1663</v>
      </c>
      <c r="I1417" s="118"/>
      <c r="J1417" s="8"/>
      <c r="K1417" s="8"/>
      <c r="L1417" s="136"/>
      <c r="M1417" s="141"/>
    </row>
    <row r="1418" spans="1:13" ht="14.25">
      <c r="A1418" s="32">
        <v>1</v>
      </c>
      <c r="B1418" s="30" t="s">
        <v>1123</v>
      </c>
      <c r="C1418" s="99" t="s">
        <v>3</v>
      </c>
      <c r="D1418" s="9" t="s">
        <v>130</v>
      </c>
      <c r="E1418" s="55">
        <v>10</v>
      </c>
      <c r="F1418" s="150">
        <v>41.58</v>
      </c>
      <c r="G1418" s="150">
        <f t="shared" si="76"/>
        <v>415.79999999999995</v>
      </c>
      <c r="H1418" s="118">
        <f>J1418/1.07</f>
        <v>7.411214953271028</v>
      </c>
      <c r="I1418" s="118">
        <f t="shared" si="77"/>
        <v>74.11214953271028</v>
      </c>
      <c r="J1418" s="28">
        <v>7.93</v>
      </c>
      <c r="K1418" s="4"/>
      <c r="L1418" s="136">
        <f>H1418-F1418</f>
        <v>-34.16878504672897</v>
      </c>
      <c r="M1418" s="141">
        <f t="shared" si="78"/>
        <v>-341.68785046728965</v>
      </c>
    </row>
    <row r="1419" spans="1:13" ht="24">
      <c r="A1419" s="32">
        <v>2</v>
      </c>
      <c r="B1419" s="33" t="s">
        <v>1124</v>
      </c>
      <c r="C1419" s="100" t="s">
        <v>1485</v>
      </c>
      <c r="D1419" s="32" t="s">
        <v>118</v>
      </c>
      <c r="E1419" s="57">
        <v>70</v>
      </c>
      <c r="F1419" s="152">
        <v>28.87</v>
      </c>
      <c r="G1419" s="150">
        <f t="shared" si="76"/>
        <v>2020.9</v>
      </c>
      <c r="H1419" s="126">
        <v>28.87</v>
      </c>
      <c r="I1419" s="126">
        <f t="shared" si="77"/>
        <v>2020.9</v>
      </c>
      <c r="J1419" s="134">
        <v>30.89</v>
      </c>
      <c r="K1419" s="4"/>
      <c r="L1419" s="136">
        <f>H1419-F1419</f>
        <v>0</v>
      </c>
      <c r="M1419" s="141">
        <f t="shared" si="78"/>
        <v>0</v>
      </c>
    </row>
    <row r="1420" spans="1:13" ht="14.25">
      <c r="A1420" s="32">
        <v>3</v>
      </c>
      <c r="B1420" s="30" t="s">
        <v>1125</v>
      </c>
      <c r="C1420" s="99" t="s">
        <v>33</v>
      </c>
      <c r="D1420" s="9" t="s">
        <v>118</v>
      </c>
      <c r="E1420" s="55">
        <v>5</v>
      </c>
      <c r="F1420" s="150">
        <v>26.99</v>
      </c>
      <c r="G1420" s="150">
        <f t="shared" si="76"/>
        <v>134.95</v>
      </c>
      <c r="H1420" s="118">
        <f>J1420/1.07</f>
        <v>18.102803738317757</v>
      </c>
      <c r="I1420" s="118">
        <f t="shared" si="77"/>
        <v>90.51401869158879</v>
      </c>
      <c r="J1420" s="28">
        <v>19.37</v>
      </c>
      <c r="K1420" s="4"/>
      <c r="L1420" s="136">
        <f>H1420-F1420</f>
        <v>-8.887196261682242</v>
      </c>
      <c r="M1420" s="141">
        <f t="shared" si="78"/>
        <v>-44.4359813084112</v>
      </c>
    </row>
    <row r="1421" spans="1:13" ht="14.25">
      <c r="A1421" s="32">
        <v>4</v>
      </c>
      <c r="B1421" s="33" t="s">
        <v>1126</v>
      </c>
      <c r="C1421" s="100" t="s">
        <v>1475</v>
      </c>
      <c r="D1421" s="32" t="s">
        <v>118</v>
      </c>
      <c r="E1421" s="57">
        <v>300</v>
      </c>
      <c r="F1421" s="152">
        <v>5.74</v>
      </c>
      <c r="G1421" s="150">
        <f t="shared" si="76"/>
        <v>1722</v>
      </c>
      <c r="H1421" s="118">
        <f>J1421/1.07</f>
        <v>4.710280373831775</v>
      </c>
      <c r="I1421" s="118">
        <f t="shared" si="77"/>
        <v>1413.0841121495325</v>
      </c>
      <c r="J1421" s="28">
        <v>5.04</v>
      </c>
      <c r="K1421" s="4"/>
      <c r="L1421" s="136">
        <f>H1421-F1421</f>
        <v>-1.0297196261682249</v>
      </c>
      <c r="M1421" s="141">
        <f t="shared" si="78"/>
        <v>-308.91588785046747</v>
      </c>
    </row>
    <row r="1422" spans="1:13" ht="24">
      <c r="A1422" s="32">
        <v>5</v>
      </c>
      <c r="B1422" s="33" t="s">
        <v>1127</v>
      </c>
      <c r="C1422" s="100" t="s">
        <v>1476</v>
      </c>
      <c r="D1422" s="32" t="s">
        <v>118</v>
      </c>
      <c r="E1422" s="57">
        <v>5</v>
      </c>
      <c r="F1422" s="152">
        <v>7.1</v>
      </c>
      <c r="G1422" s="150">
        <f t="shared" si="76"/>
        <v>35.5</v>
      </c>
      <c r="H1422" s="118">
        <f>J1422/1.07</f>
        <v>4.747663551401869</v>
      </c>
      <c r="I1422" s="118">
        <f t="shared" si="77"/>
        <v>23.738317757009348</v>
      </c>
      <c r="J1422" s="28">
        <v>5.08</v>
      </c>
      <c r="K1422" s="4"/>
      <c r="L1422" s="136">
        <f>H1422-F1422</f>
        <v>-2.3523364485981304</v>
      </c>
      <c r="M1422" s="141">
        <f t="shared" si="78"/>
        <v>-11.761682242990652</v>
      </c>
    </row>
    <row r="1423" spans="1:13" ht="14.25">
      <c r="A1423" s="32"/>
      <c r="B1423" s="30"/>
      <c r="C1423" s="30"/>
      <c r="D1423" s="9"/>
      <c r="E1423" s="55"/>
      <c r="F1423" s="150"/>
      <c r="G1423" s="153">
        <f>SUM(G1418:G1422)</f>
        <v>4329.15</v>
      </c>
      <c r="H1423" s="143"/>
      <c r="I1423" s="143">
        <f>SUM(I1418:I1422)</f>
        <v>3622.348598130841</v>
      </c>
      <c r="J1423" s="64"/>
      <c r="K1423" s="18"/>
      <c r="L1423" s="144"/>
      <c r="M1423" s="168">
        <f t="shared" si="78"/>
        <v>-706.8014018691588</v>
      </c>
    </row>
    <row r="1424" spans="1:13" ht="14.25">
      <c r="A1424" s="32"/>
      <c r="B1424" s="83"/>
      <c r="C1424" s="83"/>
      <c r="D1424" s="82"/>
      <c r="E1424" s="108"/>
      <c r="F1424" s="150"/>
      <c r="G1424" s="150">
        <f t="shared" si="76"/>
        <v>0</v>
      </c>
      <c r="H1424" s="118"/>
      <c r="I1424" s="118">
        <f t="shared" si="77"/>
        <v>0</v>
      </c>
      <c r="J1424" s="64"/>
      <c r="K1424" s="4"/>
      <c r="L1424" s="136"/>
      <c r="M1424" s="141">
        <f t="shared" si="78"/>
        <v>0</v>
      </c>
    </row>
    <row r="1425" spans="1:13" ht="14.25">
      <c r="A1425" s="32"/>
      <c r="B1425" s="30"/>
      <c r="C1425" s="30"/>
      <c r="D1425" s="9"/>
      <c r="E1425" s="55"/>
      <c r="F1425" s="150"/>
      <c r="G1425" s="150">
        <f t="shared" si="76"/>
        <v>0</v>
      </c>
      <c r="H1425" s="118"/>
      <c r="I1425" s="118">
        <f t="shared" si="77"/>
        <v>0</v>
      </c>
      <c r="J1425" s="64"/>
      <c r="K1425" s="4"/>
      <c r="L1425" s="136"/>
      <c r="M1425" s="141">
        <f t="shared" si="78"/>
        <v>0</v>
      </c>
    </row>
    <row r="1426" spans="1:13" ht="14.25">
      <c r="A1426" s="54" t="s">
        <v>1128</v>
      </c>
      <c r="B1426" s="30"/>
      <c r="C1426" s="30"/>
      <c r="D1426" s="9"/>
      <c r="E1426" s="55"/>
      <c r="F1426" s="150"/>
      <c r="G1426" s="150">
        <f t="shared" si="76"/>
        <v>0</v>
      </c>
      <c r="H1426" s="118"/>
      <c r="I1426" s="118">
        <f t="shared" si="77"/>
        <v>0</v>
      </c>
      <c r="J1426" s="28"/>
      <c r="K1426" s="24"/>
      <c r="L1426" s="136"/>
      <c r="M1426" s="141">
        <f t="shared" si="78"/>
        <v>0</v>
      </c>
    </row>
    <row r="1427" spans="1:13" ht="14.25">
      <c r="A1427" s="6" t="s">
        <v>111</v>
      </c>
      <c r="B1427" s="6" t="s">
        <v>112</v>
      </c>
      <c r="C1427" s="12" t="s">
        <v>1164</v>
      </c>
      <c r="D1427" s="6" t="s">
        <v>113</v>
      </c>
      <c r="E1427" s="53" t="s">
        <v>114</v>
      </c>
      <c r="F1427" s="151" t="s">
        <v>1662</v>
      </c>
      <c r="G1427" s="150"/>
      <c r="H1427" s="119" t="s">
        <v>1663</v>
      </c>
      <c r="I1427" s="118"/>
      <c r="J1427" s="8"/>
      <c r="K1427" s="8"/>
      <c r="L1427" s="136"/>
      <c r="M1427" s="141"/>
    </row>
    <row r="1428" spans="1:13" ht="14.25">
      <c r="A1428" s="32">
        <v>1</v>
      </c>
      <c r="B1428" s="33" t="s">
        <v>1129</v>
      </c>
      <c r="C1428" s="100" t="s">
        <v>1473</v>
      </c>
      <c r="D1428" s="32" t="s">
        <v>118</v>
      </c>
      <c r="E1428" s="57">
        <v>20</v>
      </c>
      <c r="F1428" s="152">
        <v>443.75</v>
      </c>
      <c r="G1428" s="150">
        <f t="shared" si="76"/>
        <v>8875</v>
      </c>
      <c r="H1428" s="126">
        <v>443.75</v>
      </c>
      <c r="I1428" s="126">
        <f t="shared" si="77"/>
        <v>8875</v>
      </c>
      <c r="J1428" s="134">
        <v>474.81</v>
      </c>
      <c r="K1428" s="4"/>
      <c r="L1428" s="136">
        <f>H1428-F1428</f>
        <v>0</v>
      </c>
      <c r="M1428" s="141">
        <f t="shared" si="78"/>
        <v>0</v>
      </c>
    </row>
    <row r="1429" spans="1:13" ht="14.25">
      <c r="A1429" s="32">
        <v>2</v>
      </c>
      <c r="B1429" s="33" t="s">
        <v>1130</v>
      </c>
      <c r="C1429" s="100" t="s">
        <v>1474</v>
      </c>
      <c r="D1429" s="32" t="s">
        <v>118</v>
      </c>
      <c r="E1429" s="57">
        <v>30</v>
      </c>
      <c r="F1429" s="152">
        <v>296.15</v>
      </c>
      <c r="G1429" s="150">
        <f t="shared" si="76"/>
        <v>8884.5</v>
      </c>
      <c r="H1429" s="118">
        <f>J1429/1.07</f>
        <v>223.51401869158877</v>
      </c>
      <c r="I1429" s="118">
        <f t="shared" si="77"/>
        <v>6705.420560747663</v>
      </c>
      <c r="J1429" s="28">
        <v>239.16</v>
      </c>
      <c r="K1429" s="4"/>
      <c r="L1429" s="136">
        <f>H1429-F1429</f>
        <v>-72.6359813084112</v>
      </c>
      <c r="M1429" s="141">
        <f t="shared" si="78"/>
        <v>-2179.0794392523367</v>
      </c>
    </row>
    <row r="1430" spans="1:13" ht="14.25">
      <c r="A1430" s="32"/>
      <c r="B1430" s="30"/>
      <c r="C1430" s="30"/>
      <c r="D1430" s="9"/>
      <c r="E1430" s="55"/>
      <c r="F1430" s="150"/>
      <c r="G1430" s="153">
        <f>SUM(G1428:G1429)</f>
        <v>17759.5</v>
      </c>
      <c r="H1430" s="143"/>
      <c r="I1430" s="143">
        <f>SUM(I1428:I1429)</f>
        <v>15580.420560747663</v>
      </c>
      <c r="J1430" s="64"/>
      <c r="K1430" s="18"/>
      <c r="L1430" s="144"/>
      <c r="M1430" s="168">
        <f t="shared" si="78"/>
        <v>-2179.0794392523367</v>
      </c>
    </row>
    <row r="1431" spans="1:13" ht="14.25">
      <c r="A1431" s="32"/>
      <c r="B1431" s="83"/>
      <c r="C1431" s="83"/>
      <c r="D1431" s="82"/>
      <c r="E1431" s="108"/>
      <c r="F1431" s="150"/>
      <c r="G1431" s="150">
        <f t="shared" si="76"/>
        <v>0</v>
      </c>
      <c r="H1431" s="118"/>
      <c r="I1431" s="118">
        <f t="shared" si="77"/>
        <v>0</v>
      </c>
      <c r="J1431" s="64"/>
      <c r="K1431" s="4"/>
      <c r="L1431" s="136"/>
      <c r="M1431" s="141">
        <f t="shared" si="78"/>
        <v>0</v>
      </c>
    </row>
    <row r="1432" spans="1:13" ht="14.25">
      <c r="A1432" s="32"/>
      <c r="B1432" s="30"/>
      <c r="C1432" s="30"/>
      <c r="D1432" s="9"/>
      <c r="E1432" s="55"/>
      <c r="F1432" s="150"/>
      <c r="G1432" s="150">
        <f t="shared" si="76"/>
        <v>0</v>
      </c>
      <c r="H1432" s="118"/>
      <c r="I1432" s="118">
        <f t="shared" si="77"/>
        <v>0</v>
      </c>
      <c r="J1432" s="64"/>
      <c r="K1432" s="4"/>
      <c r="L1432" s="136"/>
      <c r="M1432" s="141">
        <f t="shared" si="78"/>
        <v>0</v>
      </c>
    </row>
    <row r="1433" spans="1:13" ht="14.25">
      <c r="A1433" s="54" t="s">
        <v>1131</v>
      </c>
      <c r="B1433" s="30"/>
      <c r="C1433" s="30"/>
      <c r="D1433" s="9"/>
      <c r="E1433" s="55"/>
      <c r="F1433" s="150"/>
      <c r="G1433" s="150">
        <f t="shared" si="76"/>
        <v>0</v>
      </c>
      <c r="H1433" s="118"/>
      <c r="I1433" s="118">
        <f t="shared" si="77"/>
        <v>0</v>
      </c>
      <c r="J1433" s="28"/>
      <c r="K1433" s="24"/>
      <c r="L1433" s="136"/>
      <c r="M1433" s="141">
        <f t="shared" si="78"/>
        <v>0</v>
      </c>
    </row>
    <row r="1434" spans="1:13" ht="14.25">
      <c r="A1434" s="6" t="s">
        <v>111</v>
      </c>
      <c r="B1434" s="6" t="s">
        <v>112</v>
      </c>
      <c r="C1434" s="12" t="s">
        <v>1164</v>
      </c>
      <c r="D1434" s="6" t="s">
        <v>113</v>
      </c>
      <c r="E1434" s="53" t="s">
        <v>114</v>
      </c>
      <c r="F1434" s="151" t="s">
        <v>1662</v>
      </c>
      <c r="G1434" s="150"/>
      <c r="H1434" s="119" t="s">
        <v>1663</v>
      </c>
      <c r="I1434" s="118"/>
      <c r="J1434" s="8"/>
      <c r="K1434" s="8"/>
      <c r="L1434" s="136"/>
      <c r="M1434" s="141"/>
    </row>
    <row r="1435" spans="1:13" ht="14.25">
      <c r="A1435" s="32">
        <v>1</v>
      </c>
      <c r="B1435" s="33" t="s">
        <v>1132</v>
      </c>
      <c r="C1435" s="100" t="s">
        <v>1486</v>
      </c>
      <c r="D1435" s="32" t="s">
        <v>118</v>
      </c>
      <c r="E1435" s="57">
        <v>70</v>
      </c>
      <c r="F1435" s="152">
        <v>41.46</v>
      </c>
      <c r="G1435" s="150">
        <f t="shared" si="76"/>
        <v>2902.2000000000003</v>
      </c>
      <c r="H1435" s="118">
        <f>J1435/1.07</f>
        <v>41.149532710280376</v>
      </c>
      <c r="I1435" s="118">
        <f t="shared" si="77"/>
        <v>2880.4672897196265</v>
      </c>
      <c r="J1435" s="28">
        <v>44.03</v>
      </c>
      <c r="K1435" s="4"/>
      <c r="L1435" s="136">
        <f>H1435-F1435</f>
        <v>-0.31046728971962523</v>
      </c>
      <c r="M1435" s="141">
        <f t="shared" si="78"/>
        <v>-21.732710280373794</v>
      </c>
    </row>
    <row r="1436" spans="1:13" ht="14.25">
      <c r="A1436" s="32"/>
      <c r="B1436" s="30"/>
      <c r="C1436" s="30"/>
      <c r="D1436" s="9"/>
      <c r="E1436" s="55"/>
      <c r="F1436" s="150"/>
      <c r="G1436" s="153">
        <f>SUM(G1435)</f>
        <v>2902.2000000000003</v>
      </c>
      <c r="H1436" s="143"/>
      <c r="I1436" s="143">
        <f>SUM(I1435)</f>
        <v>2880.4672897196265</v>
      </c>
      <c r="J1436" s="64"/>
      <c r="K1436" s="18"/>
      <c r="L1436" s="144"/>
      <c r="M1436" s="168">
        <f t="shared" si="78"/>
        <v>-21.732710280373794</v>
      </c>
    </row>
    <row r="1437" spans="1:13" ht="14.25">
      <c r="A1437" s="32"/>
      <c r="B1437" s="83"/>
      <c r="C1437" s="83"/>
      <c r="D1437" s="82"/>
      <c r="E1437" s="108"/>
      <c r="F1437" s="150"/>
      <c r="G1437" s="150">
        <f t="shared" si="76"/>
        <v>0</v>
      </c>
      <c r="H1437" s="118"/>
      <c r="I1437" s="118">
        <f t="shared" si="77"/>
        <v>0</v>
      </c>
      <c r="J1437" s="64"/>
      <c r="K1437" s="4"/>
      <c r="L1437" s="136"/>
      <c r="M1437" s="141">
        <f t="shared" si="78"/>
        <v>0</v>
      </c>
    </row>
    <row r="1438" spans="1:13" ht="14.25">
      <c r="A1438" s="32"/>
      <c r="B1438" s="30"/>
      <c r="C1438" s="30"/>
      <c r="D1438" s="9"/>
      <c r="E1438" s="55"/>
      <c r="F1438" s="150"/>
      <c r="G1438" s="150">
        <f t="shared" si="76"/>
        <v>0</v>
      </c>
      <c r="H1438" s="118"/>
      <c r="I1438" s="118">
        <f t="shared" si="77"/>
        <v>0</v>
      </c>
      <c r="J1438" s="64"/>
      <c r="K1438" s="4"/>
      <c r="L1438" s="136"/>
      <c r="M1438" s="141">
        <f t="shared" si="78"/>
        <v>0</v>
      </c>
    </row>
    <row r="1439" spans="1:13" ht="14.25">
      <c r="A1439" s="54" t="s">
        <v>1133</v>
      </c>
      <c r="B1439" s="20"/>
      <c r="C1439" s="20"/>
      <c r="D1439" s="1"/>
      <c r="E1439" s="57"/>
      <c r="F1439" s="152"/>
      <c r="G1439" s="150">
        <f t="shared" si="76"/>
        <v>0</v>
      </c>
      <c r="H1439" s="118"/>
      <c r="I1439" s="118">
        <f t="shared" si="77"/>
        <v>0</v>
      </c>
      <c r="J1439" s="1"/>
      <c r="K1439" s="24"/>
      <c r="L1439" s="136"/>
      <c r="M1439" s="141">
        <f t="shared" si="78"/>
        <v>0</v>
      </c>
    </row>
    <row r="1440" spans="1:13" ht="14.25">
      <c r="A1440" s="6" t="s">
        <v>111</v>
      </c>
      <c r="B1440" s="6" t="s">
        <v>112</v>
      </c>
      <c r="C1440" s="12" t="s">
        <v>1164</v>
      </c>
      <c r="D1440" s="6" t="s">
        <v>113</v>
      </c>
      <c r="E1440" s="53" t="s">
        <v>114</v>
      </c>
      <c r="F1440" s="151" t="s">
        <v>1662</v>
      </c>
      <c r="G1440" s="150"/>
      <c r="H1440" s="119" t="s">
        <v>1663</v>
      </c>
      <c r="I1440" s="118"/>
      <c r="J1440" s="8"/>
      <c r="K1440" s="8"/>
      <c r="L1440" s="136"/>
      <c r="M1440" s="141"/>
    </row>
    <row r="1441" spans="1:13" ht="14.25">
      <c r="A1441" s="41">
        <v>1</v>
      </c>
      <c r="B1441" s="33" t="s">
        <v>1134</v>
      </c>
      <c r="C1441" s="100" t="s">
        <v>1487</v>
      </c>
      <c r="D1441" s="32" t="s">
        <v>118</v>
      </c>
      <c r="E1441" s="57">
        <v>20</v>
      </c>
      <c r="F1441" s="152">
        <v>113.42</v>
      </c>
      <c r="G1441" s="150">
        <f t="shared" si="76"/>
        <v>2268.4</v>
      </c>
      <c r="H1441" s="126">
        <v>113.42</v>
      </c>
      <c r="I1441" s="126">
        <f t="shared" si="77"/>
        <v>2268.4</v>
      </c>
      <c r="J1441" s="134">
        <v>121.36</v>
      </c>
      <c r="K1441" s="4"/>
      <c r="L1441" s="136">
        <f>H1441-F1441</f>
        <v>0</v>
      </c>
      <c r="M1441" s="141">
        <f t="shared" si="78"/>
        <v>0</v>
      </c>
    </row>
    <row r="1442" spans="1:13" ht="14.25">
      <c r="A1442" s="41"/>
      <c r="B1442" s="33"/>
      <c r="C1442" s="33"/>
      <c r="D1442" s="32"/>
      <c r="E1442" s="57"/>
      <c r="F1442" s="152"/>
      <c r="G1442" s="150">
        <f>SUM(G1441)</f>
        <v>2268.4</v>
      </c>
      <c r="H1442" s="118"/>
      <c r="I1442" s="118">
        <f>SUM(I1441)</f>
        <v>2268.4</v>
      </c>
      <c r="J1442" s="28"/>
      <c r="K1442" s="4"/>
      <c r="L1442" s="136"/>
      <c r="M1442" s="169">
        <f t="shared" si="78"/>
        <v>0</v>
      </c>
    </row>
    <row r="1443" spans="1:13" ht="14.25">
      <c r="A1443" s="41"/>
      <c r="B1443" s="83"/>
      <c r="C1443" s="83"/>
      <c r="D1443" s="82"/>
      <c r="E1443" s="108"/>
      <c r="F1443" s="152"/>
      <c r="G1443" s="150">
        <f t="shared" si="76"/>
        <v>0</v>
      </c>
      <c r="H1443" s="118"/>
      <c r="I1443" s="118">
        <f t="shared" si="77"/>
        <v>0</v>
      </c>
      <c r="J1443" s="64"/>
      <c r="K1443" s="4"/>
      <c r="L1443" s="136"/>
      <c r="M1443" s="141">
        <f t="shared" si="78"/>
        <v>0</v>
      </c>
    </row>
    <row r="1444" spans="1:13" ht="14.25">
      <c r="A1444" s="41"/>
      <c r="B1444" s="33"/>
      <c r="C1444" s="33"/>
      <c r="D1444" s="32"/>
      <c r="E1444" s="57"/>
      <c r="F1444" s="152"/>
      <c r="G1444" s="150">
        <f t="shared" si="76"/>
        <v>0</v>
      </c>
      <c r="H1444" s="118"/>
      <c r="I1444" s="118">
        <f t="shared" si="77"/>
        <v>0</v>
      </c>
      <c r="J1444" s="64"/>
      <c r="K1444" s="4"/>
      <c r="L1444" s="136"/>
      <c r="M1444" s="141">
        <f t="shared" si="78"/>
        <v>0</v>
      </c>
    </row>
    <row r="1445" spans="1:13" ht="14.25">
      <c r="A1445" s="54" t="s">
        <v>1135</v>
      </c>
      <c r="B1445" s="33"/>
      <c r="C1445" s="33"/>
      <c r="D1445" s="32"/>
      <c r="E1445" s="57"/>
      <c r="F1445" s="152"/>
      <c r="G1445" s="150">
        <f t="shared" si="76"/>
        <v>0</v>
      </c>
      <c r="H1445" s="118"/>
      <c r="I1445" s="118">
        <f t="shared" si="77"/>
        <v>0</v>
      </c>
      <c r="J1445" s="28"/>
      <c r="K1445" s="24"/>
      <c r="L1445" s="136"/>
      <c r="M1445" s="141">
        <f t="shared" si="78"/>
        <v>0</v>
      </c>
    </row>
    <row r="1446" spans="1:13" ht="14.25">
      <c r="A1446" s="6" t="s">
        <v>111</v>
      </c>
      <c r="B1446" s="6" t="s">
        <v>112</v>
      </c>
      <c r="C1446" s="12" t="s">
        <v>1164</v>
      </c>
      <c r="D1446" s="6" t="s">
        <v>113</v>
      </c>
      <c r="E1446" s="53" t="s">
        <v>114</v>
      </c>
      <c r="F1446" s="151" t="s">
        <v>1662</v>
      </c>
      <c r="G1446" s="150"/>
      <c r="H1446" s="119" t="s">
        <v>1663</v>
      </c>
      <c r="I1446" s="118"/>
      <c r="J1446" s="8"/>
      <c r="K1446" s="8"/>
      <c r="L1446" s="136"/>
      <c r="M1446" s="141"/>
    </row>
    <row r="1447" spans="1:13" ht="14.25">
      <c r="A1447" s="41">
        <v>1</v>
      </c>
      <c r="B1447" s="30" t="s">
        <v>1136</v>
      </c>
      <c r="C1447" s="99" t="s">
        <v>2</v>
      </c>
      <c r="D1447" s="9" t="s">
        <v>118</v>
      </c>
      <c r="E1447" s="55">
        <v>2</v>
      </c>
      <c r="F1447" s="150">
        <v>277.37</v>
      </c>
      <c r="G1447" s="150">
        <f t="shared" si="76"/>
        <v>554.74</v>
      </c>
      <c r="H1447" s="126">
        <v>277.37</v>
      </c>
      <c r="I1447" s="126">
        <f t="shared" si="77"/>
        <v>554.74</v>
      </c>
      <c r="J1447" s="134">
        <v>296.79</v>
      </c>
      <c r="K1447" s="4"/>
      <c r="L1447" s="136">
        <f aca="true" t="shared" si="79" ref="L1447:L1457">H1447-F1447</f>
        <v>0</v>
      </c>
      <c r="M1447" s="141">
        <f t="shared" si="78"/>
        <v>0</v>
      </c>
    </row>
    <row r="1448" spans="1:13" ht="14.25">
      <c r="A1448" s="32">
        <v>2</v>
      </c>
      <c r="B1448" s="30" t="s">
        <v>1137</v>
      </c>
      <c r="C1448" s="99" t="s">
        <v>1</v>
      </c>
      <c r="D1448" s="9" t="s">
        <v>118</v>
      </c>
      <c r="E1448" s="55">
        <v>1</v>
      </c>
      <c r="F1448" s="150">
        <v>138.54</v>
      </c>
      <c r="G1448" s="150">
        <f t="shared" si="76"/>
        <v>138.54</v>
      </c>
      <c r="H1448" s="126">
        <v>138.54</v>
      </c>
      <c r="I1448" s="126">
        <f t="shared" si="77"/>
        <v>138.54</v>
      </c>
      <c r="J1448" s="134">
        <v>148.24</v>
      </c>
      <c r="K1448" s="4"/>
      <c r="L1448" s="136">
        <f t="shared" si="79"/>
        <v>0</v>
      </c>
      <c r="M1448" s="141">
        <f t="shared" si="78"/>
        <v>0</v>
      </c>
    </row>
    <row r="1449" spans="1:13" ht="24">
      <c r="A1449" s="41">
        <v>3</v>
      </c>
      <c r="B1449" s="33" t="s">
        <v>1138</v>
      </c>
      <c r="C1449" s="100" t="s">
        <v>1488</v>
      </c>
      <c r="D1449" s="32" t="s">
        <v>118</v>
      </c>
      <c r="E1449" s="57">
        <v>15</v>
      </c>
      <c r="F1449" s="152">
        <v>63.56</v>
      </c>
      <c r="G1449" s="150">
        <f t="shared" si="76"/>
        <v>953.4000000000001</v>
      </c>
      <c r="H1449" s="118">
        <f aca="true" t="shared" si="80" ref="H1449:H1457">J1449/1.07</f>
        <v>60.560747663551396</v>
      </c>
      <c r="I1449" s="118">
        <f t="shared" si="77"/>
        <v>908.4112149532709</v>
      </c>
      <c r="J1449" s="28">
        <v>64.8</v>
      </c>
      <c r="K1449" s="4"/>
      <c r="L1449" s="136">
        <f t="shared" si="79"/>
        <v>-2.999252336448606</v>
      </c>
      <c r="M1449" s="141">
        <f t="shared" si="78"/>
        <v>-44.98878504672916</v>
      </c>
    </row>
    <row r="1450" spans="1:13" ht="24">
      <c r="A1450" s="32">
        <v>4</v>
      </c>
      <c r="B1450" s="33" t="s">
        <v>1139</v>
      </c>
      <c r="C1450" s="100" t="s">
        <v>1489</v>
      </c>
      <c r="D1450" s="32" t="s">
        <v>118</v>
      </c>
      <c r="E1450" s="57">
        <v>15</v>
      </c>
      <c r="F1450" s="152">
        <v>35</v>
      </c>
      <c r="G1450" s="150">
        <f t="shared" si="76"/>
        <v>525</v>
      </c>
      <c r="H1450" s="118">
        <f t="shared" si="80"/>
        <v>34.598130841121495</v>
      </c>
      <c r="I1450" s="118">
        <f t="shared" si="77"/>
        <v>518.9719626168225</v>
      </c>
      <c r="J1450" s="28">
        <v>37.02</v>
      </c>
      <c r="K1450" s="4"/>
      <c r="L1450" s="136">
        <f t="shared" si="79"/>
        <v>-0.4018691588785046</v>
      </c>
      <c r="M1450" s="141">
        <f t="shared" si="78"/>
        <v>-6.028037383177548</v>
      </c>
    </row>
    <row r="1451" spans="1:13" ht="24">
      <c r="A1451" s="41">
        <v>5</v>
      </c>
      <c r="B1451" s="33" t="s">
        <v>1140</v>
      </c>
      <c r="C1451" s="100" t="s">
        <v>1490</v>
      </c>
      <c r="D1451" s="32" t="s">
        <v>133</v>
      </c>
      <c r="E1451" s="57">
        <v>30</v>
      </c>
      <c r="F1451" s="152">
        <v>1.57</v>
      </c>
      <c r="G1451" s="150">
        <f t="shared" si="76"/>
        <v>47.1</v>
      </c>
      <c r="H1451" s="126">
        <v>1.57</v>
      </c>
      <c r="I1451" s="126">
        <f t="shared" si="77"/>
        <v>47.1</v>
      </c>
      <c r="J1451" s="134">
        <v>1.68</v>
      </c>
      <c r="K1451" s="4"/>
      <c r="L1451" s="136">
        <f t="shared" si="79"/>
        <v>0</v>
      </c>
      <c r="M1451" s="141">
        <f t="shared" si="78"/>
        <v>0</v>
      </c>
    </row>
    <row r="1452" spans="1:13" ht="24">
      <c r="A1452" s="32">
        <v>6</v>
      </c>
      <c r="B1452" s="33" t="s">
        <v>1141</v>
      </c>
      <c r="C1452" s="100" t="s">
        <v>1491</v>
      </c>
      <c r="D1452" s="32" t="s">
        <v>133</v>
      </c>
      <c r="E1452" s="57">
        <v>10</v>
      </c>
      <c r="F1452" s="152">
        <v>4.46</v>
      </c>
      <c r="G1452" s="150">
        <f t="shared" si="76"/>
        <v>44.6</v>
      </c>
      <c r="H1452" s="118">
        <v>4.22</v>
      </c>
      <c r="I1452" s="118">
        <f t="shared" si="77"/>
        <v>42.199999999999996</v>
      </c>
      <c r="J1452" s="28">
        <v>4.52</v>
      </c>
      <c r="K1452" s="4"/>
      <c r="L1452" s="136">
        <f t="shared" si="79"/>
        <v>-0.2400000000000002</v>
      </c>
      <c r="M1452" s="141">
        <f t="shared" si="78"/>
        <v>-2.4000000000000057</v>
      </c>
    </row>
    <row r="1453" spans="1:13" ht="24">
      <c r="A1453" s="41">
        <v>7</v>
      </c>
      <c r="B1453" s="33" t="s">
        <v>1142</v>
      </c>
      <c r="C1453" s="100" t="s">
        <v>1492</v>
      </c>
      <c r="D1453" s="32" t="s">
        <v>118</v>
      </c>
      <c r="E1453" s="57">
        <v>10</v>
      </c>
      <c r="F1453" s="152">
        <v>2.89</v>
      </c>
      <c r="G1453" s="150">
        <f t="shared" si="76"/>
        <v>28.900000000000002</v>
      </c>
      <c r="H1453" s="126">
        <v>2.89</v>
      </c>
      <c r="I1453" s="126">
        <f t="shared" si="77"/>
        <v>28.900000000000002</v>
      </c>
      <c r="J1453" s="134">
        <v>3.09</v>
      </c>
      <c r="K1453" s="4"/>
      <c r="L1453" s="136">
        <f t="shared" si="79"/>
        <v>0</v>
      </c>
      <c r="M1453" s="141">
        <f t="shared" si="78"/>
        <v>0</v>
      </c>
    </row>
    <row r="1454" spans="1:13" ht="24">
      <c r="A1454" s="32">
        <v>8</v>
      </c>
      <c r="B1454" s="33" t="s">
        <v>1143</v>
      </c>
      <c r="C1454" s="100" t="s">
        <v>1493</v>
      </c>
      <c r="D1454" s="32" t="s">
        <v>118</v>
      </c>
      <c r="E1454" s="57">
        <v>60</v>
      </c>
      <c r="F1454" s="152">
        <v>4.12</v>
      </c>
      <c r="G1454" s="150">
        <f t="shared" si="76"/>
        <v>247.20000000000002</v>
      </c>
      <c r="H1454" s="126">
        <v>4.12</v>
      </c>
      <c r="I1454" s="126">
        <f t="shared" si="77"/>
        <v>247.20000000000002</v>
      </c>
      <c r="J1454" s="134">
        <v>4.41</v>
      </c>
      <c r="K1454" s="4"/>
      <c r="L1454" s="136">
        <f t="shared" si="79"/>
        <v>0</v>
      </c>
      <c r="M1454" s="141">
        <f t="shared" si="78"/>
        <v>0</v>
      </c>
    </row>
    <row r="1455" spans="1:13" ht="24">
      <c r="A1455" s="41">
        <v>9</v>
      </c>
      <c r="B1455" s="33" t="s">
        <v>1144</v>
      </c>
      <c r="C1455" s="100" t="s">
        <v>1494</v>
      </c>
      <c r="D1455" s="32" t="s">
        <v>118</v>
      </c>
      <c r="E1455" s="57">
        <v>70</v>
      </c>
      <c r="F1455" s="152">
        <v>14.64</v>
      </c>
      <c r="G1455" s="150">
        <f t="shared" si="76"/>
        <v>1024.8</v>
      </c>
      <c r="H1455" s="118">
        <f t="shared" si="80"/>
        <v>15.271028037383177</v>
      </c>
      <c r="I1455" s="118">
        <f t="shared" si="77"/>
        <v>1068.9719626168223</v>
      </c>
      <c r="J1455" s="28">
        <v>16.34</v>
      </c>
      <c r="K1455" s="4"/>
      <c r="L1455" s="137">
        <f t="shared" si="79"/>
        <v>0.6310280373831763</v>
      </c>
      <c r="M1455" s="141">
        <f t="shared" si="78"/>
        <v>44.171962616822384</v>
      </c>
    </row>
    <row r="1456" spans="1:13" ht="14.25">
      <c r="A1456" s="32">
        <v>10</v>
      </c>
      <c r="B1456" s="33" t="s">
        <v>1145</v>
      </c>
      <c r="C1456" s="100" t="s">
        <v>1495</v>
      </c>
      <c r="D1456" s="32" t="s">
        <v>118</v>
      </c>
      <c r="E1456" s="57">
        <v>70</v>
      </c>
      <c r="F1456" s="152">
        <v>13.11</v>
      </c>
      <c r="G1456" s="150">
        <f t="shared" si="76"/>
        <v>917.6999999999999</v>
      </c>
      <c r="H1456" s="118">
        <f t="shared" si="80"/>
        <v>15.205607476635512</v>
      </c>
      <c r="I1456" s="118">
        <f t="shared" si="77"/>
        <v>1064.392523364486</v>
      </c>
      <c r="J1456" s="28">
        <v>16.27</v>
      </c>
      <c r="K1456" s="4"/>
      <c r="L1456" s="137">
        <f t="shared" si="79"/>
        <v>2.0956074766355126</v>
      </c>
      <c r="M1456" s="141">
        <f t="shared" si="78"/>
        <v>146.69252336448596</v>
      </c>
    </row>
    <row r="1457" spans="1:13" ht="14.25">
      <c r="A1457" s="41">
        <v>11</v>
      </c>
      <c r="B1457" s="33" t="s">
        <v>1146</v>
      </c>
      <c r="C1457" s="100" t="s">
        <v>1496</v>
      </c>
      <c r="D1457" s="32" t="s">
        <v>118</v>
      </c>
      <c r="E1457" s="57">
        <v>50</v>
      </c>
      <c r="F1457" s="152">
        <v>29.61</v>
      </c>
      <c r="G1457" s="150">
        <f t="shared" si="76"/>
        <v>1480.5</v>
      </c>
      <c r="H1457" s="118">
        <f t="shared" si="80"/>
        <v>28.130841121495326</v>
      </c>
      <c r="I1457" s="118">
        <f t="shared" si="77"/>
        <v>1406.5420560747664</v>
      </c>
      <c r="J1457" s="28">
        <v>30.1</v>
      </c>
      <c r="K1457" s="4"/>
      <c r="L1457" s="136">
        <f t="shared" si="79"/>
        <v>-1.4791588785046734</v>
      </c>
      <c r="M1457" s="141">
        <f t="shared" si="78"/>
        <v>-73.95794392523362</v>
      </c>
    </row>
    <row r="1458" spans="1:13" ht="14.25">
      <c r="A1458" s="41"/>
      <c r="B1458" s="33"/>
      <c r="C1458" s="33"/>
      <c r="D1458" s="32"/>
      <c r="E1458" s="57"/>
      <c r="F1458" s="152"/>
      <c r="G1458" s="153">
        <f>SUM(G1447:G1457)</f>
        <v>5962.48</v>
      </c>
      <c r="H1458" s="143"/>
      <c r="I1458" s="143">
        <f>SUM(I1447:I1457)</f>
        <v>6025.969719626168</v>
      </c>
      <c r="J1458" s="64"/>
      <c r="K1458" s="18"/>
      <c r="L1458" s="144"/>
      <c r="M1458" s="168">
        <f t="shared" si="78"/>
        <v>63.48971962616815</v>
      </c>
    </row>
    <row r="1459" spans="1:13" ht="14.25">
      <c r="A1459" s="41"/>
      <c r="B1459" s="83"/>
      <c r="C1459" s="83"/>
      <c r="D1459" s="82"/>
      <c r="E1459" s="108"/>
      <c r="F1459" s="152"/>
      <c r="G1459" s="150">
        <f t="shared" si="76"/>
        <v>0</v>
      </c>
      <c r="H1459" s="118"/>
      <c r="I1459" s="118">
        <f t="shared" si="77"/>
        <v>0</v>
      </c>
      <c r="J1459" s="64"/>
      <c r="K1459" s="4"/>
      <c r="L1459" s="136"/>
      <c r="M1459" s="141">
        <f t="shared" si="78"/>
        <v>0</v>
      </c>
    </row>
    <row r="1460" spans="1:13" ht="14.25">
      <c r="A1460" s="41"/>
      <c r="B1460" s="33"/>
      <c r="C1460" s="33"/>
      <c r="D1460" s="32"/>
      <c r="E1460" s="57"/>
      <c r="F1460" s="152"/>
      <c r="G1460" s="150">
        <f t="shared" si="76"/>
        <v>0</v>
      </c>
      <c r="H1460" s="118"/>
      <c r="I1460" s="118">
        <f t="shared" si="77"/>
        <v>0</v>
      </c>
      <c r="J1460" s="64"/>
      <c r="K1460" s="4"/>
      <c r="L1460" s="136"/>
      <c r="M1460" s="141">
        <f t="shared" si="78"/>
        <v>0</v>
      </c>
    </row>
    <row r="1461" spans="1:13" ht="14.25">
      <c r="A1461" s="54" t="s">
        <v>1147</v>
      </c>
      <c r="B1461" s="33"/>
      <c r="C1461" s="33"/>
      <c r="D1461" s="32"/>
      <c r="E1461" s="57"/>
      <c r="F1461" s="152"/>
      <c r="G1461" s="150">
        <f t="shared" si="76"/>
        <v>0</v>
      </c>
      <c r="H1461" s="118"/>
      <c r="I1461" s="118">
        <f t="shared" si="77"/>
        <v>0</v>
      </c>
      <c r="J1461" s="28"/>
      <c r="K1461" s="24"/>
      <c r="L1461" s="136"/>
      <c r="M1461" s="141">
        <f t="shared" si="78"/>
        <v>0</v>
      </c>
    </row>
    <row r="1462" spans="1:13" ht="14.25">
      <c r="A1462" s="6" t="s">
        <v>111</v>
      </c>
      <c r="B1462" s="6" t="s">
        <v>112</v>
      </c>
      <c r="C1462" s="12" t="s">
        <v>1164</v>
      </c>
      <c r="D1462" s="6" t="s">
        <v>113</v>
      </c>
      <c r="E1462" s="53" t="s">
        <v>114</v>
      </c>
      <c r="F1462" s="151" t="s">
        <v>1662</v>
      </c>
      <c r="G1462" s="150"/>
      <c r="H1462" s="119" t="s">
        <v>1663</v>
      </c>
      <c r="I1462" s="118"/>
      <c r="J1462" s="8"/>
      <c r="K1462" s="8"/>
      <c r="L1462" s="136"/>
      <c r="M1462" s="141"/>
    </row>
    <row r="1463" spans="1:13" ht="14.25">
      <c r="A1463" s="32">
        <v>1</v>
      </c>
      <c r="B1463" s="33" t="s">
        <v>1148</v>
      </c>
      <c r="C1463" s="100" t="s">
        <v>1497</v>
      </c>
      <c r="D1463" s="32" t="s">
        <v>130</v>
      </c>
      <c r="E1463" s="57">
        <v>170</v>
      </c>
      <c r="F1463" s="152">
        <v>24.1</v>
      </c>
      <c r="G1463" s="150">
        <f t="shared" si="76"/>
        <v>4097</v>
      </c>
      <c r="H1463" s="126">
        <v>24.1</v>
      </c>
      <c r="I1463" s="126">
        <f t="shared" si="77"/>
        <v>4097</v>
      </c>
      <c r="J1463" s="134">
        <v>25.79</v>
      </c>
      <c r="K1463" s="4"/>
      <c r="L1463" s="136">
        <f>H1463-F1463</f>
        <v>0</v>
      </c>
      <c r="M1463" s="141">
        <f t="shared" si="78"/>
        <v>0</v>
      </c>
    </row>
    <row r="1464" spans="1:13" ht="14.25">
      <c r="A1464" s="32"/>
      <c r="B1464" s="33"/>
      <c r="C1464" s="33"/>
      <c r="D1464" s="32"/>
      <c r="E1464" s="57"/>
      <c r="F1464" s="152"/>
      <c r="G1464" s="153">
        <f>SUM(G1463)</f>
        <v>4097</v>
      </c>
      <c r="H1464" s="143"/>
      <c r="I1464" s="143">
        <f>SUM(I1463)</f>
        <v>4097</v>
      </c>
      <c r="J1464" s="64"/>
      <c r="K1464" s="18"/>
      <c r="L1464" s="144"/>
      <c r="M1464" s="168">
        <f t="shared" si="78"/>
        <v>0</v>
      </c>
    </row>
    <row r="1465" spans="1:13" ht="14.25">
      <c r="A1465" s="32"/>
      <c r="B1465" s="83"/>
      <c r="C1465" s="83"/>
      <c r="D1465" s="82"/>
      <c r="E1465" s="108"/>
      <c r="F1465" s="152"/>
      <c r="G1465" s="150">
        <f aca="true" t="shared" si="81" ref="G1465:G1528">E1465*F1465</f>
        <v>0</v>
      </c>
      <c r="H1465" s="118"/>
      <c r="I1465" s="118">
        <f aca="true" t="shared" si="82" ref="I1465:I1528">H1465*E1465</f>
        <v>0</v>
      </c>
      <c r="J1465" s="64"/>
      <c r="K1465" s="4"/>
      <c r="L1465" s="136"/>
      <c r="M1465" s="141">
        <f t="shared" si="78"/>
        <v>0</v>
      </c>
    </row>
    <row r="1466" spans="1:13" ht="14.25">
      <c r="A1466" s="32"/>
      <c r="B1466" s="33"/>
      <c r="C1466" s="33"/>
      <c r="D1466" s="32"/>
      <c r="E1466" s="57"/>
      <c r="F1466" s="152"/>
      <c r="G1466" s="150">
        <f t="shared" si="81"/>
        <v>0</v>
      </c>
      <c r="H1466" s="118"/>
      <c r="I1466" s="118">
        <f t="shared" si="82"/>
        <v>0</v>
      </c>
      <c r="J1466" s="64"/>
      <c r="K1466" s="4"/>
      <c r="L1466" s="136"/>
      <c r="M1466" s="141">
        <f t="shared" si="78"/>
        <v>0</v>
      </c>
    </row>
    <row r="1467" spans="1:13" ht="14.25">
      <c r="A1467" s="54" t="s">
        <v>1149</v>
      </c>
      <c r="B1467" s="33"/>
      <c r="C1467" s="33"/>
      <c r="D1467" s="32"/>
      <c r="E1467" s="57"/>
      <c r="F1467" s="152"/>
      <c r="G1467" s="150">
        <f t="shared" si="81"/>
        <v>0</v>
      </c>
      <c r="H1467" s="118"/>
      <c r="I1467" s="118">
        <f t="shared" si="82"/>
        <v>0</v>
      </c>
      <c r="J1467" s="28"/>
      <c r="K1467" s="24"/>
      <c r="L1467" s="136"/>
      <c r="M1467" s="141">
        <f t="shared" si="78"/>
        <v>0</v>
      </c>
    </row>
    <row r="1468" spans="1:13" ht="14.25">
      <c r="A1468" s="6" t="s">
        <v>111</v>
      </c>
      <c r="B1468" s="6" t="s">
        <v>112</v>
      </c>
      <c r="C1468" s="12" t="s">
        <v>1164</v>
      </c>
      <c r="D1468" s="6" t="s">
        <v>113</v>
      </c>
      <c r="E1468" s="53" t="s">
        <v>114</v>
      </c>
      <c r="F1468" s="151" t="s">
        <v>1662</v>
      </c>
      <c r="G1468" s="150"/>
      <c r="H1468" s="119" t="s">
        <v>1663</v>
      </c>
      <c r="I1468" s="118"/>
      <c r="J1468" s="8"/>
      <c r="K1468" s="8"/>
      <c r="L1468" s="136"/>
      <c r="M1468" s="141"/>
    </row>
    <row r="1469" spans="1:13" ht="24">
      <c r="A1469" s="41">
        <v>1</v>
      </c>
      <c r="B1469" s="33" t="s">
        <v>1150</v>
      </c>
      <c r="C1469" s="100" t="s">
        <v>1498</v>
      </c>
      <c r="D1469" s="32" t="s">
        <v>118</v>
      </c>
      <c r="E1469" s="57">
        <v>30</v>
      </c>
      <c r="F1469" s="152">
        <v>33.39</v>
      </c>
      <c r="G1469" s="150">
        <f t="shared" si="81"/>
        <v>1001.7</v>
      </c>
      <c r="H1469" s="126">
        <v>33.39</v>
      </c>
      <c r="I1469" s="126">
        <f t="shared" si="82"/>
        <v>1001.7</v>
      </c>
      <c r="J1469" s="134">
        <v>35.73</v>
      </c>
      <c r="K1469" s="4"/>
      <c r="L1469" s="136">
        <f>H1469-F1469</f>
        <v>0</v>
      </c>
      <c r="M1469" s="141">
        <f aca="true" t="shared" si="83" ref="M1469:M1531">I1469-G1469</f>
        <v>0</v>
      </c>
    </row>
    <row r="1470" spans="1:13" ht="14.25">
      <c r="A1470" s="41"/>
      <c r="B1470" s="33"/>
      <c r="C1470" s="33"/>
      <c r="D1470" s="32"/>
      <c r="E1470" s="57"/>
      <c r="F1470" s="152"/>
      <c r="G1470" s="153">
        <f>SUM(G1469)</f>
        <v>1001.7</v>
      </c>
      <c r="H1470" s="143"/>
      <c r="I1470" s="143">
        <f>SUM(I1469)</f>
        <v>1001.7</v>
      </c>
      <c r="J1470" s="64"/>
      <c r="K1470" s="18"/>
      <c r="L1470" s="144"/>
      <c r="M1470" s="168">
        <f t="shared" si="83"/>
        <v>0</v>
      </c>
    </row>
    <row r="1471" spans="1:13" ht="14.25">
      <c r="A1471" s="41"/>
      <c r="B1471" s="83"/>
      <c r="C1471" s="83"/>
      <c r="D1471" s="82"/>
      <c r="E1471" s="108"/>
      <c r="F1471" s="152"/>
      <c r="G1471" s="150">
        <f t="shared" si="81"/>
        <v>0</v>
      </c>
      <c r="H1471" s="118"/>
      <c r="I1471" s="118">
        <f t="shared" si="82"/>
        <v>0</v>
      </c>
      <c r="J1471" s="64"/>
      <c r="K1471" s="4"/>
      <c r="L1471" s="136"/>
      <c r="M1471" s="141">
        <f t="shared" si="83"/>
        <v>0</v>
      </c>
    </row>
    <row r="1472" spans="1:13" ht="14.25">
      <c r="A1472" s="41"/>
      <c r="B1472" s="33"/>
      <c r="C1472" s="33"/>
      <c r="D1472" s="32"/>
      <c r="E1472" s="57"/>
      <c r="F1472" s="152"/>
      <c r="G1472" s="150">
        <f t="shared" si="81"/>
        <v>0</v>
      </c>
      <c r="H1472" s="118"/>
      <c r="I1472" s="118">
        <f t="shared" si="82"/>
        <v>0</v>
      </c>
      <c r="J1472" s="64"/>
      <c r="K1472" s="4"/>
      <c r="L1472" s="136"/>
      <c r="M1472" s="141">
        <f t="shared" si="83"/>
        <v>0</v>
      </c>
    </row>
    <row r="1473" spans="1:13" ht="14.25">
      <c r="A1473" s="54" t="s">
        <v>1151</v>
      </c>
      <c r="B1473" s="33"/>
      <c r="C1473" s="33"/>
      <c r="D1473" s="32"/>
      <c r="E1473" s="57"/>
      <c r="F1473" s="152"/>
      <c r="G1473" s="150">
        <f t="shared" si="81"/>
        <v>0</v>
      </c>
      <c r="H1473" s="118"/>
      <c r="I1473" s="118">
        <f t="shared" si="82"/>
        <v>0</v>
      </c>
      <c r="J1473" s="28"/>
      <c r="K1473" s="24"/>
      <c r="L1473" s="136"/>
      <c r="M1473" s="141">
        <f t="shared" si="83"/>
        <v>0</v>
      </c>
    </row>
    <row r="1474" spans="1:13" ht="14.25">
      <c r="A1474" s="6" t="s">
        <v>111</v>
      </c>
      <c r="B1474" s="6" t="s">
        <v>112</v>
      </c>
      <c r="C1474" s="12" t="s">
        <v>1164</v>
      </c>
      <c r="D1474" s="6" t="s">
        <v>113</v>
      </c>
      <c r="E1474" s="53" t="s">
        <v>114</v>
      </c>
      <c r="F1474" s="151" t="s">
        <v>1662</v>
      </c>
      <c r="G1474" s="150"/>
      <c r="H1474" s="119" t="s">
        <v>1663</v>
      </c>
      <c r="I1474" s="118"/>
      <c r="J1474" s="8"/>
      <c r="K1474" s="8"/>
      <c r="L1474" s="136"/>
      <c r="M1474" s="141"/>
    </row>
    <row r="1475" spans="1:13" ht="14.25">
      <c r="A1475" s="32">
        <v>1</v>
      </c>
      <c r="B1475" s="39" t="s">
        <v>1152</v>
      </c>
      <c r="C1475" s="100" t="s">
        <v>1499</v>
      </c>
      <c r="D1475" s="32" t="s">
        <v>118</v>
      </c>
      <c r="E1475" s="57">
        <v>400</v>
      </c>
      <c r="F1475" s="152">
        <v>4.94</v>
      </c>
      <c r="G1475" s="150">
        <f t="shared" si="81"/>
        <v>1976.0000000000002</v>
      </c>
      <c r="H1475" s="118">
        <f>J1475/1.07</f>
        <v>4.485981308411215</v>
      </c>
      <c r="I1475" s="118">
        <f t="shared" si="82"/>
        <v>1794.392523364486</v>
      </c>
      <c r="J1475" s="28">
        <v>4.8</v>
      </c>
      <c r="K1475" s="4"/>
      <c r="L1475" s="136">
        <f>H1475-F1475</f>
        <v>-0.4540186915887858</v>
      </c>
      <c r="M1475" s="141">
        <f t="shared" si="83"/>
        <v>-181.60747663551433</v>
      </c>
    </row>
    <row r="1476" spans="1:13" ht="14.25">
      <c r="A1476" s="32"/>
      <c r="B1476" s="33"/>
      <c r="C1476" s="33"/>
      <c r="D1476" s="32"/>
      <c r="E1476" s="57"/>
      <c r="F1476" s="152"/>
      <c r="G1476" s="153">
        <f>SUM(G1475)</f>
        <v>1976.0000000000002</v>
      </c>
      <c r="H1476" s="143"/>
      <c r="I1476" s="143">
        <f>SUM(I1475)</f>
        <v>1794.392523364486</v>
      </c>
      <c r="J1476" s="64"/>
      <c r="K1476" s="18"/>
      <c r="L1476" s="144"/>
      <c r="M1476" s="148">
        <f t="shared" si="83"/>
        <v>-181.60747663551433</v>
      </c>
    </row>
    <row r="1477" spans="1:13" ht="14.25">
      <c r="A1477" s="32"/>
      <c r="B1477" s="83"/>
      <c r="C1477" s="83"/>
      <c r="D1477" s="82"/>
      <c r="E1477" s="108"/>
      <c r="F1477" s="152"/>
      <c r="G1477" s="150">
        <f t="shared" si="81"/>
        <v>0</v>
      </c>
      <c r="H1477" s="118"/>
      <c r="I1477" s="118">
        <f t="shared" si="82"/>
        <v>0</v>
      </c>
      <c r="J1477" s="64"/>
      <c r="K1477" s="4"/>
      <c r="L1477" s="136"/>
      <c r="M1477" s="141">
        <f t="shared" si="83"/>
        <v>0</v>
      </c>
    </row>
    <row r="1478" spans="1:13" ht="14.25">
      <c r="A1478" s="32"/>
      <c r="B1478" s="33"/>
      <c r="C1478" s="33"/>
      <c r="D1478" s="32"/>
      <c r="E1478" s="57"/>
      <c r="F1478" s="152"/>
      <c r="G1478" s="150">
        <f t="shared" si="81"/>
        <v>0</v>
      </c>
      <c r="H1478" s="118"/>
      <c r="I1478" s="118">
        <f t="shared" si="82"/>
        <v>0</v>
      </c>
      <c r="J1478" s="64"/>
      <c r="K1478" s="4"/>
      <c r="L1478" s="136"/>
      <c r="M1478" s="141">
        <f t="shared" si="83"/>
        <v>0</v>
      </c>
    </row>
    <row r="1479" spans="1:13" ht="14.25">
      <c r="A1479" s="15" t="s">
        <v>1012</v>
      </c>
      <c r="B1479" s="33"/>
      <c r="C1479" s="33"/>
      <c r="D1479" s="32"/>
      <c r="E1479" s="57"/>
      <c r="F1479" s="152"/>
      <c r="G1479" s="150">
        <f t="shared" si="81"/>
        <v>0</v>
      </c>
      <c r="H1479" s="118"/>
      <c r="I1479" s="118">
        <f t="shared" si="82"/>
        <v>0</v>
      </c>
      <c r="J1479" s="28"/>
      <c r="K1479" s="24"/>
      <c r="L1479" s="136"/>
      <c r="M1479" s="141">
        <f t="shared" si="83"/>
        <v>0</v>
      </c>
    </row>
    <row r="1480" spans="1:13" ht="14.25">
      <c r="A1480" s="6" t="s">
        <v>111</v>
      </c>
      <c r="B1480" s="6" t="s">
        <v>112</v>
      </c>
      <c r="C1480" s="12" t="s">
        <v>1164</v>
      </c>
      <c r="D1480" s="6" t="s">
        <v>113</v>
      </c>
      <c r="E1480" s="53" t="s">
        <v>114</v>
      </c>
      <c r="F1480" s="151" t="s">
        <v>1662</v>
      </c>
      <c r="G1480" s="150"/>
      <c r="H1480" s="119" t="s">
        <v>1663</v>
      </c>
      <c r="I1480" s="118"/>
      <c r="J1480" s="8"/>
      <c r="K1480" s="8"/>
      <c r="L1480" s="136"/>
      <c r="M1480" s="141"/>
    </row>
    <row r="1481" spans="1:13" ht="14.25">
      <c r="A1481" s="41">
        <v>1</v>
      </c>
      <c r="B1481" s="33" t="s">
        <v>1153</v>
      </c>
      <c r="C1481" s="100" t="s">
        <v>1500</v>
      </c>
      <c r="D1481" s="32" t="s">
        <v>130</v>
      </c>
      <c r="E1481" s="57">
        <v>2</v>
      </c>
      <c r="F1481" s="152">
        <v>452.48</v>
      </c>
      <c r="G1481" s="150">
        <f t="shared" si="81"/>
        <v>904.96</v>
      </c>
      <c r="H1481" s="126">
        <v>452.48</v>
      </c>
      <c r="I1481" s="126">
        <f t="shared" si="82"/>
        <v>904.96</v>
      </c>
      <c r="J1481" s="134">
        <v>484.15</v>
      </c>
      <c r="K1481" s="4"/>
      <c r="L1481" s="136">
        <f>H1481-F1481</f>
        <v>0</v>
      </c>
      <c r="M1481" s="141">
        <f t="shared" si="83"/>
        <v>0</v>
      </c>
    </row>
    <row r="1482" spans="1:13" ht="14.25">
      <c r="A1482" s="32">
        <v>2</v>
      </c>
      <c r="B1482" s="33" t="s">
        <v>1154</v>
      </c>
      <c r="C1482" s="100" t="s">
        <v>1501</v>
      </c>
      <c r="D1482" s="32" t="s">
        <v>124</v>
      </c>
      <c r="E1482" s="57">
        <v>10</v>
      </c>
      <c r="F1482" s="152">
        <v>107.81</v>
      </c>
      <c r="G1482" s="150">
        <f t="shared" si="81"/>
        <v>1078.1</v>
      </c>
      <c r="H1482" s="126">
        <v>107.81</v>
      </c>
      <c r="I1482" s="126">
        <f t="shared" si="82"/>
        <v>1078.1</v>
      </c>
      <c r="J1482" s="134">
        <v>115.36</v>
      </c>
      <c r="K1482" s="4"/>
      <c r="L1482" s="136">
        <f>H1482-F1482</f>
        <v>0</v>
      </c>
      <c r="M1482" s="141">
        <f t="shared" si="83"/>
        <v>0</v>
      </c>
    </row>
    <row r="1483" spans="1:13" ht="14.25">
      <c r="A1483" s="1"/>
      <c r="B1483" s="33"/>
      <c r="C1483" s="33"/>
      <c r="D1483" s="32"/>
      <c r="E1483" s="57"/>
      <c r="F1483" s="152"/>
      <c r="G1483" s="153">
        <f>SUM(G1481:G1482)</f>
        <v>1983.06</v>
      </c>
      <c r="H1483" s="143"/>
      <c r="I1483" s="143">
        <f>SUM(I1481:I1482)</f>
        <v>1983.06</v>
      </c>
      <c r="J1483" s="64"/>
      <c r="K1483" s="18"/>
      <c r="L1483" s="144"/>
      <c r="M1483" s="168">
        <f t="shared" si="83"/>
        <v>0</v>
      </c>
    </row>
    <row r="1484" spans="1:13" ht="14.25">
      <c r="A1484" s="1"/>
      <c r="B1484" s="83"/>
      <c r="C1484" s="83"/>
      <c r="D1484" s="82"/>
      <c r="E1484" s="108"/>
      <c r="F1484" s="152"/>
      <c r="G1484" s="150">
        <f t="shared" si="81"/>
        <v>0</v>
      </c>
      <c r="H1484" s="118"/>
      <c r="I1484" s="118">
        <f t="shared" si="82"/>
        <v>0</v>
      </c>
      <c r="J1484" s="64"/>
      <c r="K1484" s="4"/>
      <c r="L1484" s="136"/>
      <c r="M1484" s="141">
        <f t="shared" si="83"/>
        <v>0</v>
      </c>
    </row>
    <row r="1485" spans="1:13" ht="14.25">
      <c r="A1485" s="1"/>
      <c r="B1485" s="33"/>
      <c r="C1485" s="33"/>
      <c r="D1485" s="32"/>
      <c r="E1485" s="57"/>
      <c r="F1485" s="152"/>
      <c r="G1485" s="150">
        <f t="shared" si="81"/>
        <v>0</v>
      </c>
      <c r="H1485" s="118"/>
      <c r="I1485" s="118">
        <f t="shared" si="82"/>
        <v>0</v>
      </c>
      <c r="J1485" s="64"/>
      <c r="K1485" s="4"/>
      <c r="L1485" s="136"/>
      <c r="M1485" s="141">
        <f t="shared" si="83"/>
        <v>0</v>
      </c>
    </row>
    <row r="1486" spans="1:13" ht="14.25">
      <c r="A1486" s="54" t="s">
        <v>1155</v>
      </c>
      <c r="B1486" s="33"/>
      <c r="C1486" s="33"/>
      <c r="D1486" s="32"/>
      <c r="E1486" s="57"/>
      <c r="F1486" s="152"/>
      <c r="G1486" s="150">
        <f t="shared" si="81"/>
        <v>0</v>
      </c>
      <c r="H1486" s="118"/>
      <c r="I1486" s="118">
        <f t="shared" si="82"/>
        <v>0</v>
      </c>
      <c r="J1486" s="28"/>
      <c r="K1486" s="24"/>
      <c r="L1486" s="136"/>
      <c r="M1486" s="141">
        <f t="shared" si="83"/>
        <v>0</v>
      </c>
    </row>
    <row r="1487" spans="1:13" ht="14.25">
      <c r="A1487" s="6" t="s">
        <v>111</v>
      </c>
      <c r="B1487" s="6" t="s">
        <v>112</v>
      </c>
      <c r="C1487" s="12" t="s">
        <v>1164</v>
      </c>
      <c r="D1487" s="6" t="s">
        <v>113</v>
      </c>
      <c r="E1487" s="53" t="s">
        <v>114</v>
      </c>
      <c r="F1487" s="151" t="s">
        <v>1662</v>
      </c>
      <c r="G1487" s="150"/>
      <c r="H1487" s="119" t="s">
        <v>1663</v>
      </c>
      <c r="I1487" s="118"/>
      <c r="J1487" s="8"/>
      <c r="K1487" s="8"/>
      <c r="L1487" s="136"/>
      <c r="M1487" s="141"/>
    </row>
    <row r="1488" spans="1:13" ht="24">
      <c r="A1488" s="41">
        <v>1</v>
      </c>
      <c r="B1488" s="33" t="s">
        <v>1156</v>
      </c>
      <c r="C1488" s="100" t="s">
        <v>1502</v>
      </c>
      <c r="D1488" s="32" t="s">
        <v>118</v>
      </c>
      <c r="E1488" s="57">
        <v>7</v>
      </c>
      <c r="F1488" s="152">
        <v>289.86</v>
      </c>
      <c r="G1488" s="150">
        <f t="shared" si="81"/>
        <v>2029.02</v>
      </c>
      <c r="H1488" s="118">
        <f>J1488/1.07</f>
        <v>274.9626168224299</v>
      </c>
      <c r="I1488" s="118">
        <f t="shared" si="82"/>
        <v>1924.738317757009</v>
      </c>
      <c r="J1488" s="28">
        <v>294.21</v>
      </c>
      <c r="K1488" s="4"/>
      <c r="L1488" s="136">
        <f>H1488-F1488</f>
        <v>-14.897383177570134</v>
      </c>
      <c r="M1488" s="141">
        <f t="shared" si="83"/>
        <v>-104.28168224299088</v>
      </c>
    </row>
    <row r="1489" spans="1:13" ht="14.25">
      <c r="A1489" s="41">
        <v>2</v>
      </c>
      <c r="B1489" s="39" t="s">
        <v>1157</v>
      </c>
      <c r="C1489" s="100" t="s">
        <v>309</v>
      </c>
      <c r="D1489" s="32" t="s">
        <v>118</v>
      </c>
      <c r="E1489" s="57">
        <v>150</v>
      </c>
      <c r="F1489" s="152">
        <v>1.22</v>
      </c>
      <c r="G1489" s="150">
        <f t="shared" si="81"/>
        <v>183</v>
      </c>
      <c r="H1489" s="118">
        <f>J1489/1.07</f>
        <v>1.1682242990654206</v>
      </c>
      <c r="I1489" s="118">
        <f t="shared" si="82"/>
        <v>175.2336448598131</v>
      </c>
      <c r="J1489" s="28">
        <v>1.25</v>
      </c>
      <c r="K1489" s="4"/>
      <c r="L1489" s="136">
        <f>H1489-F1489</f>
        <v>-0.051775700934579394</v>
      </c>
      <c r="M1489" s="141">
        <f t="shared" si="83"/>
        <v>-7.766355140186903</v>
      </c>
    </row>
    <row r="1490" spans="1:13" ht="14.25">
      <c r="A1490" s="41">
        <v>3</v>
      </c>
      <c r="B1490" s="39" t="s">
        <v>1158</v>
      </c>
      <c r="C1490" s="100" t="s">
        <v>1503</v>
      </c>
      <c r="D1490" s="32" t="s">
        <v>118</v>
      </c>
      <c r="E1490" s="57">
        <v>300</v>
      </c>
      <c r="F1490" s="152">
        <v>5.79</v>
      </c>
      <c r="G1490" s="150">
        <f t="shared" si="81"/>
        <v>1737</v>
      </c>
      <c r="H1490" s="118">
        <f>J1490/1.07</f>
        <v>5.4485981308411215</v>
      </c>
      <c r="I1490" s="118">
        <f t="shared" si="82"/>
        <v>1634.5794392523364</v>
      </c>
      <c r="J1490" s="28">
        <v>5.83</v>
      </c>
      <c r="K1490" s="4"/>
      <c r="L1490" s="136">
        <f>H1490-F1490</f>
        <v>-0.3414018691588785</v>
      </c>
      <c r="M1490" s="141">
        <f t="shared" si="83"/>
        <v>-102.42056074766356</v>
      </c>
    </row>
    <row r="1491" spans="1:13" ht="14.25">
      <c r="A1491" s="41"/>
      <c r="B1491" s="33"/>
      <c r="C1491" s="33"/>
      <c r="D1491" s="32"/>
      <c r="E1491" s="57"/>
      <c r="F1491" s="152"/>
      <c r="G1491" s="153">
        <f>SUM(G1488:G1490)</f>
        <v>3949.02</v>
      </c>
      <c r="H1491" s="143"/>
      <c r="I1491" s="143">
        <f>SUM(I1488:I1490)</f>
        <v>3734.5514018691583</v>
      </c>
      <c r="J1491" s="64"/>
      <c r="K1491" s="18"/>
      <c r="L1491" s="144"/>
      <c r="M1491" s="168">
        <f t="shared" si="83"/>
        <v>-214.46859813084166</v>
      </c>
    </row>
    <row r="1492" spans="1:13" ht="14.25">
      <c r="A1492" s="41"/>
      <c r="B1492" s="83"/>
      <c r="C1492" s="83"/>
      <c r="D1492" s="82"/>
      <c r="E1492" s="108"/>
      <c r="F1492" s="152"/>
      <c r="G1492" s="150">
        <f t="shared" si="81"/>
        <v>0</v>
      </c>
      <c r="H1492" s="118"/>
      <c r="I1492" s="118">
        <f t="shared" si="82"/>
        <v>0</v>
      </c>
      <c r="J1492" s="64"/>
      <c r="K1492" s="4"/>
      <c r="L1492" s="136"/>
      <c r="M1492" s="141">
        <f t="shared" si="83"/>
        <v>0</v>
      </c>
    </row>
    <row r="1493" spans="1:13" ht="14.25">
      <c r="A1493" s="41"/>
      <c r="B1493" s="33"/>
      <c r="C1493" s="33"/>
      <c r="D1493" s="32"/>
      <c r="E1493" s="57"/>
      <c r="F1493" s="152"/>
      <c r="G1493" s="150">
        <f t="shared" si="81"/>
        <v>0</v>
      </c>
      <c r="H1493" s="118"/>
      <c r="I1493" s="118">
        <f t="shared" si="82"/>
        <v>0</v>
      </c>
      <c r="J1493" s="64"/>
      <c r="K1493" s="4"/>
      <c r="L1493" s="136"/>
      <c r="M1493" s="141">
        <f t="shared" si="83"/>
        <v>0</v>
      </c>
    </row>
    <row r="1494" spans="1:13" ht="14.25">
      <c r="A1494" s="54" t="s">
        <v>1159</v>
      </c>
      <c r="B1494" s="33"/>
      <c r="C1494" s="33"/>
      <c r="D1494" s="32"/>
      <c r="E1494" s="57"/>
      <c r="F1494" s="152"/>
      <c r="G1494" s="150">
        <f t="shared" si="81"/>
        <v>0</v>
      </c>
      <c r="H1494" s="118"/>
      <c r="I1494" s="118">
        <f t="shared" si="82"/>
        <v>0</v>
      </c>
      <c r="J1494" s="28"/>
      <c r="K1494" s="24"/>
      <c r="L1494" s="136"/>
      <c r="M1494" s="141">
        <f t="shared" si="83"/>
        <v>0</v>
      </c>
    </row>
    <row r="1495" spans="1:13" ht="14.25">
      <c r="A1495" s="6" t="s">
        <v>111</v>
      </c>
      <c r="B1495" s="6" t="s">
        <v>112</v>
      </c>
      <c r="C1495" s="12" t="s">
        <v>1164</v>
      </c>
      <c r="D1495" s="6" t="s">
        <v>113</v>
      </c>
      <c r="E1495" s="53" t="s">
        <v>114</v>
      </c>
      <c r="F1495" s="151" t="s">
        <v>1662</v>
      </c>
      <c r="G1495" s="150"/>
      <c r="H1495" s="119" t="s">
        <v>1663</v>
      </c>
      <c r="I1495" s="118"/>
      <c r="J1495" s="8"/>
      <c r="K1495" s="8"/>
      <c r="L1495" s="136"/>
      <c r="M1495" s="141"/>
    </row>
    <row r="1496" spans="1:13" ht="14.25">
      <c r="A1496" s="32">
        <v>1</v>
      </c>
      <c r="B1496" s="33" t="s">
        <v>1160</v>
      </c>
      <c r="C1496" s="100" t="s">
        <v>1504</v>
      </c>
      <c r="D1496" s="32" t="s">
        <v>118</v>
      </c>
      <c r="E1496" s="57">
        <v>100</v>
      </c>
      <c r="F1496" s="152">
        <v>6.32</v>
      </c>
      <c r="G1496" s="150">
        <f t="shared" si="81"/>
        <v>632</v>
      </c>
      <c r="H1496" s="118">
        <f>J1496/1.07</f>
        <v>5.5607476635514015</v>
      </c>
      <c r="I1496" s="118">
        <f t="shared" si="82"/>
        <v>556.0747663551401</v>
      </c>
      <c r="J1496" s="28">
        <v>5.95</v>
      </c>
      <c r="K1496" s="4"/>
      <c r="L1496" s="136">
        <f>H1496-F1496</f>
        <v>-0.7592523364485988</v>
      </c>
      <c r="M1496" s="141">
        <f t="shared" si="83"/>
        <v>-75.92523364485987</v>
      </c>
    </row>
    <row r="1497" spans="1:13" ht="14.25">
      <c r="A1497" s="41"/>
      <c r="B1497" s="33"/>
      <c r="C1497" s="33"/>
      <c r="D1497" s="32"/>
      <c r="E1497" s="57"/>
      <c r="F1497" s="152"/>
      <c r="G1497" s="153">
        <f>SUM(G1496)</f>
        <v>632</v>
      </c>
      <c r="H1497" s="143"/>
      <c r="I1497" s="143">
        <f>SUM(I1496)</f>
        <v>556.0747663551401</v>
      </c>
      <c r="J1497" s="64"/>
      <c r="K1497" s="18"/>
      <c r="L1497" s="144"/>
      <c r="M1497" s="148">
        <f t="shared" si="83"/>
        <v>-75.92523364485987</v>
      </c>
    </row>
    <row r="1498" spans="1:13" ht="14.25">
      <c r="A1498" s="41"/>
      <c r="B1498" s="83"/>
      <c r="C1498" s="83"/>
      <c r="D1498" s="82"/>
      <c r="E1498" s="108"/>
      <c r="F1498" s="152"/>
      <c r="G1498" s="150">
        <f t="shared" si="81"/>
        <v>0</v>
      </c>
      <c r="H1498" s="118"/>
      <c r="I1498" s="118">
        <f t="shared" si="82"/>
        <v>0</v>
      </c>
      <c r="J1498" s="64"/>
      <c r="K1498" s="4"/>
      <c r="L1498" s="136"/>
      <c r="M1498" s="141">
        <f t="shared" si="83"/>
        <v>0</v>
      </c>
    </row>
    <row r="1499" spans="1:13" ht="14.25">
      <c r="A1499" s="41"/>
      <c r="B1499" s="33"/>
      <c r="C1499" s="33"/>
      <c r="D1499" s="32"/>
      <c r="E1499" s="57"/>
      <c r="F1499" s="152"/>
      <c r="G1499" s="150">
        <f t="shared" si="81"/>
        <v>0</v>
      </c>
      <c r="H1499" s="118"/>
      <c r="I1499" s="118">
        <f t="shared" si="82"/>
        <v>0</v>
      </c>
      <c r="J1499" s="64"/>
      <c r="K1499" s="4"/>
      <c r="L1499" s="136"/>
      <c r="M1499" s="141">
        <f t="shared" si="83"/>
        <v>0</v>
      </c>
    </row>
    <row r="1500" spans="1:13" ht="14.25">
      <c r="A1500" s="54" t="s">
        <v>1161</v>
      </c>
      <c r="B1500" s="33"/>
      <c r="C1500" s="33"/>
      <c r="D1500" s="32"/>
      <c r="E1500" s="57"/>
      <c r="F1500" s="152"/>
      <c r="G1500" s="150">
        <f t="shared" si="81"/>
        <v>0</v>
      </c>
      <c r="H1500" s="118"/>
      <c r="I1500" s="118">
        <f t="shared" si="82"/>
        <v>0</v>
      </c>
      <c r="J1500" s="28"/>
      <c r="K1500" s="24"/>
      <c r="L1500" s="136"/>
      <c r="M1500" s="141">
        <f t="shared" si="83"/>
        <v>0</v>
      </c>
    </row>
    <row r="1501" spans="1:13" ht="14.25">
      <c r="A1501" s="6" t="s">
        <v>111</v>
      </c>
      <c r="B1501" s="6" t="s">
        <v>112</v>
      </c>
      <c r="C1501" s="12" t="s">
        <v>1164</v>
      </c>
      <c r="D1501" s="6" t="s">
        <v>113</v>
      </c>
      <c r="E1501" s="53" t="s">
        <v>114</v>
      </c>
      <c r="F1501" s="151" t="s">
        <v>1662</v>
      </c>
      <c r="G1501" s="150"/>
      <c r="H1501" s="119" t="s">
        <v>1663</v>
      </c>
      <c r="I1501" s="118"/>
      <c r="J1501" s="8"/>
      <c r="K1501" s="8"/>
      <c r="L1501" s="136"/>
      <c r="M1501" s="141"/>
    </row>
    <row r="1502" spans="1:13" ht="14.25">
      <c r="A1502" s="32">
        <v>1</v>
      </c>
      <c r="B1502" s="33" t="s">
        <v>1162</v>
      </c>
      <c r="C1502" s="100" t="s">
        <v>1521</v>
      </c>
      <c r="D1502" s="32" t="s">
        <v>130</v>
      </c>
      <c r="E1502" s="57">
        <v>100</v>
      </c>
      <c r="F1502" s="152">
        <v>28</v>
      </c>
      <c r="G1502" s="150">
        <f t="shared" si="81"/>
        <v>2800</v>
      </c>
      <c r="H1502" s="118">
        <f>J1502/1.07</f>
        <v>26.766355140186914</v>
      </c>
      <c r="I1502" s="118">
        <f t="shared" si="82"/>
        <v>2676.6355140186915</v>
      </c>
      <c r="J1502" s="28">
        <v>28.64</v>
      </c>
      <c r="K1502" s="4"/>
      <c r="L1502" s="136">
        <f>H1502-F1502</f>
        <v>-1.2336448598130865</v>
      </c>
      <c r="M1502" s="141">
        <f t="shared" si="83"/>
        <v>-123.36448598130846</v>
      </c>
    </row>
    <row r="1503" spans="1:13" ht="24">
      <c r="A1503" s="32">
        <v>2</v>
      </c>
      <c r="B1503" s="33" t="s">
        <v>1166</v>
      </c>
      <c r="C1503" s="100" t="s">
        <v>1522</v>
      </c>
      <c r="D1503" s="32" t="s">
        <v>118</v>
      </c>
      <c r="E1503" s="57">
        <v>50</v>
      </c>
      <c r="F1503" s="152">
        <v>52.38</v>
      </c>
      <c r="G1503" s="150">
        <f t="shared" si="81"/>
        <v>2619</v>
      </c>
      <c r="H1503" s="126">
        <v>52.38</v>
      </c>
      <c r="I1503" s="126">
        <f t="shared" si="82"/>
        <v>2619</v>
      </c>
      <c r="J1503" s="134">
        <v>56.05</v>
      </c>
      <c r="K1503" s="4"/>
      <c r="L1503" s="136">
        <f>H1503-F1503</f>
        <v>0</v>
      </c>
      <c r="M1503" s="141">
        <f t="shared" si="83"/>
        <v>0</v>
      </c>
    </row>
    <row r="1504" spans="1:13" ht="14.25">
      <c r="A1504" s="32">
        <v>3</v>
      </c>
      <c r="B1504" s="33" t="s">
        <v>1167</v>
      </c>
      <c r="C1504" s="100" t="s">
        <v>1523</v>
      </c>
      <c r="D1504" s="32" t="s">
        <v>118</v>
      </c>
      <c r="E1504" s="57">
        <v>5</v>
      </c>
      <c r="F1504" s="152">
        <v>70</v>
      </c>
      <c r="G1504" s="150">
        <f t="shared" si="81"/>
        <v>350</v>
      </c>
      <c r="H1504" s="126">
        <f>J1504/1.07</f>
        <v>70</v>
      </c>
      <c r="I1504" s="126">
        <f t="shared" si="82"/>
        <v>350</v>
      </c>
      <c r="J1504" s="134">
        <v>74.9</v>
      </c>
      <c r="K1504" s="4"/>
      <c r="L1504" s="136">
        <f>H1504-F1504</f>
        <v>0</v>
      </c>
      <c r="M1504" s="141">
        <f t="shared" si="83"/>
        <v>0</v>
      </c>
    </row>
    <row r="1505" spans="1:13" ht="14.25">
      <c r="A1505" s="32"/>
      <c r="B1505" s="33"/>
      <c r="C1505" s="33"/>
      <c r="D1505" s="32"/>
      <c r="E1505" s="57"/>
      <c r="F1505" s="152"/>
      <c r="G1505" s="153">
        <f>SUM(G1502:G1504)</f>
        <v>5769</v>
      </c>
      <c r="H1505" s="143"/>
      <c r="I1505" s="143">
        <f>SUM(I1502:I1504)</f>
        <v>5645.6355140186915</v>
      </c>
      <c r="J1505" s="64"/>
      <c r="K1505" s="18"/>
      <c r="L1505" s="144"/>
      <c r="M1505" s="168">
        <f t="shared" si="83"/>
        <v>-123.36448598130846</v>
      </c>
    </row>
    <row r="1506" spans="1:13" ht="14.25">
      <c r="A1506" s="32"/>
      <c r="B1506" s="83"/>
      <c r="C1506" s="83"/>
      <c r="D1506" s="82"/>
      <c r="E1506" s="108"/>
      <c r="F1506" s="152"/>
      <c r="G1506" s="150">
        <f t="shared" si="81"/>
        <v>0</v>
      </c>
      <c r="H1506" s="118"/>
      <c r="I1506" s="118">
        <f t="shared" si="82"/>
        <v>0</v>
      </c>
      <c r="J1506" s="64"/>
      <c r="K1506" s="4"/>
      <c r="L1506" s="136"/>
      <c r="M1506" s="141">
        <f t="shared" si="83"/>
        <v>0</v>
      </c>
    </row>
    <row r="1507" spans="1:13" ht="14.25">
      <c r="A1507" s="32"/>
      <c r="B1507" s="33"/>
      <c r="C1507" s="33"/>
      <c r="D1507" s="32"/>
      <c r="E1507" s="57"/>
      <c r="F1507" s="152"/>
      <c r="G1507" s="150">
        <f t="shared" si="81"/>
        <v>0</v>
      </c>
      <c r="H1507" s="118"/>
      <c r="I1507" s="118">
        <f t="shared" si="82"/>
        <v>0</v>
      </c>
      <c r="J1507" s="64"/>
      <c r="K1507" s="4"/>
      <c r="L1507" s="136"/>
      <c r="M1507" s="141">
        <f t="shared" si="83"/>
        <v>0</v>
      </c>
    </row>
    <row r="1508" spans="1:13" ht="14.25">
      <c r="A1508" s="54" t="s">
        <v>1168</v>
      </c>
      <c r="B1508" s="33"/>
      <c r="C1508" s="33"/>
      <c r="D1508" s="32"/>
      <c r="E1508" s="57"/>
      <c r="F1508" s="152"/>
      <c r="G1508" s="150">
        <f t="shared" si="81"/>
        <v>0</v>
      </c>
      <c r="H1508" s="118"/>
      <c r="I1508" s="118">
        <f t="shared" si="82"/>
        <v>0</v>
      </c>
      <c r="J1508" s="28"/>
      <c r="K1508" s="24"/>
      <c r="L1508" s="136"/>
      <c r="M1508" s="141">
        <f t="shared" si="83"/>
        <v>0</v>
      </c>
    </row>
    <row r="1509" spans="1:13" ht="14.25">
      <c r="A1509" s="6" t="s">
        <v>111</v>
      </c>
      <c r="B1509" s="6" t="s">
        <v>112</v>
      </c>
      <c r="C1509" s="12" t="s">
        <v>1164</v>
      </c>
      <c r="D1509" s="6" t="s">
        <v>113</v>
      </c>
      <c r="E1509" s="53" t="s">
        <v>114</v>
      </c>
      <c r="F1509" s="151" t="s">
        <v>1662</v>
      </c>
      <c r="G1509" s="150"/>
      <c r="H1509" s="119" t="s">
        <v>1663</v>
      </c>
      <c r="I1509" s="118"/>
      <c r="J1509" s="8"/>
      <c r="K1509" s="8"/>
      <c r="L1509" s="136"/>
      <c r="M1509" s="141"/>
    </row>
    <row r="1510" spans="1:13" ht="14.25">
      <c r="A1510" s="41">
        <v>1</v>
      </c>
      <c r="B1510" s="33" t="s">
        <v>1169</v>
      </c>
      <c r="C1510" s="100" t="s">
        <v>1505</v>
      </c>
      <c r="D1510" s="32" t="s">
        <v>118</v>
      </c>
      <c r="E1510" s="57">
        <v>200</v>
      </c>
      <c r="F1510" s="152">
        <v>45</v>
      </c>
      <c r="G1510" s="150">
        <f t="shared" si="81"/>
        <v>9000</v>
      </c>
      <c r="H1510" s="126">
        <f>J1510/1.07</f>
        <v>44.99999999999999</v>
      </c>
      <c r="I1510" s="118">
        <f t="shared" si="82"/>
        <v>8999.999999999998</v>
      </c>
      <c r="J1510" s="134">
        <v>48.15</v>
      </c>
      <c r="K1510" s="4"/>
      <c r="L1510" s="136">
        <f>H1510-F1510</f>
        <v>0</v>
      </c>
      <c r="M1510" s="141">
        <f t="shared" si="83"/>
        <v>0</v>
      </c>
    </row>
    <row r="1511" spans="1:13" ht="14.25">
      <c r="A1511" s="41"/>
      <c r="B1511" s="33"/>
      <c r="C1511" s="33"/>
      <c r="D1511" s="32"/>
      <c r="E1511" s="57"/>
      <c r="F1511" s="152"/>
      <c r="G1511" s="153">
        <f>SUM(G1510)</f>
        <v>9000</v>
      </c>
      <c r="H1511" s="143"/>
      <c r="I1511" s="143">
        <f>SUM(I1510)</f>
        <v>8999.999999999998</v>
      </c>
      <c r="J1511" s="64"/>
      <c r="K1511" s="18"/>
      <c r="L1511" s="144"/>
      <c r="M1511" s="168">
        <f t="shared" si="83"/>
        <v>0</v>
      </c>
    </row>
    <row r="1512" spans="1:13" ht="14.25">
      <c r="A1512" s="41"/>
      <c r="B1512" s="83"/>
      <c r="C1512" s="83"/>
      <c r="D1512" s="82"/>
      <c r="E1512" s="108"/>
      <c r="F1512" s="152"/>
      <c r="G1512" s="150">
        <f t="shared" si="81"/>
        <v>0</v>
      </c>
      <c r="H1512" s="118"/>
      <c r="I1512" s="118">
        <f t="shared" si="82"/>
        <v>0</v>
      </c>
      <c r="J1512" s="64"/>
      <c r="K1512" s="4"/>
      <c r="L1512" s="136"/>
      <c r="M1512" s="141">
        <f t="shared" si="83"/>
        <v>0</v>
      </c>
    </row>
    <row r="1513" spans="1:13" ht="14.25">
      <c r="A1513" s="41"/>
      <c r="B1513" s="33"/>
      <c r="C1513" s="33"/>
      <c r="D1513" s="32"/>
      <c r="E1513" s="57"/>
      <c r="F1513" s="152"/>
      <c r="G1513" s="150">
        <f t="shared" si="81"/>
        <v>0</v>
      </c>
      <c r="H1513" s="118"/>
      <c r="I1513" s="118">
        <f t="shared" si="82"/>
        <v>0</v>
      </c>
      <c r="J1513" s="64"/>
      <c r="K1513" s="4"/>
      <c r="L1513" s="136"/>
      <c r="M1513" s="141">
        <f t="shared" si="83"/>
        <v>0</v>
      </c>
    </row>
    <row r="1514" spans="1:13" ht="14.25">
      <c r="A1514" s="54" t="s">
        <v>1170</v>
      </c>
      <c r="B1514" s="33"/>
      <c r="C1514" s="33"/>
      <c r="D1514" s="32"/>
      <c r="E1514" s="57"/>
      <c r="F1514" s="152"/>
      <c r="G1514" s="150">
        <f t="shared" si="81"/>
        <v>0</v>
      </c>
      <c r="H1514" s="118"/>
      <c r="I1514" s="118">
        <f t="shared" si="82"/>
        <v>0</v>
      </c>
      <c r="J1514" s="28"/>
      <c r="K1514" s="24"/>
      <c r="L1514" s="136"/>
      <c r="M1514" s="141">
        <f t="shared" si="83"/>
        <v>0</v>
      </c>
    </row>
    <row r="1515" spans="1:13" ht="14.25">
      <c r="A1515" s="6" t="s">
        <v>111</v>
      </c>
      <c r="B1515" s="6" t="s">
        <v>112</v>
      </c>
      <c r="C1515" s="12" t="s">
        <v>1164</v>
      </c>
      <c r="D1515" s="6" t="s">
        <v>113</v>
      </c>
      <c r="E1515" s="53" t="s">
        <v>114</v>
      </c>
      <c r="F1515" s="151" t="s">
        <v>1662</v>
      </c>
      <c r="G1515" s="150"/>
      <c r="H1515" s="119" t="s">
        <v>1663</v>
      </c>
      <c r="I1515" s="118"/>
      <c r="J1515" s="8" t="s">
        <v>115</v>
      </c>
      <c r="K1515" s="8" t="s">
        <v>116</v>
      </c>
      <c r="L1515" s="136"/>
      <c r="M1515" s="141"/>
    </row>
    <row r="1516" spans="1:13" ht="14.25">
      <c r="A1516" s="32">
        <v>1</v>
      </c>
      <c r="B1516" s="33" t="s">
        <v>1171</v>
      </c>
      <c r="C1516" s="100" t="s">
        <v>1506</v>
      </c>
      <c r="D1516" s="32" t="s">
        <v>990</v>
      </c>
      <c r="E1516" s="57">
        <v>1000</v>
      </c>
      <c r="F1516" s="152">
        <v>55.25</v>
      </c>
      <c r="G1516" s="150">
        <f t="shared" si="81"/>
        <v>55250</v>
      </c>
      <c r="H1516" s="118">
        <f>J1516/1.07</f>
        <v>52.205607476635514</v>
      </c>
      <c r="I1516" s="118">
        <f t="shared" si="82"/>
        <v>52205.607476635516</v>
      </c>
      <c r="J1516" s="28">
        <v>55.86</v>
      </c>
      <c r="K1516" s="4"/>
      <c r="L1516" s="173">
        <f>H1516-F1516</f>
        <v>-3.044392523364486</v>
      </c>
      <c r="M1516" s="174">
        <f t="shared" si="83"/>
        <v>-3044.392523364484</v>
      </c>
    </row>
    <row r="1517" spans="1:13" ht="14.25">
      <c r="A1517" s="32"/>
      <c r="B1517" s="33"/>
      <c r="C1517" s="33"/>
      <c r="D1517" s="32"/>
      <c r="E1517" s="57"/>
      <c r="F1517" s="152"/>
      <c r="G1517" s="153">
        <f>SUM(G1516)</f>
        <v>55250</v>
      </c>
      <c r="H1517" s="143"/>
      <c r="I1517" s="143">
        <f>SUM(I1516)</f>
        <v>52205.607476635516</v>
      </c>
      <c r="J1517" s="64"/>
      <c r="K1517" s="18"/>
      <c r="L1517" s="144"/>
      <c r="M1517" s="168">
        <f t="shared" si="83"/>
        <v>-3044.392523364484</v>
      </c>
    </row>
    <row r="1518" spans="1:13" ht="14.25">
      <c r="A1518" s="32"/>
      <c r="B1518" s="83"/>
      <c r="C1518" s="83"/>
      <c r="D1518" s="82"/>
      <c r="E1518" s="108"/>
      <c r="F1518" s="152"/>
      <c r="G1518" s="150">
        <f t="shared" si="81"/>
        <v>0</v>
      </c>
      <c r="H1518" s="118"/>
      <c r="I1518" s="118">
        <f t="shared" si="82"/>
        <v>0</v>
      </c>
      <c r="J1518" s="64"/>
      <c r="K1518" s="4"/>
      <c r="L1518" s="136"/>
      <c r="M1518" s="141">
        <f t="shared" si="83"/>
        <v>0</v>
      </c>
    </row>
    <row r="1519" spans="1:13" ht="14.25">
      <c r="A1519" s="32"/>
      <c r="B1519" s="33"/>
      <c r="C1519" s="33"/>
      <c r="D1519" s="32"/>
      <c r="E1519" s="57"/>
      <c r="F1519" s="152"/>
      <c r="G1519" s="150">
        <f t="shared" si="81"/>
        <v>0</v>
      </c>
      <c r="H1519" s="118"/>
      <c r="I1519" s="118">
        <f t="shared" si="82"/>
        <v>0</v>
      </c>
      <c r="J1519" s="64"/>
      <c r="K1519" s="4"/>
      <c r="L1519" s="136"/>
      <c r="M1519" s="141">
        <f t="shared" si="83"/>
        <v>0</v>
      </c>
    </row>
    <row r="1520" spans="1:13" ht="14.25">
      <c r="A1520" s="54" t="s">
        <v>1172</v>
      </c>
      <c r="B1520" s="33"/>
      <c r="C1520" s="33"/>
      <c r="D1520" s="32"/>
      <c r="E1520" s="57"/>
      <c r="F1520" s="152"/>
      <c r="G1520" s="150">
        <f t="shared" si="81"/>
        <v>0</v>
      </c>
      <c r="H1520" s="118"/>
      <c r="I1520" s="118">
        <f t="shared" si="82"/>
        <v>0</v>
      </c>
      <c r="J1520" s="28"/>
      <c r="K1520" s="24"/>
      <c r="L1520" s="136"/>
      <c r="M1520" s="141">
        <f t="shared" si="83"/>
        <v>0</v>
      </c>
    </row>
    <row r="1521" spans="1:13" ht="14.25">
      <c r="A1521" s="6" t="s">
        <v>111</v>
      </c>
      <c r="B1521" s="6" t="s">
        <v>112</v>
      </c>
      <c r="C1521" s="12" t="s">
        <v>1164</v>
      </c>
      <c r="D1521" s="6" t="s">
        <v>113</v>
      </c>
      <c r="E1521" s="53" t="s">
        <v>114</v>
      </c>
      <c r="F1521" s="151" t="s">
        <v>1662</v>
      </c>
      <c r="G1521" s="150"/>
      <c r="H1521" s="119" t="s">
        <v>1663</v>
      </c>
      <c r="I1521" s="118"/>
      <c r="J1521" s="8" t="s">
        <v>115</v>
      </c>
      <c r="K1521" s="8" t="s">
        <v>116</v>
      </c>
      <c r="L1521" s="136"/>
      <c r="M1521" s="141">
        <f t="shared" si="83"/>
        <v>0</v>
      </c>
    </row>
    <row r="1522" spans="1:13" ht="14.25">
      <c r="A1522" s="41">
        <v>1</v>
      </c>
      <c r="B1522" s="30" t="s">
        <v>1173</v>
      </c>
      <c r="C1522" s="99" t="s">
        <v>23</v>
      </c>
      <c r="D1522" s="9" t="s">
        <v>118</v>
      </c>
      <c r="E1522" s="55">
        <v>200</v>
      </c>
      <c r="F1522" s="150">
        <v>41.56</v>
      </c>
      <c r="G1522" s="150">
        <f t="shared" si="81"/>
        <v>8312</v>
      </c>
      <c r="H1522" s="126">
        <v>41.56</v>
      </c>
      <c r="I1522" s="126">
        <f t="shared" si="82"/>
        <v>8312</v>
      </c>
      <c r="J1522" s="134">
        <v>44.47</v>
      </c>
      <c r="K1522" s="4"/>
      <c r="L1522" s="136">
        <f>H1522-F1522</f>
        <v>0</v>
      </c>
      <c r="M1522" s="141">
        <f t="shared" si="83"/>
        <v>0</v>
      </c>
    </row>
    <row r="1523" spans="1:13" ht="14.25">
      <c r="A1523" s="41">
        <v>2</v>
      </c>
      <c r="B1523" s="30" t="s">
        <v>1174</v>
      </c>
      <c r="C1523" s="99" t="s">
        <v>22</v>
      </c>
      <c r="D1523" s="9" t="s">
        <v>118</v>
      </c>
      <c r="E1523" s="55">
        <v>50</v>
      </c>
      <c r="F1523" s="150">
        <v>15.14</v>
      </c>
      <c r="G1523" s="150">
        <f t="shared" si="81"/>
        <v>757</v>
      </c>
      <c r="H1523" s="126">
        <v>15.14</v>
      </c>
      <c r="I1523" s="126">
        <f t="shared" si="82"/>
        <v>757</v>
      </c>
      <c r="J1523" s="134">
        <v>16.2</v>
      </c>
      <c r="K1523" s="4"/>
      <c r="L1523" s="136">
        <f>H1523-F1523</f>
        <v>0</v>
      </c>
      <c r="M1523" s="141">
        <f t="shared" si="83"/>
        <v>0</v>
      </c>
    </row>
    <row r="1524" spans="1:13" ht="14.25">
      <c r="A1524" s="41">
        <v>3</v>
      </c>
      <c r="B1524" s="33" t="s">
        <v>1177</v>
      </c>
      <c r="C1524" s="100" t="s">
        <v>1524</v>
      </c>
      <c r="D1524" s="32" t="s">
        <v>133</v>
      </c>
      <c r="E1524" s="57">
        <v>200</v>
      </c>
      <c r="F1524" s="152">
        <v>36</v>
      </c>
      <c r="G1524" s="150">
        <f t="shared" si="81"/>
        <v>7200</v>
      </c>
      <c r="H1524" s="118">
        <f>J1524/1.07</f>
        <v>30.46728971962617</v>
      </c>
      <c r="I1524" s="118">
        <f t="shared" si="82"/>
        <v>6093.457943925234</v>
      </c>
      <c r="J1524" s="28">
        <v>32.6</v>
      </c>
      <c r="K1524" s="4"/>
      <c r="L1524" s="136">
        <f>H1524-F1524</f>
        <v>-5.532710280373831</v>
      </c>
      <c r="M1524" s="141">
        <f t="shared" si="83"/>
        <v>-1106.5420560747662</v>
      </c>
    </row>
    <row r="1525" spans="1:13" ht="14.25">
      <c r="A1525" s="32"/>
      <c r="B1525" s="33"/>
      <c r="C1525" s="33"/>
      <c r="D1525" s="32"/>
      <c r="E1525" s="57"/>
      <c r="F1525" s="152"/>
      <c r="G1525" s="153">
        <f>SUM(G1522:G1524)</f>
        <v>16269</v>
      </c>
      <c r="H1525" s="143"/>
      <c r="I1525" s="143">
        <f>SUM(I1522:I1524)</f>
        <v>15162.457943925234</v>
      </c>
      <c r="J1525" s="64"/>
      <c r="K1525" s="18"/>
      <c r="L1525" s="144"/>
      <c r="M1525" s="168">
        <f t="shared" si="83"/>
        <v>-1106.5420560747662</v>
      </c>
    </row>
    <row r="1526" spans="1:13" ht="14.25">
      <c r="A1526" s="32"/>
      <c r="B1526" s="83"/>
      <c r="C1526" s="83"/>
      <c r="D1526" s="82"/>
      <c r="E1526" s="108"/>
      <c r="F1526" s="152"/>
      <c r="G1526" s="150">
        <f t="shared" si="81"/>
        <v>0</v>
      </c>
      <c r="H1526" s="118"/>
      <c r="I1526" s="118">
        <f t="shared" si="82"/>
        <v>0</v>
      </c>
      <c r="J1526" s="64"/>
      <c r="K1526" s="4"/>
      <c r="L1526" s="136"/>
      <c r="M1526" s="141">
        <f t="shared" si="83"/>
        <v>0</v>
      </c>
    </row>
    <row r="1527" spans="1:13" ht="14.25">
      <c r="A1527" s="32"/>
      <c r="B1527" s="33"/>
      <c r="C1527" s="33"/>
      <c r="D1527" s="32"/>
      <c r="E1527" s="57"/>
      <c r="F1527" s="152"/>
      <c r="G1527" s="150">
        <f t="shared" si="81"/>
        <v>0</v>
      </c>
      <c r="H1527" s="118"/>
      <c r="I1527" s="118">
        <f t="shared" si="82"/>
        <v>0</v>
      </c>
      <c r="J1527" s="64"/>
      <c r="K1527" s="4"/>
      <c r="L1527" s="136"/>
      <c r="M1527" s="141">
        <f t="shared" si="83"/>
        <v>0</v>
      </c>
    </row>
    <row r="1528" spans="1:13" ht="14.25">
      <c r="A1528" s="54" t="s">
        <v>1178</v>
      </c>
      <c r="B1528" s="33"/>
      <c r="C1528" s="33"/>
      <c r="D1528" s="32"/>
      <c r="E1528" s="57"/>
      <c r="F1528" s="152"/>
      <c r="G1528" s="150">
        <f t="shared" si="81"/>
        <v>0</v>
      </c>
      <c r="H1528" s="118"/>
      <c r="I1528" s="118">
        <f t="shared" si="82"/>
        <v>0</v>
      </c>
      <c r="J1528" s="28"/>
      <c r="K1528" s="24"/>
      <c r="L1528" s="136"/>
      <c r="M1528" s="141">
        <f t="shared" si="83"/>
        <v>0</v>
      </c>
    </row>
    <row r="1529" spans="1:13" ht="14.25">
      <c r="A1529" s="6" t="s">
        <v>111</v>
      </c>
      <c r="B1529" s="6" t="s">
        <v>112</v>
      </c>
      <c r="C1529" s="12" t="s">
        <v>1164</v>
      </c>
      <c r="D1529" s="6" t="s">
        <v>113</v>
      </c>
      <c r="E1529" s="53" t="s">
        <v>114</v>
      </c>
      <c r="F1529" s="151" t="s">
        <v>1662</v>
      </c>
      <c r="G1529" s="150"/>
      <c r="H1529" s="119" t="s">
        <v>1663</v>
      </c>
      <c r="I1529" s="118"/>
      <c r="J1529" s="8" t="s">
        <v>115</v>
      </c>
      <c r="K1529" s="8" t="s">
        <v>116</v>
      </c>
      <c r="L1529" s="136"/>
      <c r="M1529" s="141">
        <f t="shared" si="83"/>
        <v>0</v>
      </c>
    </row>
    <row r="1530" spans="1:13" ht="24">
      <c r="A1530" s="41">
        <v>1</v>
      </c>
      <c r="B1530" s="33" t="s">
        <v>1179</v>
      </c>
      <c r="C1530" s="100" t="s">
        <v>1509</v>
      </c>
      <c r="D1530" s="32" t="s">
        <v>118</v>
      </c>
      <c r="E1530" s="57">
        <v>20</v>
      </c>
      <c r="F1530" s="152">
        <v>5.16</v>
      </c>
      <c r="G1530" s="150">
        <f aca="true" t="shared" si="84" ref="G1530:G1593">E1530*F1530</f>
        <v>103.2</v>
      </c>
      <c r="H1530" s="126">
        <v>5.16</v>
      </c>
      <c r="I1530" s="126">
        <f aca="true" t="shared" si="85" ref="I1530:I1593">H1530*E1530</f>
        <v>103.2</v>
      </c>
      <c r="J1530" s="134">
        <v>5.52</v>
      </c>
      <c r="K1530" s="4"/>
      <c r="L1530" s="136">
        <f aca="true" t="shared" si="86" ref="L1530:M1587">H1530-F1530</f>
        <v>0</v>
      </c>
      <c r="M1530" s="141">
        <f t="shared" si="83"/>
        <v>0</v>
      </c>
    </row>
    <row r="1531" spans="1:13" ht="24">
      <c r="A1531" s="32">
        <v>2</v>
      </c>
      <c r="B1531" s="33" t="s">
        <v>1180</v>
      </c>
      <c r="C1531" s="100" t="s">
        <v>1510</v>
      </c>
      <c r="D1531" s="32" t="s">
        <v>133</v>
      </c>
      <c r="E1531" s="57">
        <v>3</v>
      </c>
      <c r="F1531" s="152">
        <v>2.74</v>
      </c>
      <c r="G1531" s="150">
        <f t="shared" si="84"/>
        <v>8.22</v>
      </c>
      <c r="H1531" s="118">
        <f>J1531/1.07</f>
        <v>2.5233644859813085</v>
      </c>
      <c r="I1531" s="118">
        <f t="shared" si="85"/>
        <v>7.570093457943925</v>
      </c>
      <c r="J1531" s="28">
        <v>2.7</v>
      </c>
      <c r="K1531" s="4"/>
      <c r="L1531" s="136">
        <f t="shared" si="86"/>
        <v>-0.21663551401869174</v>
      </c>
      <c r="M1531" s="141">
        <f t="shared" si="83"/>
        <v>-0.6499065420560752</v>
      </c>
    </row>
    <row r="1532" spans="1:13" ht="14.25">
      <c r="A1532" s="41">
        <v>3</v>
      </c>
      <c r="B1532" s="30" t="s">
        <v>1181</v>
      </c>
      <c r="C1532" s="99" t="s">
        <v>24</v>
      </c>
      <c r="D1532" s="9" t="s">
        <v>118</v>
      </c>
      <c r="E1532" s="55">
        <v>50</v>
      </c>
      <c r="F1532" s="150">
        <v>12.14</v>
      </c>
      <c r="G1532" s="150">
        <f t="shared" si="84"/>
        <v>607</v>
      </c>
      <c r="H1532" s="126">
        <v>12.14</v>
      </c>
      <c r="I1532" s="126">
        <f t="shared" si="85"/>
        <v>607</v>
      </c>
      <c r="J1532" s="134">
        <v>12.99</v>
      </c>
      <c r="K1532" s="4"/>
      <c r="L1532" s="136">
        <f t="shared" si="86"/>
        <v>0</v>
      </c>
      <c r="M1532" s="141">
        <f t="shared" si="86"/>
        <v>0</v>
      </c>
    </row>
    <row r="1533" spans="1:13" ht="24">
      <c r="A1533" s="32">
        <v>4</v>
      </c>
      <c r="B1533" s="33" t="s">
        <v>1182</v>
      </c>
      <c r="C1533" s="100" t="s">
        <v>1511</v>
      </c>
      <c r="D1533" s="32" t="s">
        <v>118</v>
      </c>
      <c r="E1533" s="57">
        <v>400</v>
      </c>
      <c r="F1533" s="152">
        <v>8.58</v>
      </c>
      <c r="G1533" s="150">
        <f t="shared" si="84"/>
        <v>3432</v>
      </c>
      <c r="H1533" s="118">
        <f>J1533/1.07</f>
        <v>8.616822429906541</v>
      </c>
      <c r="I1533" s="118">
        <f t="shared" si="85"/>
        <v>3446.7289719626165</v>
      </c>
      <c r="J1533" s="28">
        <v>9.22</v>
      </c>
      <c r="K1533" s="4"/>
      <c r="L1533" s="137">
        <f t="shared" si="86"/>
        <v>0.03682242990654139</v>
      </c>
      <c r="M1533" s="141">
        <f t="shared" si="86"/>
        <v>14.72897196261647</v>
      </c>
    </row>
    <row r="1534" spans="1:13" ht="14.25">
      <c r="A1534" s="41">
        <v>5</v>
      </c>
      <c r="B1534" s="33" t="s">
        <v>1183</v>
      </c>
      <c r="C1534" s="100" t="s">
        <v>1512</v>
      </c>
      <c r="D1534" s="32" t="s">
        <v>133</v>
      </c>
      <c r="E1534" s="57">
        <v>10</v>
      </c>
      <c r="F1534" s="152">
        <v>8.56</v>
      </c>
      <c r="G1534" s="150">
        <f t="shared" si="84"/>
        <v>85.60000000000001</v>
      </c>
      <c r="H1534" s="118">
        <f>J1534/1.07</f>
        <v>7.018691588785046</v>
      </c>
      <c r="I1534" s="118">
        <f t="shared" si="85"/>
        <v>70.18691588785046</v>
      </c>
      <c r="J1534" s="28">
        <v>7.51</v>
      </c>
      <c r="K1534" s="4"/>
      <c r="L1534" s="136">
        <f t="shared" si="86"/>
        <v>-1.5413084112149544</v>
      </c>
      <c r="M1534" s="141">
        <f t="shared" si="86"/>
        <v>-15.413084112149548</v>
      </c>
    </row>
    <row r="1535" spans="1:13" ht="14.25">
      <c r="A1535" s="32">
        <v>6</v>
      </c>
      <c r="B1535" s="33" t="s">
        <v>1184</v>
      </c>
      <c r="C1535" s="100" t="s">
        <v>1513</v>
      </c>
      <c r="D1535" s="32" t="s">
        <v>118</v>
      </c>
      <c r="E1535" s="57">
        <v>20</v>
      </c>
      <c r="F1535" s="152">
        <v>9.35</v>
      </c>
      <c r="G1535" s="150">
        <f t="shared" si="84"/>
        <v>187</v>
      </c>
      <c r="H1535" s="118">
        <f>J1535/1.07</f>
        <v>8.616822429906541</v>
      </c>
      <c r="I1535" s="118">
        <f t="shared" si="85"/>
        <v>172.33644859813083</v>
      </c>
      <c r="J1535" s="28">
        <v>9.22</v>
      </c>
      <c r="K1535" s="4"/>
      <c r="L1535" s="136">
        <f t="shared" si="86"/>
        <v>-0.7331775700934582</v>
      </c>
      <c r="M1535" s="141">
        <f t="shared" si="86"/>
        <v>-14.66355140186917</v>
      </c>
    </row>
    <row r="1536" spans="1:13" ht="24">
      <c r="A1536" s="41">
        <v>7</v>
      </c>
      <c r="B1536" s="33" t="s">
        <v>1185</v>
      </c>
      <c r="C1536" s="100" t="s">
        <v>1514</v>
      </c>
      <c r="D1536" s="32" t="s">
        <v>118</v>
      </c>
      <c r="E1536" s="57">
        <v>160</v>
      </c>
      <c r="F1536" s="152">
        <v>7.38</v>
      </c>
      <c r="G1536" s="150">
        <f t="shared" si="84"/>
        <v>1180.8</v>
      </c>
      <c r="H1536" s="118">
        <f>J1536/1.07</f>
        <v>7.383177570093458</v>
      </c>
      <c r="I1536" s="118">
        <f t="shared" si="85"/>
        <v>1181.3084112149531</v>
      </c>
      <c r="J1536" s="28">
        <v>7.9</v>
      </c>
      <c r="K1536" s="4"/>
      <c r="L1536" s="137">
        <f t="shared" si="86"/>
        <v>0.00317757009345776</v>
      </c>
      <c r="M1536" s="141">
        <f t="shared" si="86"/>
        <v>0.5084112149531848</v>
      </c>
    </row>
    <row r="1537" spans="1:13" ht="14.25">
      <c r="A1537" s="32">
        <v>8</v>
      </c>
      <c r="B1537" s="30" t="s">
        <v>1186</v>
      </c>
      <c r="C1537" s="99" t="s">
        <v>1651</v>
      </c>
      <c r="D1537" s="9" t="s">
        <v>118</v>
      </c>
      <c r="E1537" s="55">
        <v>200</v>
      </c>
      <c r="F1537" s="150">
        <v>7.65</v>
      </c>
      <c r="G1537" s="150">
        <f t="shared" si="84"/>
        <v>1530</v>
      </c>
      <c r="H1537" s="118">
        <f>J1537/1.07</f>
        <v>6.878504672897196</v>
      </c>
      <c r="I1537" s="118">
        <f t="shared" si="85"/>
        <v>1375.7009345794393</v>
      </c>
      <c r="J1537" s="28">
        <v>7.36</v>
      </c>
      <c r="K1537" s="4"/>
      <c r="L1537" s="136">
        <f t="shared" si="86"/>
        <v>-0.7714953271028042</v>
      </c>
      <c r="M1537" s="141">
        <f t="shared" si="86"/>
        <v>-154.29906542056074</v>
      </c>
    </row>
    <row r="1538" spans="1:13" ht="14.25">
      <c r="A1538" s="32"/>
      <c r="B1538" s="30"/>
      <c r="C1538" s="30"/>
      <c r="D1538" s="9"/>
      <c r="E1538" s="55"/>
      <c r="F1538" s="150"/>
      <c r="G1538" s="153">
        <f>SUM(G1530:G1537)</f>
        <v>7133.820000000001</v>
      </c>
      <c r="H1538" s="143"/>
      <c r="I1538" s="143">
        <f>SUM(I1530:I1537)</f>
        <v>6964.031775700934</v>
      </c>
      <c r="J1538" s="64"/>
      <c r="K1538" s="64"/>
      <c r="L1538" s="144"/>
      <c r="M1538" s="168">
        <f t="shared" si="86"/>
        <v>-169.78822429906631</v>
      </c>
    </row>
    <row r="1539" spans="1:13" ht="14.25">
      <c r="A1539" s="32"/>
      <c r="B1539" s="83"/>
      <c r="C1539" s="83"/>
      <c r="D1539" s="82"/>
      <c r="E1539" s="108"/>
      <c r="F1539" s="150"/>
      <c r="G1539" s="150">
        <f t="shared" si="84"/>
        <v>0</v>
      </c>
      <c r="H1539" s="118"/>
      <c r="I1539" s="118">
        <f t="shared" si="85"/>
        <v>0</v>
      </c>
      <c r="J1539" s="64"/>
      <c r="K1539" s="64"/>
      <c r="L1539" s="136"/>
      <c r="M1539" s="141">
        <f t="shared" si="86"/>
        <v>0</v>
      </c>
    </row>
    <row r="1540" spans="1:13" ht="14.25">
      <c r="A1540" s="32"/>
      <c r="B1540" s="30"/>
      <c r="C1540" s="30"/>
      <c r="D1540" s="9"/>
      <c r="E1540" s="55"/>
      <c r="F1540" s="150"/>
      <c r="G1540" s="150">
        <f t="shared" si="84"/>
        <v>0</v>
      </c>
      <c r="H1540" s="118"/>
      <c r="I1540" s="118">
        <f t="shared" si="85"/>
        <v>0</v>
      </c>
      <c r="J1540" s="64"/>
      <c r="K1540" s="64"/>
      <c r="L1540" s="136"/>
      <c r="M1540" s="141">
        <f t="shared" si="86"/>
        <v>0</v>
      </c>
    </row>
    <row r="1541" spans="1:13" ht="14.25">
      <c r="A1541" s="54" t="s">
        <v>1187</v>
      </c>
      <c r="B1541" s="30"/>
      <c r="C1541" s="30"/>
      <c r="D1541" s="9"/>
      <c r="E1541" s="55"/>
      <c r="F1541" s="150"/>
      <c r="G1541" s="150">
        <f t="shared" si="84"/>
        <v>0</v>
      </c>
      <c r="H1541" s="118"/>
      <c r="I1541" s="118">
        <f t="shared" si="85"/>
        <v>0</v>
      </c>
      <c r="J1541" s="28"/>
      <c r="K1541" s="24"/>
      <c r="L1541" s="136"/>
      <c r="M1541" s="141">
        <f t="shared" si="86"/>
        <v>0</v>
      </c>
    </row>
    <row r="1542" spans="1:13" ht="14.25">
      <c r="A1542" s="6" t="s">
        <v>111</v>
      </c>
      <c r="B1542" s="6" t="s">
        <v>112</v>
      </c>
      <c r="C1542" s="12" t="s">
        <v>1164</v>
      </c>
      <c r="D1542" s="6" t="s">
        <v>113</v>
      </c>
      <c r="E1542" s="53" t="s">
        <v>114</v>
      </c>
      <c r="F1542" s="151" t="s">
        <v>1662</v>
      </c>
      <c r="G1542" s="150"/>
      <c r="H1542" s="119" t="s">
        <v>1663</v>
      </c>
      <c r="I1542" s="118"/>
      <c r="J1542" s="8" t="s">
        <v>115</v>
      </c>
      <c r="K1542" s="8" t="s">
        <v>116</v>
      </c>
      <c r="L1542" s="136"/>
      <c r="M1542" s="141">
        <f t="shared" si="86"/>
        <v>0</v>
      </c>
    </row>
    <row r="1543" spans="1:13" ht="14.25">
      <c r="A1543" s="32">
        <v>1</v>
      </c>
      <c r="B1543" s="33" t="s">
        <v>1188</v>
      </c>
      <c r="C1543" s="100" t="s">
        <v>1515</v>
      </c>
      <c r="D1543" s="32" t="s">
        <v>118</v>
      </c>
      <c r="E1543" s="57">
        <v>130</v>
      </c>
      <c r="F1543" s="152">
        <v>226.75</v>
      </c>
      <c r="G1543" s="150">
        <f t="shared" si="84"/>
        <v>29477.5</v>
      </c>
      <c r="H1543" s="126">
        <v>226.75</v>
      </c>
      <c r="I1543" s="126">
        <f t="shared" si="85"/>
        <v>29477.5</v>
      </c>
      <c r="J1543" s="134">
        <v>242.62</v>
      </c>
      <c r="K1543" s="4"/>
      <c r="L1543" s="136">
        <f t="shared" si="86"/>
        <v>0</v>
      </c>
      <c r="M1543" s="141">
        <f t="shared" si="86"/>
        <v>0</v>
      </c>
    </row>
    <row r="1544" spans="1:13" ht="14.25">
      <c r="A1544" s="32">
        <v>2</v>
      </c>
      <c r="B1544" s="33" t="s">
        <v>1189</v>
      </c>
      <c r="C1544" s="100" t="s">
        <v>1516</v>
      </c>
      <c r="D1544" s="32" t="s">
        <v>118</v>
      </c>
      <c r="E1544" s="57">
        <v>250</v>
      </c>
      <c r="F1544" s="152">
        <v>8.9</v>
      </c>
      <c r="G1544" s="150">
        <f t="shared" si="84"/>
        <v>2225</v>
      </c>
      <c r="H1544" s="126">
        <v>8.9</v>
      </c>
      <c r="I1544" s="126">
        <f t="shared" si="85"/>
        <v>2225</v>
      </c>
      <c r="J1544" s="134">
        <v>9.52</v>
      </c>
      <c r="K1544" s="4"/>
      <c r="L1544" s="136">
        <f t="shared" si="86"/>
        <v>0</v>
      </c>
      <c r="M1544" s="141">
        <f t="shared" si="86"/>
        <v>0</v>
      </c>
    </row>
    <row r="1545" spans="1:13" ht="14.25">
      <c r="A1545" s="32"/>
      <c r="B1545" s="33"/>
      <c r="C1545" s="33"/>
      <c r="D1545" s="32"/>
      <c r="E1545" s="57"/>
      <c r="F1545" s="152"/>
      <c r="G1545" s="153">
        <f>SUM(G1543:G1544)</f>
        <v>31702.5</v>
      </c>
      <c r="H1545" s="143"/>
      <c r="I1545" s="143">
        <f>SUM(I1543:I1544)</f>
        <v>31702.5</v>
      </c>
      <c r="J1545" s="64"/>
      <c r="K1545" s="18"/>
      <c r="L1545" s="144"/>
      <c r="M1545" s="168">
        <f t="shared" si="86"/>
        <v>0</v>
      </c>
    </row>
    <row r="1546" spans="1:13" ht="14.25">
      <c r="A1546" s="32"/>
      <c r="B1546" s="83"/>
      <c r="C1546" s="83"/>
      <c r="D1546" s="82"/>
      <c r="E1546" s="108"/>
      <c r="F1546" s="152"/>
      <c r="G1546" s="150">
        <f t="shared" si="84"/>
        <v>0</v>
      </c>
      <c r="H1546" s="118"/>
      <c r="I1546" s="118">
        <f t="shared" si="85"/>
        <v>0</v>
      </c>
      <c r="J1546" s="64"/>
      <c r="K1546" s="4"/>
      <c r="L1546" s="136"/>
      <c r="M1546" s="141">
        <f t="shared" si="86"/>
        <v>0</v>
      </c>
    </row>
    <row r="1547" spans="1:13" ht="14.25">
      <c r="A1547" s="32"/>
      <c r="B1547" s="33"/>
      <c r="C1547" s="33"/>
      <c r="D1547" s="32"/>
      <c r="E1547" s="57"/>
      <c r="F1547" s="152"/>
      <c r="G1547" s="150">
        <f t="shared" si="84"/>
        <v>0</v>
      </c>
      <c r="H1547" s="118"/>
      <c r="I1547" s="118">
        <f t="shared" si="85"/>
        <v>0</v>
      </c>
      <c r="J1547" s="64"/>
      <c r="K1547" s="4"/>
      <c r="L1547" s="136"/>
      <c r="M1547" s="141">
        <f t="shared" si="86"/>
        <v>0</v>
      </c>
    </row>
    <row r="1548" spans="1:13" ht="14.25">
      <c r="A1548" s="54" t="s">
        <v>1190</v>
      </c>
      <c r="B1548" s="33"/>
      <c r="C1548" s="33"/>
      <c r="D1548" s="32"/>
      <c r="E1548" s="57"/>
      <c r="F1548" s="152"/>
      <c r="G1548" s="150">
        <f t="shared" si="84"/>
        <v>0</v>
      </c>
      <c r="H1548" s="118"/>
      <c r="I1548" s="118">
        <f t="shared" si="85"/>
        <v>0</v>
      </c>
      <c r="J1548" s="28"/>
      <c r="K1548" s="24"/>
      <c r="L1548" s="136"/>
      <c r="M1548" s="141">
        <f t="shared" si="86"/>
        <v>0</v>
      </c>
    </row>
    <row r="1549" spans="1:13" ht="14.25">
      <c r="A1549" s="6" t="s">
        <v>111</v>
      </c>
      <c r="B1549" s="6" t="s">
        <v>112</v>
      </c>
      <c r="C1549" s="12" t="s">
        <v>1164</v>
      </c>
      <c r="D1549" s="6" t="s">
        <v>113</v>
      </c>
      <c r="E1549" s="53" t="s">
        <v>114</v>
      </c>
      <c r="F1549" s="151" t="s">
        <v>1662</v>
      </c>
      <c r="G1549" s="150"/>
      <c r="H1549" s="119" t="s">
        <v>1663</v>
      </c>
      <c r="I1549" s="118"/>
      <c r="J1549" s="8"/>
      <c r="K1549" s="8"/>
      <c r="L1549" s="136"/>
      <c r="M1549" s="141"/>
    </row>
    <row r="1550" spans="1:13" ht="14.25">
      <c r="A1550" s="41">
        <v>1</v>
      </c>
      <c r="B1550" s="33" t="s">
        <v>1191</v>
      </c>
      <c r="C1550" s="100" t="s">
        <v>1517</v>
      </c>
      <c r="D1550" s="32" t="s">
        <v>118</v>
      </c>
      <c r="E1550" s="57">
        <v>1</v>
      </c>
      <c r="F1550" s="152">
        <v>32.13</v>
      </c>
      <c r="G1550" s="150">
        <f t="shared" si="84"/>
        <v>32.13</v>
      </c>
      <c r="H1550" s="118">
        <f>J1550/1.07</f>
        <v>27.429906542056074</v>
      </c>
      <c r="I1550" s="118">
        <f t="shared" si="85"/>
        <v>27.429906542056074</v>
      </c>
      <c r="J1550" s="28">
        <v>29.35</v>
      </c>
      <c r="K1550" s="4"/>
      <c r="L1550" s="136">
        <f t="shared" si="86"/>
        <v>-4.700093457943929</v>
      </c>
      <c r="M1550" s="141">
        <f t="shared" si="86"/>
        <v>-4.700093457943929</v>
      </c>
    </row>
    <row r="1551" spans="1:13" ht="14.25">
      <c r="A1551" s="32">
        <v>2</v>
      </c>
      <c r="B1551" s="30" t="s">
        <v>1192</v>
      </c>
      <c r="C1551" s="99" t="s">
        <v>25</v>
      </c>
      <c r="D1551" s="9" t="s">
        <v>118</v>
      </c>
      <c r="E1551" s="55">
        <v>1</v>
      </c>
      <c r="F1551" s="150">
        <v>46.96</v>
      </c>
      <c r="G1551" s="150">
        <f t="shared" si="84"/>
        <v>46.96</v>
      </c>
      <c r="H1551" s="126">
        <v>46.96</v>
      </c>
      <c r="I1551" s="126">
        <f t="shared" si="85"/>
        <v>46.96</v>
      </c>
      <c r="J1551" s="134">
        <v>50.25</v>
      </c>
      <c r="K1551" s="4"/>
      <c r="L1551" s="136">
        <f t="shared" si="86"/>
        <v>0</v>
      </c>
      <c r="M1551" s="141">
        <f t="shared" si="86"/>
        <v>0</v>
      </c>
    </row>
    <row r="1552" spans="1:13" ht="14.25">
      <c r="A1552" s="41">
        <v>3</v>
      </c>
      <c r="B1552" s="30" t="s">
        <v>1193</v>
      </c>
      <c r="C1552" s="99" t="s">
        <v>26</v>
      </c>
      <c r="D1552" s="9" t="s">
        <v>118</v>
      </c>
      <c r="E1552" s="55">
        <v>1</v>
      </c>
      <c r="F1552" s="150">
        <v>64.57</v>
      </c>
      <c r="G1552" s="150">
        <f t="shared" si="84"/>
        <v>64.57</v>
      </c>
      <c r="H1552" s="126">
        <v>64.57</v>
      </c>
      <c r="I1552" s="126">
        <f t="shared" si="85"/>
        <v>64.57</v>
      </c>
      <c r="J1552" s="134">
        <v>69.09</v>
      </c>
      <c r="K1552" s="4"/>
      <c r="L1552" s="136">
        <f t="shared" si="86"/>
        <v>0</v>
      </c>
      <c r="M1552" s="141">
        <f t="shared" si="86"/>
        <v>0</v>
      </c>
    </row>
    <row r="1553" spans="1:13" ht="24">
      <c r="A1553" s="32">
        <v>4</v>
      </c>
      <c r="B1553" s="33" t="s">
        <v>1194</v>
      </c>
      <c r="C1553" s="100" t="s">
        <v>28</v>
      </c>
      <c r="D1553" s="32" t="s">
        <v>118</v>
      </c>
      <c r="E1553" s="57">
        <v>50</v>
      </c>
      <c r="F1553" s="152">
        <v>4.82</v>
      </c>
      <c r="G1553" s="150">
        <f t="shared" si="84"/>
        <v>241</v>
      </c>
      <c r="H1553" s="118">
        <f>J1553/1.07</f>
        <v>4.401869158878505</v>
      </c>
      <c r="I1553" s="118">
        <f t="shared" si="85"/>
        <v>220.09345794392522</v>
      </c>
      <c r="J1553" s="28">
        <v>4.71</v>
      </c>
      <c r="K1553" s="4"/>
      <c r="L1553" s="136">
        <f t="shared" si="86"/>
        <v>-0.4181308411214957</v>
      </c>
      <c r="M1553" s="141">
        <f t="shared" si="86"/>
        <v>-20.906542056074784</v>
      </c>
    </row>
    <row r="1554" spans="1:13" ht="14.25">
      <c r="A1554" s="41">
        <v>5</v>
      </c>
      <c r="B1554" s="33" t="s">
        <v>1195</v>
      </c>
      <c r="C1554" s="100" t="s">
        <v>29</v>
      </c>
      <c r="D1554" s="32" t="s">
        <v>118</v>
      </c>
      <c r="E1554" s="57">
        <v>5</v>
      </c>
      <c r="F1554" s="152">
        <v>7.71</v>
      </c>
      <c r="G1554" s="150">
        <f t="shared" si="84"/>
        <v>38.55</v>
      </c>
      <c r="H1554" s="118">
        <f>J1554/1.07</f>
        <v>7.429906542056075</v>
      </c>
      <c r="I1554" s="118">
        <f t="shared" si="85"/>
        <v>37.149532710280376</v>
      </c>
      <c r="J1554" s="28">
        <v>7.95</v>
      </c>
      <c r="K1554" s="4"/>
      <c r="L1554" s="136">
        <f t="shared" si="86"/>
        <v>-0.2800934579439254</v>
      </c>
      <c r="M1554" s="141">
        <f t="shared" si="86"/>
        <v>-1.4004672897196215</v>
      </c>
    </row>
    <row r="1555" spans="1:13" ht="36">
      <c r="A1555" s="32">
        <v>6</v>
      </c>
      <c r="B1555" s="33" t="s">
        <v>1196</v>
      </c>
      <c r="C1555" s="99" t="s">
        <v>1518</v>
      </c>
      <c r="D1555" s="32" t="s">
        <v>118</v>
      </c>
      <c r="E1555" s="57">
        <v>30</v>
      </c>
      <c r="F1555" s="152">
        <v>5.64</v>
      </c>
      <c r="G1555" s="150">
        <f t="shared" si="84"/>
        <v>169.2</v>
      </c>
      <c r="H1555" s="126">
        <v>5.64</v>
      </c>
      <c r="I1555" s="126">
        <f t="shared" si="85"/>
        <v>169.2</v>
      </c>
      <c r="J1555" s="134">
        <v>6.03</v>
      </c>
      <c r="K1555" s="4"/>
      <c r="L1555" s="136">
        <f t="shared" si="86"/>
        <v>0</v>
      </c>
      <c r="M1555" s="141">
        <f t="shared" si="86"/>
        <v>0</v>
      </c>
    </row>
    <row r="1556" spans="1:13" ht="24">
      <c r="A1556" s="41">
        <v>7</v>
      </c>
      <c r="B1556" s="33" t="s">
        <v>1197</v>
      </c>
      <c r="C1556" s="100" t="s">
        <v>1519</v>
      </c>
      <c r="D1556" s="32" t="s">
        <v>118</v>
      </c>
      <c r="E1556" s="57">
        <v>30</v>
      </c>
      <c r="F1556" s="152">
        <v>3.53</v>
      </c>
      <c r="G1556" s="150">
        <f t="shared" si="84"/>
        <v>105.89999999999999</v>
      </c>
      <c r="H1556" s="118">
        <f>J1556/1.07</f>
        <v>1.1214953271028036</v>
      </c>
      <c r="I1556" s="118">
        <f t="shared" si="85"/>
        <v>33.64485981308411</v>
      </c>
      <c r="J1556" s="28">
        <v>1.2</v>
      </c>
      <c r="K1556" s="4"/>
      <c r="L1556" s="136">
        <f t="shared" si="86"/>
        <v>-2.4085046728971964</v>
      </c>
      <c r="M1556" s="141">
        <f t="shared" si="86"/>
        <v>-72.25514018691588</v>
      </c>
    </row>
    <row r="1557" spans="1:13" ht="14.25">
      <c r="A1557" s="32">
        <v>8</v>
      </c>
      <c r="B1557" s="33" t="s">
        <v>1198</v>
      </c>
      <c r="C1557" s="100" t="s">
        <v>1520</v>
      </c>
      <c r="D1557" s="32" t="s">
        <v>118</v>
      </c>
      <c r="E1557" s="57">
        <v>150</v>
      </c>
      <c r="F1557" s="152">
        <v>7.07</v>
      </c>
      <c r="G1557" s="150">
        <f t="shared" si="84"/>
        <v>1060.5</v>
      </c>
      <c r="H1557" s="118">
        <f>J1557/1.07</f>
        <v>7.065420560747663</v>
      </c>
      <c r="I1557" s="118">
        <f t="shared" si="85"/>
        <v>1059.8130841121495</v>
      </c>
      <c r="J1557" s="28">
        <v>7.56</v>
      </c>
      <c r="K1557" s="4"/>
      <c r="L1557" s="136">
        <f t="shared" si="86"/>
        <v>-0.004579439252337281</v>
      </c>
      <c r="M1557" s="141">
        <f t="shared" si="86"/>
        <v>-0.6869158878505459</v>
      </c>
    </row>
    <row r="1558" spans="1:13" ht="14.25">
      <c r="A1558" s="41">
        <v>9</v>
      </c>
      <c r="B1558" s="30" t="s">
        <v>1199</v>
      </c>
      <c r="C1558" s="99" t="s">
        <v>27</v>
      </c>
      <c r="D1558" s="9" t="s">
        <v>118</v>
      </c>
      <c r="E1558" s="55">
        <v>20</v>
      </c>
      <c r="F1558" s="150">
        <v>12.59</v>
      </c>
      <c r="G1558" s="150">
        <f t="shared" si="84"/>
        <v>251.8</v>
      </c>
      <c r="H1558" s="126">
        <v>12.59</v>
      </c>
      <c r="I1558" s="126">
        <f t="shared" si="85"/>
        <v>251.8</v>
      </c>
      <c r="J1558" s="134">
        <v>13.47</v>
      </c>
      <c r="K1558" s="4"/>
      <c r="L1558" s="136">
        <f t="shared" si="86"/>
        <v>0</v>
      </c>
      <c r="M1558" s="141">
        <f t="shared" si="86"/>
        <v>0</v>
      </c>
    </row>
    <row r="1559" spans="1:13" ht="14.25">
      <c r="A1559" s="32"/>
      <c r="B1559" s="30"/>
      <c r="C1559" s="30"/>
      <c r="D1559" s="9"/>
      <c r="E1559" s="55"/>
      <c r="F1559" s="150"/>
      <c r="G1559" s="153">
        <f>SUM(G1550:G1558)</f>
        <v>2010.61</v>
      </c>
      <c r="H1559" s="143"/>
      <c r="I1559" s="143">
        <f>SUM(I1550:I1558)</f>
        <v>1910.6608411214952</v>
      </c>
      <c r="J1559" s="64"/>
      <c r="K1559" s="18"/>
      <c r="L1559" s="144"/>
      <c r="M1559" s="168">
        <f t="shared" si="86"/>
        <v>-99.9491588785047</v>
      </c>
    </row>
    <row r="1560" spans="1:13" ht="14.25">
      <c r="A1560" s="32"/>
      <c r="B1560" s="83"/>
      <c r="C1560" s="83"/>
      <c r="D1560" s="82"/>
      <c r="E1560" s="108"/>
      <c r="F1560" s="150"/>
      <c r="G1560" s="150">
        <f t="shared" si="84"/>
        <v>0</v>
      </c>
      <c r="H1560" s="118"/>
      <c r="I1560" s="118">
        <f t="shared" si="85"/>
        <v>0</v>
      </c>
      <c r="J1560" s="64"/>
      <c r="K1560" s="4"/>
      <c r="L1560" s="136"/>
      <c r="M1560" s="141">
        <f t="shared" si="86"/>
        <v>0</v>
      </c>
    </row>
    <row r="1561" spans="1:13" ht="14.25">
      <c r="A1561" s="32"/>
      <c r="B1561" s="30"/>
      <c r="C1561" s="30"/>
      <c r="D1561" s="9"/>
      <c r="E1561" s="55"/>
      <c r="F1561" s="150"/>
      <c r="G1561" s="150">
        <f t="shared" si="84"/>
        <v>0</v>
      </c>
      <c r="H1561" s="118"/>
      <c r="I1561" s="118">
        <f t="shared" si="85"/>
        <v>0</v>
      </c>
      <c r="J1561" s="64"/>
      <c r="K1561" s="4"/>
      <c r="L1561" s="136"/>
      <c r="M1561" s="141">
        <f t="shared" si="86"/>
        <v>0</v>
      </c>
    </row>
    <row r="1562" spans="1:13" ht="14.25">
      <c r="A1562" s="54" t="s">
        <v>1200</v>
      </c>
      <c r="B1562" s="33"/>
      <c r="C1562" s="33"/>
      <c r="D1562" s="32"/>
      <c r="E1562" s="57"/>
      <c r="F1562" s="152"/>
      <c r="G1562" s="150">
        <f t="shared" si="84"/>
        <v>0</v>
      </c>
      <c r="H1562" s="118"/>
      <c r="I1562" s="118">
        <f t="shared" si="85"/>
        <v>0</v>
      </c>
      <c r="J1562" s="28"/>
      <c r="K1562" s="24"/>
      <c r="L1562" s="136"/>
      <c r="M1562" s="141">
        <f t="shared" si="86"/>
        <v>0</v>
      </c>
    </row>
    <row r="1563" spans="1:13" ht="14.25">
      <c r="A1563" s="6" t="s">
        <v>111</v>
      </c>
      <c r="B1563" s="6" t="s">
        <v>112</v>
      </c>
      <c r="C1563" s="12" t="s">
        <v>1164</v>
      </c>
      <c r="D1563" s="6" t="s">
        <v>113</v>
      </c>
      <c r="E1563" s="53" t="s">
        <v>114</v>
      </c>
      <c r="F1563" s="151" t="s">
        <v>1662</v>
      </c>
      <c r="G1563" s="150"/>
      <c r="H1563" s="119" t="s">
        <v>1663</v>
      </c>
      <c r="I1563" s="118"/>
      <c r="J1563" s="8"/>
      <c r="K1563" s="8"/>
      <c r="L1563" s="136"/>
      <c r="M1563" s="141"/>
    </row>
    <row r="1564" spans="1:13" ht="24">
      <c r="A1564" s="32">
        <v>1</v>
      </c>
      <c r="B1564" s="33" t="s">
        <v>1201</v>
      </c>
      <c r="C1564" s="100" t="s">
        <v>1597</v>
      </c>
      <c r="D1564" s="32" t="s">
        <v>118</v>
      </c>
      <c r="E1564" s="57">
        <v>250</v>
      </c>
      <c r="F1564" s="152">
        <v>29.28</v>
      </c>
      <c r="G1564" s="150">
        <f t="shared" si="84"/>
        <v>7320</v>
      </c>
      <c r="H1564" s="118">
        <f aca="true" t="shared" si="87" ref="H1564:H1574">J1564/1.07</f>
        <v>26.635514018691588</v>
      </c>
      <c r="I1564" s="118">
        <f t="shared" si="85"/>
        <v>6658.878504672897</v>
      </c>
      <c r="J1564" s="28">
        <v>28.5</v>
      </c>
      <c r="K1564" s="4"/>
      <c r="L1564" s="136">
        <f t="shared" si="86"/>
        <v>-2.6444859813084136</v>
      </c>
      <c r="M1564" s="141">
        <f t="shared" si="86"/>
        <v>-661.1214953271028</v>
      </c>
    </row>
    <row r="1565" spans="1:13" ht="14.25">
      <c r="A1565" s="32">
        <v>2</v>
      </c>
      <c r="B1565" s="30" t="s">
        <v>1202</v>
      </c>
      <c r="C1565" s="105"/>
      <c r="D1565" s="9" t="s">
        <v>118</v>
      </c>
      <c r="E1565" s="55">
        <v>2</v>
      </c>
      <c r="F1565" s="150">
        <v>56.47</v>
      </c>
      <c r="G1565" s="150">
        <f t="shared" si="84"/>
        <v>112.94</v>
      </c>
      <c r="H1565" s="126">
        <f t="shared" si="87"/>
        <v>56.467289719626166</v>
      </c>
      <c r="I1565" s="126">
        <f t="shared" si="85"/>
        <v>112.93457943925233</v>
      </c>
      <c r="J1565" s="134">
        <v>60.42</v>
      </c>
      <c r="K1565" s="4"/>
      <c r="L1565" s="136">
        <f t="shared" si="86"/>
        <v>-0.0027102803738330294</v>
      </c>
      <c r="M1565" s="141">
        <f t="shared" si="86"/>
        <v>-0.005420560747666059</v>
      </c>
    </row>
    <row r="1566" spans="1:13" ht="14.25">
      <c r="A1566" s="32">
        <v>3</v>
      </c>
      <c r="B1566" s="30" t="s">
        <v>1203</v>
      </c>
      <c r="C1566" s="105"/>
      <c r="D1566" s="9" t="s">
        <v>118</v>
      </c>
      <c r="E1566" s="55">
        <v>4</v>
      </c>
      <c r="F1566" s="150">
        <v>17.54</v>
      </c>
      <c r="G1566" s="150">
        <f t="shared" si="84"/>
        <v>70.16</v>
      </c>
      <c r="H1566" s="126">
        <f t="shared" si="87"/>
        <v>17.542056074766354</v>
      </c>
      <c r="I1566" s="126">
        <f t="shared" si="85"/>
        <v>70.16822429906541</v>
      </c>
      <c r="J1566" s="134">
        <v>18.77</v>
      </c>
      <c r="K1566" s="4"/>
      <c r="L1566" s="136">
        <f t="shared" si="86"/>
        <v>0.0020560747663544987</v>
      </c>
      <c r="M1566" s="141">
        <f t="shared" si="86"/>
        <v>0.008224299065417995</v>
      </c>
    </row>
    <row r="1567" spans="1:13" ht="14.25">
      <c r="A1567" s="32">
        <v>4</v>
      </c>
      <c r="B1567" s="30" t="s">
        <v>1204</v>
      </c>
      <c r="C1567" s="105"/>
      <c r="D1567" s="9" t="s">
        <v>118</v>
      </c>
      <c r="E1567" s="55">
        <v>4</v>
      </c>
      <c r="F1567" s="150">
        <v>31.3</v>
      </c>
      <c r="G1567" s="150">
        <f t="shared" si="84"/>
        <v>125.2</v>
      </c>
      <c r="H1567" s="126">
        <f t="shared" si="87"/>
        <v>31.299065420560748</v>
      </c>
      <c r="I1567" s="126">
        <f t="shared" si="85"/>
        <v>125.19626168224299</v>
      </c>
      <c r="J1567" s="134">
        <v>33.49</v>
      </c>
      <c r="K1567" s="4"/>
      <c r="L1567" s="136">
        <f t="shared" si="86"/>
        <v>-0.0009345794392530138</v>
      </c>
      <c r="M1567" s="141">
        <f t="shared" si="86"/>
        <v>-0.003738317757012055</v>
      </c>
    </row>
    <row r="1568" spans="1:13" ht="14.25">
      <c r="A1568" s="32">
        <v>5</v>
      </c>
      <c r="B1568" s="33" t="s">
        <v>1205</v>
      </c>
      <c r="C1568" s="100" t="s">
        <v>1596</v>
      </c>
      <c r="D1568" s="32" t="s">
        <v>118</v>
      </c>
      <c r="E1568" s="57">
        <v>4</v>
      </c>
      <c r="F1568" s="152">
        <v>27.33</v>
      </c>
      <c r="G1568" s="150">
        <f t="shared" si="84"/>
        <v>109.32</v>
      </c>
      <c r="H1568" s="118">
        <f t="shared" si="87"/>
        <v>18.373831775700932</v>
      </c>
      <c r="I1568" s="118">
        <f t="shared" si="85"/>
        <v>73.49532710280373</v>
      </c>
      <c r="J1568" s="28">
        <v>19.66</v>
      </c>
      <c r="K1568" s="4"/>
      <c r="L1568" s="136">
        <f t="shared" si="86"/>
        <v>-8.956168224299066</v>
      </c>
      <c r="M1568" s="141">
        <f t="shared" si="86"/>
        <v>-35.824672897196265</v>
      </c>
    </row>
    <row r="1569" spans="1:13" ht="14.25">
      <c r="A1569" s="32">
        <v>6</v>
      </c>
      <c r="B1569" s="33" t="s">
        <v>1206</v>
      </c>
      <c r="C1569" s="100" t="s">
        <v>1595</v>
      </c>
      <c r="D1569" s="32" t="s">
        <v>118</v>
      </c>
      <c r="E1569" s="57">
        <v>40</v>
      </c>
      <c r="F1569" s="152">
        <v>29.96</v>
      </c>
      <c r="G1569" s="150">
        <f t="shared" si="84"/>
        <v>1198.4</v>
      </c>
      <c r="H1569" s="126">
        <f t="shared" si="87"/>
        <v>29.962616822429908</v>
      </c>
      <c r="I1569" s="126">
        <f t="shared" si="85"/>
        <v>1198.5046728971963</v>
      </c>
      <c r="J1569" s="134">
        <v>32.06</v>
      </c>
      <c r="K1569" s="4"/>
      <c r="L1569" s="136">
        <f t="shared" si="86"/>
        <v>0.0026168224299070175</v>
      </c>
      <c r="M1569" s="141">
        <f t="shared" si="86"/>
        <v>0.10467289719622386</v>
      </c>
    </row>
    <row r="1570" spans="1:13" ht="14.25">
      <c r="A1570" s="32">
        <v>7</v>
      </c>
      <c r="B1570" s="30" t="s">
        <v>1207</v>
      </c>
      <c r="C1570" s="99" t="s">
        <v>31</v>
      </c>
      <c r="D1570" s="9" t="s">
        <v>118</v>
      </c>
      <c r="E1570" s="55">
        <v>30</v>
      </c>
      <c r="F1570" s="150">
        <v>6.07</v>
      </c>
      <c r="G1570" s="150">
        <f t="shared" si="84"/>
        <v>182.10000000000002</v>
      </c>
      <c r="H1570" s="126">
        <f t="shared" si="87"/>
        <v>6.065420560747663</v>
      </c>
      <c r="I1570" s="126">
        <f t="shared" si="85"/>
        <v>181.96261682242988</v>
      </c>
      <c r="J1570" s="134">
        <v>6.49</v>
      </c>
      <c r="K1570" s="4"/>
      <c r="L1570" s="136">
        <f t="shared" si="86"/>
        <v>-0.004579439252337281</v>
      </c>
      <c r="M1570" s="141">
        <f t="shared" si="86"/>
        <v>-0.1373831775701433</v>
      </c>
    </row>
    <row r="1571" spans="1:13" ht="14.25">
      <c r="A1571" s="32">
        <v>8</v>
      </c>
      <c r="B1571" s="33" t="s">
        <v>1208</v>
      </c>
      <c r="C1571" s="100" t="s">
        <v>1593</v>
      </c>
      <c r="D1571" s="32" t="s">
        <v>118</v>
      </c>
      <c r="E1571" s="57">
        <v>70</v>
      </c>
      <c r="F1571" s="152">
        <v>4.39</v>
      </c>
      <c r="G1571" s="150">
        <f t="shared" si="84"/>
        <v>307.29999999999995</v>
      </c>
      <c r="H1571" s="118">
        <f t="shared" si="87"/>
        <v>4.14018691588785</v>
      </c>
      <c r="I1571" s="118">
        <f t="shared" si="85"/>
        <v>289.8130841121495</v>
      </c>
      <c r="J1571" s="28">
        <v>4.43</v>
      </c>
      <c r="K1571" s="4"/>
      <c r="L1571" s="136">
        <f t="shared" si="86"/>
        <v>-0.24981308411214975</v>
      </c>
      <c r="M1571" s="141">
        <f t="shared" si="86"/>
        <v>-17.486915887850444</v>
      </c>
    </row>
    <row r="1572" spans="1:13" ht="14.25">
      <c r="A1572" s="32">
        <v>9</v>
      </c>
      <c r="B1572" s="33" t="s">
        <v>1209</v>
      </c>
      <c r="C1572" s="100" t="s">
        <v>1594</v>
      </c>
      <c r="D1572" s="32" t="s">
        <v>118</v>
      </c>
      <c r="E1572" s="57">
        <v>2</v>
      </c>
      <c r="F1572" s="152">
        <v>2</v>
      </c>
      <c r="G1572" s="150">
        <f t="shared" si="84"/>
        <v>4</v>
      </c>
      <c r="H1572" s="118">
        <f t="shared" si="87"/>
        <v>1.4672897196261683</v>
      </c>
      <c r="I1572" s="118">
        <f t="shared" si="85"/>
        <v>2.9345794392523366</v>
      </c>
      <c r="J1572" s="28">
        <v>1.57</v>
      </c>
      <c r="K1572" s="4"/>
      <c r="L1572" s="136">
        <f t="shared" si="86"/>
        <v>-0.5327102803738317</v>
      </c>
      <c r="M1572" s="141">
        <f t="shared" si="86"/>
        <v>-1.0654205607476634</v>
      </c>
    </row>
    <row r="1573" spans="1:13" ht="24">
      <c r="A1573" s="32">
        <v>10</v>
      </c>
      <c r="B1573" s="33" t="s">
        <v>1210</v>
      </c>
      <c r="C1573" s="100" t="s">
        <v>1591</v>
      </c>
      <c r="D1573" s="32" t="s">
        <v>118</v>
      </c>
      <c r="E1573" s="57">
        <v>2</v>
      </c>
      <c r="F1573" s="152">
        <v>49</v>
      </c>
      <c r="G1573" s="150">
        <f t="shared" si="84"/>
        <v>98</v>
      </c>
      <c r="H1573" s="126">
        <f t="shared" si="87"/>
        <v>49</v>
      </c>
      <c r="I1573" s="126">
        <f t="shared" si="85"/>
        <v>98</v>
      </c>
      <c r="J1573" s="134">
        <v>52.43</v>
      </c>
      <c r="K1573" s="4"/>
      <c r="L1573" s="136">
        <f t="shared" si="86"/>
        <v>0</v>
      </c>
      <c r="M1573" s="141">
        <f t="shared" si="86"/>
        <v>0</v>
      </c>
    </row>
    <row r="1574" spans="1:13" ht="24">
      <c r="A1574" s="32">
        <v>11</v>
      </c>
      <c r="B1574" s="2" t="s">
        <v>1211</v>
      </c>
      <c r="C1574" s="99" t="s">
        <v>1592</v>
      </c>
      <c r="D1574" s="9" t="s">
        <v>118</v>
      </c>
      <c r="E1574" s="55">
        <v>2</v>
      </c>
      <c r="F1574" s="150">
        <v>30.78</v>
      </c>
      <c r="G1574" s="150">
        <f t="shared" si="84"/>
        <v>61.56</v>
      </c>
      <c r="H1574" s="175">
        <f t="shared" si="87"/>
        <v>57.53271028037383</v>
      </c>
      <c r="I1574" s="126">
        <f t="shared" si="85"/>
        <v>115.06542056074765</v>
      </c>
      <c r="J1574" s="134">
        <v>61.56</v>
      </c>
      <c r="K1574" s="4"/>
      <c r="L1574" s="138">
        <f t="shared" si="86"/>
        <v>26.752710280373826</v>
      </c>
      <c r="M1574" s="141">
        <f t="shared" si="86"/>
        <v>53.50542056074765</v>
      </c>
    </row>
    <row r="1575" spans="1:13" ht="14.25">
      <c r="A1575" s="41"/>
      <c r="B1575" s="2"/>
      <c r="C1575" s="2"/>
      <c r="D1575" s="9"/>
      <c r="E1575" s="55"/>
      <c r="F1575" s="150"/>
      <c r="G1575" s="153">
        <f>SUM(G1564:G1574)</f>
        <v>9588.979999999998</v>
      </c>
      <c r="H1575" s="143"/>
      <c r="I1575" s="143">
        <f>SUM(I1564:I1574)</f>
        <v>8926.953271028036</v>
      </c>
      <c r="J1575" s="64"/>
      <c r="K1575" s="18"/>
      <c r="L1575" s="144"/>
      <c r="M1575" s="168">
        <f t="shared" si="86"/>
        <v>-662.0267289719613</v>
      </c>
    </row>
    <row r="1576" spans="1:13" ht="14.25">
      <c r="A1576" s="41"/>
      <c r="B1576" s="83"/>
      <c r="C1576" s="83"/>
      <c r="D1576" s="82"/>
      <c r="E1576" s="108"/>
      <c r="F1576" s="150"/>
      <c r="G1576" s="150">
        <f t="shared" si="84"/>
        <v>0</v>
      </c>
      <c r="H1576" s="118"/>
      <c r="I1576" s="118">
        <f t="shared" si="85"/>
        <v>0</v>
      </c>
      <c r="J1576" s="64"/>
      <c r="K1576" s="4"/>
      <c r="L1576" s="136"/>
      <c r="M1576" s="141">
        <f t="shared" si="86"/>
        <v>0</v>
      </c>
    </row>
    <row r="1577" spans="1:13" ht="14.25">
      <c r="A1577" s="41"/>
      <c r="B1577" s="2"/>
      <c r="C1577" s="2"/>
      <c r="D1577" s="9"/>
      <c r="E1577" s="55"/>
      <c r="F1577" s="150"/>
      <c r="G1577" s="150">
        <f t="shared" si="84"/>
        <v>0</v>
      </c>
      <c r="H1577" s="118"/>
      <c r="I1577" s="118">
        <f t="shared" si="85"/>
        <v>0</v>
      </c>
      <c r="J1577" s="64"/>
      <c r="K1577" s="4"/>
      <c r="L1577" s="136"/>
      <c r="M1577" s="141">
        <f t="shared" si="86"/>
        <v>0</v>
      </c>
    </row>
    <row r="1578" spans="1:13" ht="14.25">
      <c r="A1578" s="15" t="s">
        <v>1013</v>
      </c>
      <c r="B1578" s="2"/>
      <c r="C1578" s="2"/>
      <c r="D1578" s="9"/>
      <c r="E1578" s="55"/>
      <c r="F1578" s="150"/>
      <c r="G1578" s="150">
        <f t="shared" si="84"/>
        <v>0</v>
      </c>
      <c r="H1578" s="118"/>
      <c r="I1578" s="118">
        <f t="shared" si="85"/>
        <v>0</v>
      </c>
      <c r="J1578" s="28"/>
      <c r="K1578" s="24"/>
      <c r="L1578" s="136"/>
      <c r="M1578" s="141">
        <f t="shared" si="86"/>
        <v>0</v>
      </c>
    </row>
    <row r="1579" spans="1:13" ht="14.25">
      <c r="A1579" s="6" t="s">
        <v>111</v>
      </c>
      <c r="B1579" s="6" t="s">
        <v>112</v>
      </c>
      <c r="C1579" s="12" t="s">
        <v>1164</v>
      </c>
      <c r="D1579" s="6" t="s">
        <v>113</v>
      </c>
      <c r="E1579" s="53" t="s">
        <v>114</v>
      </c>
      <c r="F1579" s="151" t="s">
        <v>1662</v>
      </c>
      <c r="G1579" s="150"/>
      <c r="H1579" s="119" t="s">
        <v>1663</v>
      </c>
      <c r="I1579" s="118"/>
      <c r="J1579" s="8"/>
      <c r="K1579" s="8"/>
      <c r="L1579" s="136"/>
      <c r="M1579" s="141"/>
    </row>
    <row r="1580" spans="1:13" ht="14.25">
      <c r="A1580" s="32">
        <v>1</v>
      </c>
      <c r="B1580" s="33" t="s">
        <v>1212</v>
      </c>
      <c r="C1580" s="100" t="s">
        <v>1590</v>
      </c>
      <c r="D1580" s="32" t="s">
        <v>130</v>
      </c>
      <c r="E1580" s="57">
        <v>20</v>
      </c>
      <c r="F1580" s="152">
        <v>84.6</v>
      </c>
      <c r="G1580" s="150">
        <f t="shared" si="84"/>
        <v>1692</v>
      </c>
      <c r="H1580" s="118">
        <f>J1580/1.07</f>
        <v>82.71028037383176</v>
      </c>
      <c r="I1580" s="118">
        <f t="shared" si="85"/>
        <v>1654.2056074766354</v>
      </c>
      <c r="J1580" s="28">
        <v>88.5</v>
      </c>
      <c r="K1580" s="4"/>
      <c r="L1580" s="136">
        <f t="shared" si="86"/>
        <v>-1.8897196261682296</v>
      </c>
      <c r="M1580" s="141">
        <f t="shared" si="86"/>
        <v>-37.79439252336465</v>
      </c>
    </row>
    <row r="1581" spans="1:13" ht="14.25">
      <c r="A1581" s="32"/>
      <c r="B1581" s="33"/>
      <c r="C1581" s="33"/>
      <c r="D1581" s="32"/>
      <c r="E1581" s="57"/>
      <c r="F1581" s="152"/>
      <c r="G1581" s="153">
        <f>SUM(G1580)</f>
        <v>1692</v>
      </c>
      <c r="H1581" s="143"/>
      <c r="I1581" s="143">
        <f>SUM(I1580)</f>
        <v>1654.2056074766354</v>
      </c>
      <c r="J1581" s="64"/>
      <c r="K1581" s="18"/>
      <c r="L1581" s="144"/>
      <c r="M1581" s="168">
        <f t="shared" si="86"/>
        <v>-37.79439252336465</v>
      </c>
    </row>
    <row r="1582" spans="1:13" ht="14.25">
      <c r="A1582" s="32"/>
      <c r="B1582" s="83"/>
      <c r="C1582" s="83"/>
      <c r="D1582" s="82"/>
      <c r="E1582" s="108"/>
      <c r="F1582" s="152"/>
      <c r="G1582" s="150">
        <f t="shared" si="84"/>
        <v>0</v>
      </c>
      <c r="H1582" s="118"/>
      <c r="I1582" s="118">
        <f t="shared" si="85"/>
        <v>0</v>
      </c>
      <c r="J1582" s="64"/>
      <c r="K1582" s="4"/>
      <c r="L1582" s="136"/>
      <c r="M1582" s="141">
        <f t="shared" si="86"/>
        <v>0</v>
      </c>
    </row>
    <row r="1583" spans="1:13" ht="14.25">
      <c r="A1583" s="32"/>
      <c r="B1583" s="33"/>
      <c r="C1583" s="33"/>
      <c r="D1583" s="32"/>
      <c r="E1583" s="57"/>
      <c r="F1583" s="152"/>
      <c r="G1583" s="150">
        <f t="shared" si="84"/>
        <v>0</v>
      </c>
      <c r="H1583" s="118"/>
      <c r="I1583" s="118">
        <f t="shared" si="85"/>
        <v>0</v>
      </c>
      <c r="J1583" s="64"/>
      <c r="K1583" s="4"/>
      <c r="L1583" s="136"/>
      <c r="M1583" s="141">
        <f t="shared" si="86"/>
        <v>0</v>
      </c>
    </row>
    <row r="1584" spans="1:13" ht="14.25">
      <c r="A1584" s="54" t="s">
        <v>1213</v>
      </c>
      <c r="B1584" s="33"/>
      <c r="C1584" s="33"/>
      <c r="D1584" s="32"/>
      <c r="E1584" s="57"/>
      <c r="F1584" s="152"/>
      <c r="G1584" s="150">
        <f t="shared" si="84"/>
        <v>0</v>
      </c>
      <c r="H1584" s="118"/>
      <c r="I1584" s="118">
        <f t="shared" si="85"/>
        <v>0</v>
      </c>
      <c r="J1584" s="28"/>
      <c r="K1584" s="24"/>
      <c r="L1584" s="136"/>
      <c r="M1584" s="141">
        <f t="shared" si="86"/>
        <v>0</v>
      </c>
    </row>
    <row r="1585" spans="1:13" ht="14.25">
      <c r="A1585" s="6" t="s">
        <v>111</v>
      </c>
      <c r="B1585" s="6" t="s">
        <v>112</v>
      </c>
      <c r="C1585" s="12" t="s">
        <v>1164</v>
      </c>
      <c r="D1585" s="6" t="s">
        <v>113</v>
      </c>
      <c r="E1585" s="53" t="s">
        <v>114</v>
      </c>
      <c r="F1585" s="151" t="s">
        <v>1662</v>
      </c>
      <c r="G1585" s="150"/>
      <c r="H1585" s="119" t="s">
        <v>1663</v>
      </c>
      <c r="I1585" s="118"/>
      <c r="J1585" s="8"/>
      <c r="K1585" s="8"/>
      <c r="L1585" s="136"/>
      <c r="M1585" s="141"/>
    </row>
    <row r="1586" spans="1:13" ht="36">
      <c r="A1586" s="41">
        <v>1</v>
      </c>
      <c r="B1586" s="33" t="s">
        <v>1214</v>
      </c>
      <c r="C1586" s="100" t="s">
        <v>1588</v>
      </c>
      <c r="D1586" s="32" t="s">
        <v>133</v>
      </c>
      <c r="E1586" s="57">
        <v>30</v>
      </c>
      <c r="F1586" s="152">
        <v>17.27</v>
      </c>
      <c r="G1586" s="150">
        <f t="shared" si="84"/>
        <v>518.1</v>
      </c>
      <c r="H1586" s="118">
        <f>J1586/1.07</f>
        <v>17.27102803738318</v>
      </c>
      <c r="I1586" s="118">
        <f t="shared" si="85"/>
        <v>518.1308411214953</v>
      </c>
      <c r="J1586" s="28">
        <v>18.48</v>
      </c>
      <c r="K1586" s="4"/>
      <c r="L1586" s="136">
        <f t="shared" si="86"/>
        <v>0.0010280373831790257</v>
      </c>
      <c r="M1586" s="141">
        <f t="shared" si="86"/>
        <v>0.030841121495313928</v>
      </c>
    </row>
    <row r="1587" spans="1:13" ht="36">
      <c r="A1587" s="32">
        <v>2</v>
      </c>
      <c r="B1587" s="33" t="s">
        <v>1215</v>
      </c>
      <c r="C1587" s="100" t="s">
        <v>1589</v>
      </c>
      <c r="D1587" s="32" t="s">
        <v>118</v>
      </c>
      <c r="E1587" s="57">
        <v>30</v>
      </c>
      <c r="F1587" s="152">
        <v>17.27</v>
      </c>
      <c r="G1587" s="150">
        <f t="shared" si="84"/>
        <v>518.1</v>
      </c>
      <c r="H1587" s="118">
        <f>J1587/1.07</f>
        <v>17.27102803738318</v>
      </c>
      <c r="I1587" s="118">
        <f t="shared" si="85"/>
        <v>518.1308411214953</v>
      </c>
      <c r="J1587" s="28">
        <v>18.48</v>
      </c>
      <c r="K1587" s="4"/>
      <c r="L1587" s="136">
        <f t="shared" si="86"/>
        <v>0.0010280373831790257</v>
      </c>
      <c r="M1587" s="141">
        <f t="shared" si="86"/>
        <v>0.030841121495313928</v>
      </c>
    </row>
    <row r="1588" spans="1:13" ht="14.25">
      <c r="A1588" s="32"/>
      <c r="B1588" s="33"/>
      <c r="C1588" s="33"/>
      <c r="D1588" s="32"/>
      <c r="E1588" s="57"/>
      <c r="F1588" s="152"/>
      <c r="G1588" s="153">
        <f>SUM(G1586:G1587)</f>
        <v>1036.2</v>
      </c>
      <c r="H1588" s="143"/>
      <c r="I1588" s="143">
        <f>SUM(I1586:I1587)</f>
        <v>1036.2616822429907</v>
      </c>
      <c r="J1588" s="64"/>
      <c r="K1588" s="18"/>
      <c r="L1588" s="144"/>
      <c r="M1588" s="168">
        <f aca="true" t="shared" si="88" ref="M1588:M1651">I1588-G1588</f>
        <v>0.061682242990627856</v>
      </c>
    </row>
    <row r="1589" spans="1:13" ht="14.25">
      <c r="A1589" s="32"/>
      <c r="B1589" s="83"/>
      <c r="C1589" s="83"/>
      <c r="D1589" s="82"/>
      <c r="E1589" s="108"/>
      <c r="F1589" s="152"/>
      <c r="G1589" s="150">
        <f t="shared" si="84"/>
        <v>0</v>
      </c>
      <c r="H1589" s="118"/>
      <c r="I1589" s="118">
        <f t="shared" si="85"/>
        <v>0</v>
      </c>
      <c r="J1589" s="64"/>
      <c r="K1589" s="4"/>
      <c r="L1589" s="136"/>
      <c r="M1589" s="141">
        <f t="shared" si="88"/>
        <v>0</v>
      </c>
    </row>
    <row r="1590" spans="1:13" ht="14.25">
      <c r="A1590" s="32"/>
      <c r="B1590" s="33"/>
      <c r="C1590" s="33"/>
      <c r="D1590" s="32"/>
      <c r="E1590" s="57"/>
      <c r="F1590" s="152"/>
      <c r="G1590" s="150">
        <f t="shared" si="84"/>
        <v>0</v>
      </c>
      <c r="H1590" s="118"/>
      <c r="I1590" s="118">
        <f t="shared" si="85"/>
        <v>0</v>
      </c>
      <c r="J1590" s="64"/>
      <c r="K1590" s="4"/>
      <c r="L1590" s="136"/>
      <c r="M1590" s="141">
        <f t="shared" si="88"/>
        <v>0</v>
      </c>
    </row>
    <row r="1591" spans="1:13" ht="14.25">
      <c r="A1591" s="93" t="s">
        <v>570</v>
      </c>
      <c r="B1591" s="33"/>
      <c r="C1591" s="33"/>
      <c r="D1591" s="32"/>
      <c r="E1591" s="57"/>
      <c r="F1591" s="152"/>
      <c r="G1591" s="150">
        <f t="shared" si="84"/>
        <v>0</v>
      </c>
      <c r="H1591" s="118"/>
      <c r="I1591" s="118">
        <f t="shared" si="85"/>
        <v>0</v>
      </c>
      <c r="J1591" s="64"/>
      <c r="K1591" s="4"/>
      <c r="L1591" s="136"/>
      <c r="M1591" s="141">
        <f t="shared" si="88"/>
        <v>0</v>
      </c>
    </row>
    <row r="1592" spans="1:13" ht="14.25">
      <c r="A1592" s="32" t="s">
        <v>993</v>
      </c>
      <c r="B1592" s="33" t="s">
        <v>996</v>
      </c>
      <c r="C1592" s="33"/>
      <c r="D1592" s="32"/>
      <c r="E1592" s="57"/>
      <c r="F1592" s="152"/>
      <c r="G1592" s="150">
        <f t="shared" si="84"/>
        <v>0</v>
      </c>
      <c r="H1592" s="118"/>
      <c r="I1592" s="118">
        <f t="shared" si="85"/>
        <v>0</v>
      </c>
      <c r="J1592" s="64"/>
      <c r="K1592" s="4"/>
      <c r="L1592" s="136"/>
      <c r="M1592" s="141">
        <f t="shared" si="88"/>
        <v>0</v>
      </c>
    </row>
    <row r="1593" spans="1:13" ht="14.25">
      <c r="A1593" s="32"/>
      <c r="B1593" s="33"/>
      <c r="C1593" s="33"/>
      <c r="D1593" s="32"/>
      <c r="E1593" s="57"/>
      <c r="F1593" s="152"/>
      <c r="G1593" s="150">
        <f t="shared" si="84"/>
        <v>0</v>
      </c>
      <c r="H1593" s="118"/>
      <c r="I1593" s="118">
        <f t="shared" si="85"/>
        <v>0</v>
      </c>
      <c r="J1593" s="64"/>
      <c r="K1593" s="4"/>
      <c r="L1593" s="136"/>
      <c r="M1593" s="141">
        <f t="shared" si="88"/>
        <v>0</v>
      </c>
    </row>
    <row r="1594" spans="1:13" ht="14.25">
      <c r="A1594" s="32"/>
      <c r="B1594" s="33"/>
      <c r="C1594" s="33"/>
      <c r="D1594" s="32"/>
      <c r="E1594" s="57"/>
      <c r="F1594" s="152"/>
      <c r="G1594" s="150">
        <f aca="true" t="shared" si="89" ref="G1594:G1656">E1594*F1594</f>
        <v>0</v>
      </c>
      <c r="H1594" s="118"/>
      <c r="I1594" s="118">
        <f aca="true" t="shared" si="90" ref="I1594:I1656">H1594*E1594</f>
        <v>0</v>
      </c>
      <c r="J1594" s="64"/>
      <c r="K1594" s="4"/>
      <c r="L1594" s="136"/>
      <c r="M1594" s="141">
        <f t="shared" si="88"/>
        <v>0</v>
      </c>
    </row>
    <row r="1595" spans="1:13" ht="14.25">
      <c r="A1595" s="54" t="s">
        <v>1216</v>
      </c>
      <c r="B1595" s="33"/>
      <c r="C1595" s="33"/>
      <c r="D1595" s="32"/>
      <c r="E1595" s="57"/>
      <c r="F1595" s="152"/>
      <c r="G1595" s="150">
        <f t="shared" si="89"/>
        <v>0</v>
      </c>
      <c r="H1595" s="118"/>
      <c r="I1595" s="118">
        <f t="shared" si="90"/>
        <v>0</v>
      </c>
      <c r="J1595" s="28"/>
      <c r="K1595" s="24"/>
      <c r="L1595" s="136"/>
      <c r="M1595" s="141">
        <f t="shared" si="88"/>
        <v>0</v>
      </c>
    </row>
    <row r="1596" spans="1:13" ht="14.25">
      <c r="A1596" s="6" t="s">
        <v>111</v>
      </c>
      <c r="B1596" s="6" t="s">
        <v>112</v>
      </c>
      <c r="C1596" s="12" t="s">
        <v>1164</v>
      </c>
      <c r="D1596" s="6" t="s">
        <v>113</v>
      </c>
      <c r="E1596" s="53" t="s">
        <v>114</v>
      </c>
      <c r="F1596" s="151" t="s">
        <v>1662</v>
      </c>
      <c r="G1596" s="150"/>
      <c r="H1596" s="119" t="s">
        <v>1663</v>
      </c>
      <c r="I1596" s="118"/>
      <c r="J1596" s="8"/>
      <c r="K1596" s="8"/>
      <c r="L1596" s="136"/>
      <c r="M1596" s="141"/>
    </row>
    <row r="1597" spans="1:13" ht="14.25">
      <c r="A1597" s="41">
        <v>1</v>
      </c>
      <c r="B1597" s="30" t="s">
        <v>1217</v>
      </c>
      <c r="C1597" s="99" t="s">
        <v>30</v>
      </c>
      <c r="D1597" s="9" t="s">
        <v>118</v>
      </c>
      <c r="E1597" s="55">
        <v>5</v>
      </c>
      <c r="F1597" s="150">
        <v>122.38</v>
      </c>
      <c r="G1597" s="150">
        <f t="shared" si="89"/>
        <v>611.9</v>
      </c>
      <c r="H1597" s="118">
        <f>J1597/1.07</f>
        <v>122.38317757009344</v>
      </c>
      <c r="I1597" s="118">
        <f t="shared" si="90"/>
        <v>611.9158878504672</v>
      </c>
      <c r="J1597" s="28">
        <v>130.95</v>
      </c>
      <c r="K1597" s="4"/>
      <c r="L1597" s="137">
        <f>H1597-F1597</f>
        <v>0.0031775700934417728</v>
      </c>
      <c r="M1597" s="141">
        <f t="shared" si="88"/>
        <v>0.015887850467265707</v>
      </c>
    </row>
    <row r="1598" spans="1:13" ht="24">
      <c r="A1598" s="32">
        <v>2</v>
      </c>
      <c r="B1598" s="33" t="s">
        <v>1218</v>
      </c>
      <c r="C1598" s="100" t="s">
        <v>1598</v>
      </c>
      <c r="D1598" s="32" t="s">
        <v>118</v>
      </c>
      <c r="E1598" s="57">
        <v>10</v>
      </c>
      <c r="F1598" s="152">
        <v>22.33</v>
      </c>
      <c r="G1598" s="150">
        <f t="shared" si="89"/>
        <v>223.29999999999998</v>
      </c>
      <c r="H1598" s="118">
        <f>J1598/1.07</f>
        <v>22.327102803738317</v>
      </c>
      <c r="I1598" s="118">
        <f t="shared" si="90"/>
        <v>223.27102803738316</v>
      </c>
      <c r="J1598" s="28">
        <v>23.89</v>
      </c>
      <c r="K1598" s="4"/>
      <c r="L1598" s="137">
        <f>H1598-F1598</f>
        <v>-0.0028971962616815006</v>
      </c>
      <c r="M1598" s="141">
        <f t="shared" si="88"/>
        <v>-0.02897196261682211</v>
      </c>
    </row>
    <row r="1599" spans="1:13" ht="14.25">
      <c r="A1599" s="41">
        <v>3</v>
      </c>
      <c r="B1599" s="33" t="s">
        <v>1219</v>
      </c>
      <c r="C1599" s="100" t="s">
        <v>1599</v>
      </c>
      <c r="D1599" s="32" t="s">
        <v>118</v>
      </c>
      <c r="E1599" s="57">
        <v>100</v>
      </c>
      <c r="F1599" s="152">
        <v>2.18</v>
      </c>
      <c r="G1599" s="150">
        <f t="shared" si="89"/>
        <v>218.00000000000003</v>
      </c>
      <c r="H1599" s="118">
        <f>J1599/1.07</f>
        <v>1.9719626168224296</v>
      </c>
      <c r="I1599" s="118">
        <f t="shared" si="90"/>
        <v>197.19626168224295</v>
      </c>
      <c r="J1599" s="28">
        <v>2.11</v>
      </c>
      <c r="K1599" s="4"/>
      <c r="L1599" s="136">
        <f>H1599-F1599</f>
        <v>-0.2080373831775706</v>
      </c>
      <c r="M1599" s="141">
        <f t="shared" si="88"/>
        <v>-20.80373831775708</v>
      </c>
    </row>
    <row r="1600" spans="1:13" ht="14.25">
      <c r="A1600" s="32">
        <v>4</v>
      </c>
      <c r="B1600" s="33" t="s">
        <v>1220</v>
      </c>
      <c r="C1600" s="100" t="s">
        <v>1600</v>
      </c>
      <c r="D1600" s="32" t="s">
        <v>118</v>
      </c>
      <c r="E1600" s="57">
        <v>120</v>
      </c>
      <c r="F1600" s="152">
        <v>22.88</v>
      </c>
      <c r="G1600" s="150">
        <f t="shared" si="89"/>
        <v>2745.6</v>
      </c>
      <c r="H1600" s="118">
        <f>J1600/1.07</f>
        <v>20.8411214953271</v>
      </c>
      <c r="I1600" s="118">
        <f t="shared" si="90"/>
        <v>2500.934579439252</v>
      </c>
      <c r="J1600" s="28">
        <v>22.3</v>
      </c>
      <c r="K1600" s="4"/>
      <c r="L1600" s="136">
        <f>H1600-F1600</f>
        <v>-2.0388785046728977</v>
      </c>
      <c r="M1600" s="141">
        <f t="shared" si="88"/>
        <v>-244.66542056074786</v>
      </c>
    </row>
    <row r="1601" spans="1:13" ht="14.25">
      <c r="A1601" s="41">
        <v>5</v>
      </c>
      <c r="B1601" s="33" t="s">
        <v>1221</v>
      </c>
      <c r="C1601" s="100" t="s">
        <v>1601</v>
      </c>
      <c r="D1601" s="32" t="s">
        <v>118</v>
      </c>
      <c r="E1601" s="57">
        <v>120</v>
      </c>
      <c r="F1601" s="152">
        <v>6.2</v>
      </c>
      <c r="G1601" s="150">
        <f t="shared" si="89"/>
        <v>744</v>
      </c>
      <c r="H1601" s="118">
        <f>J1601/1.07</f>
        <v>5.5607476635514015</v>
      </c>
      <c r="I1601" s="118">
        <f t="shared" si="90"/>
        <v>667.2897196261682</v>
      </c>
      <c r="J1601" s="28">
        <v>5.95</v>
      </c>
      <c r="K1601" s="4"/>
      <c r="L1601" s="136">
        <f>H1601-F1601</f>
        <v>-0.6392523364485987</v>
      </c>
      <c r="M1601" s="141">
        <f t="shared" si="88"/>
        <v>-76.71028037383178</v>
      </c>
    </row>
    <row r="1602" spans="1:13" ht="14.25">
      <c r="A1602" s="41"/>
      <c r="B1602" s="33"/>
      <c r="C1602" s="33"/>
      <c r="D1602" s="32"/>
      <c r="E1602" s="57"/>
      <c r="F1602" s="152"/>
      <c r="G1602" s="153">
        <f>SUM(G1597:G1601)</f>
        <v>4542.8</v>
      </c>
      <c r="H1602" s="143"/>
      <c r="I1602" s="143">
        <f>SUM(I1597:I1601)</f>
        <v>4200.607476635513</v>
      </c>
      <c r="J1602" s="64"/>
      <c r="K1602" s="18"/>
      <c r="L1602" s="144"/>
      <c r="M1602" s="168">
        <f t="shared" si="88"/>
        <v>-342.192523364487</v>
      </c>
    </row>
    <row r="1603" spans="1:13" ht="14.25">
      <c r="A1603" s="41"/>
      <c r="B1603" s="83"/>
      <c r="C1603" s="83"/>
      <c r="D1603" s="82"/>
      <c r="E1603" s="108"/>
      <c r="F1603" s="152"/>
      <c r="G1603" s="150">
        <f t="shared" si="89"/>
        <v>0</v>
      </c>
      <c r="H1603" s="118"/>
      <c r="I1603" s="118">
        <f t="shared" si="90"/>
        <v>0</v>
      </c>
      <c r="J1603" s="64"/>
      <c r="K1603" s="4"/>
      <c r="L1603" s="136"/>
      <c r="M1603" s="141">
        <f t="shared" si="88"/>
        <v>0</v>
      </c>
    </row>
    <row r="1604" spans="1:13" ht="14.25">
      <c r="A1604" s="41"/>
      <c r="B1604" s="33"/>
      <c r="C1604" s="33"/>
      <c r="D1604" s="32"/>
      <c r="E1604" s="57"/>
      <c r="F1604" s="152"/>
      <c r="G1604" s="150">
        <f t="shared" si="89"/>
        <v>0</v>
      </c>
      <c r="H1604" s="118"/>
      <c r="I1604" s="118">
        <f t="shared" si="90"/>
        <v>0</v>
      </c>
      <c r="J1604" s="64"/>
      <c r="K1604" s="4"/>
      <c r="L1604" s="136"/>
      <c r="M1604" s="141">
        <f t="shared" si="88"/>
        <v>0</v>
      </c>
    </row>
    <row r="1605" spans="1:13" ht="14.25">
      <c r="A1605" s="54" t="s">
        <v>1222</v>
      </c>
      <c r="B1605" s="33"/>
      <c r="C1605" s="33"/>
      <c r="D1605" s="32"/>
      <c r="E1605" s="57"/>
      <c r="F1605" s="152"/>
      <c r="G1605" s="150">
        <f t="shared" si="89"/>
        <v>0</v>
      </c>
      <c r="H1605" s="118"/>
      <c r="I1605" s="118">
        <f t="shared" si="90"/>
        <v>0</v>
      </c>
      <c r="J1605" s="28"/>
      <c r="K1605" s="24"/>
      <c r="L1605" s="136"/>
      <c r="M1605" s="141">
        <f t="shared" si="88"/>
        <v>0</v>
      </c>
    </row>
    <row r="1606" spans="1:13" ht="14.25">
      <c r="A1606" s="6" t="s">
        <v>111</v>
      </c>
      <c r="B1606" s="6" t="s">
        <v>112</v>
      </c>
      <c r="C1606" s="12" t="s">
        <v>1164</v>
      </c>
      <c r="D1606" s="6" t="s">
        <v>113</v>
      </c>
      <c r="E1606" s="53" t="s">
        <v>114</v>
      </c>
      <c r="F1606" s="151" t="s">
        <v>1662</v>
      </c>
      <c r="G1606" s="150"/>
      <c r="H1606" s="119" t="s">
        <v>1663</v>
      </c>
      <c r="I1606" s="118"/>
      <c r="J1606" s="8"/>
      <c r="K1606" s="8"/>
      <c r="L1606" s="136"/>
      <c r="M1606" s="141"/>
    </row>
    <row r="1607" spans="1:13" ht="14.25">
      <c r="A1607" s="32">
        <v>1</v>
      </c>
      <c r="B1607" s="33" t="s">
        <v>1223</v>
      </c>
      <c r="C1607" s="98" t="s">
        <v>1586</v>
      </c>
      <c r="D1607" s="9" t="s">
        <v>118</v>
      </c>
      <c r="E1607" s="55">
        <v>100</v>
      </c>
      <c r="F1607" s="150">
        <v>23.6</v>
      </c>
      <c r="G1607" s="150">
        <f t="shared" si="89"/>
        <v>2360</v>
      </c>
      <c r="H1607" s="118">
        <f>J1607/1.07</f>
        <v>23.598130841121495</v>
      </c>
      <c r="I1607" s="118">
        <f t="shared" si="90"/>
        <v>2359.8130841121497</v>
      </c>
      <c r="J1607" s="28">
        <v>25.25</v>
      </c>
      <c r="K1607" s="4"/>
      <c r="L1607" s="137">
        <f>H1607-F1607</f>
        <v>-0.0018691588785060276</v>
      </c>
      <c r="M1607" s="141">
        <f t="shared" si="88"/>
        <v>-0.18691588785031854</v>
      </c>
    </row>
    <row r="1608" spans="1:13" ht="14.25">
      <c r="A1608" s="41">
        <v>2</v>
      </c>
      <c r="B1608" s="33" t="s">
        <v>1224</v>
      </c>
      <c r="C1608" s="98" t="s">
        <v>1587</v>
      </c>
      <c r="D1608" s="9" t="s">
        <v>118</v>
      </c>
      <c r="E1608" s="55">
        <v>400</v>
      </c>
      <c r="F1608" s="150">
        <v>25.41</v>
      </c>
      <c r="G1608" s="150">
        <f t="shared" si="89"/>
        <v>10164</v>
      </c>
      <c r="H1608" s="118">
        <f>J1608/1.07</f>
        <v>15.383177570093459</v>
      </c>
      <c r="I1608" s="118">
        <f t="shared" si="90"/>
        <v>6153.271028037383</v>
      </c>
      <c r="J1608" s="28">
        <v>16.46</v>
      </c>
      <c r="K1608" s="4"/>
      <c r="L1608" s="136">
        <f>H1608-F1608</f>
        <v>-10.026822429906542</v>
      </c>
      <c r="M1608" s="141">
        <f t="shared" si="88"/>
        <v>-4010.728971962617</v>
      </c>
    </row>
    <row r="1609" spans="1:13" ht="14.25">
      <c r="A1609" s="41"/>
      <c r="B1609" s="33"/>
      <c r="C1609" s="33"/>
      <c r="D1609" s="9"/>
      <c r="E1609" s="55"/>
      <c r="F1609" s="150"/>
      <c r="G1609" s="153">
        <f>SUM(G1607:G1608)</f>
        <v>12524</v>
      </c>
      <c r="H1609" s="143"/>
      <c r="I1609" s="143">
        <f>SUM(I1607:I1608)</f>
        <v>8513.084112149532</v>
      </c>
      <c r="J1609" s="64"/>
      <c r="K1609" s="18"/>
      <c r="L1609" s="144"/>
      <c r="M1609" s="168">
        <f t="shared" si="88"/>
        <v>-4010.9158878504677</v>
      </c>
    </row>
    <row r="1610" spans="1:13" ht="14.25">
      <c r="A1610" s="41"/>
      <c r="B1610" s="83"/>
      <c r="C1610" s="83"/>
      <c r="D1610" s="82"/>
      <c r="E1610" s="108"/>
      <c r="F1610" s="150"/>
      <c r="G1610" s="150">
        <f t="shared" si="89"/>
        <v>0</v>
      </c>
      <c r="H1610" s="118"/>
      <c r="I1610" s="118">
        <f t="shared" si="90"/>
        <v>0</v>
      </c>
      <c r="J1610" s="64"/>
      <c r="K1610" s="4"/>
      <c r="L1610" s="136"/>
      <c r="M1610" s="141">
        <f t="shared" si="88"/>
        <v>0</v>
      </c>
    </row>
    <row r="1611" spans="1:13" ht="14.25">
      <c r="A1611" s="41"/>
      <c r="B1611" s="33"/>
      <c r="C1611" s="33"/>
      <c r="D1611" s="9"/>
      <c r="E1611" s="55"/>
      <c r="F1611" s="150"/>
      <c r="G1611" s="150">
        <f t="shared" si="89"/>
        <v>0</v>
      </c>
      <c r="H1611" s="118"/>
      <c r="I1611" s="118">
        <f t="shared" si="90"/>
        <v>0</v>
      </c>
      <c r="J1611" s="64"/>
      <c r="K1611" s="4"/>
      <c r="L1611" s="136"/>
      <c r="M1611" s="141">
        <f t="shared" si="88"/>
        <v>0</v>
      </c>
    </row>
    <row r="1612" spans="1:13" ht="14.25">
      <c r="A1612" s="41"/>
      <c r="B1612" s="33"/>
      <c r="C1612" s="33"/>
      <c r="D1612" s="9"/>
      <c r="E1612" s="55"/>
      <c r="F1612" s="150"/>
      <c r="G1612" s="150">
        <f t="shared" si="89"/>
        <v>0</v>
      </c>
      <c r="H1612" s="118"/>
      <c r="I1612" s="118">
        <f t="shared" si="90"/>
        <v>0</v>
      </c>
      <c r="J1612" s="64"/>
      <c r="K1612" s="4"/>
      <c r="L1612" s="136"/>
      <c r="M1612" s="141">
        <f t="shared" si="88"/>
        <v>0</v>
      </c>
    </row>
    <row r="1613" spans="1:13" ht="14.25">
      <c r="A1613" s="41"/>
      <c r="B1613" s="33"/>
      <c r="C1613" s="33"/>
      <c r="D1613" s="9"/>
      <c r="E1613" s="55"/>
      <c r="F1613" s="150"/>
      <c r="G1613" s="150">
        <f t="shared" si="89"/>
        <v>0</v>
      </c>
      <c r="H1613" s="118"/>
      <c r="I1613" s="118">
        <f t="shared" si="90"/>
        <v>0</v>
      </c>
      <c r="J1613" s="64"/>
      <c r="K1613" s="4"/>
      <c r="L1613" s="136"/>
      <c r="M1613" s="141">
        <f t="shared" si="88"/>
        <v>0</v>
      </c>
    </row>
    <row r="1614" spans="1:13" ht="14.25">
      <c r="A1614" s="54" t="s">
        <v>1225</v>
      </c>
      <c r="B1614" s="33"/>
      <c r="C1614" s="33"/>
      <c r="D1614" s="9"/>
      <c r="E1614" s="55"/>
      <c r="F1614" s="150"/>
      <c r="G1614" s="150">
        <f t="shared" si="89"/>
        <v>0</v>
      </c>
      <c r="H1614" s="118"/>
      <c r="I1614" s="118">
        <f t="shared" si="90"/>
        <v>0</v>
      </c>
      <c r="J1614" s="28"/>
      <c r="K1614" s="24"/>
      <c r="L1614" s="136"/>
      <c r="M1614" s="141">
        <f t="shared" si="88"/>
        <v>0</v>
      </c>
    </row>
    <row r="1615" spans="1:13" ht="14.25">
      <c r="A1615" s="6" t="s">
        <v>111</v>
      </c>
      <c r="B1615" s="6" t="s">
        <v>112</v>
      </c>
      <c r="C1615" s="12" t="s">
        <v>1164</v>
      </c>
      <c r="D1615" s="6" t="s">
        <v>113</v>
      </c>
      <c r="E1615" s="53" t="s">
        <v>114</v>
      </c>
      <c r="F1615" s="151" t="s">
        <v>1662</v>
      </c>
      <c r="G1615" s="150"/>
      <c r="H1615" s="119" t="s">
        <v>1663</v>
      </c>
      <c r="I1615" s="118"/>
      <c r="J1615" s="8"/>
      <c r="K1615" s="8"/>
      <c r="L1615" s="136"/>
      <c r="M1615" s="141"/>
    </row>
    <row r="1616" spans="1:13" ht="36">
      <c r="A1616" s="32">
        <v>1</v>
      </c>
      <c r="B1616" s="30" t="s">
        <v>1226</v>
      </c>
      <c r="C1616" s="99" t="s">
        <v>32</v>
      </c>
      <c r="D1616" s="9" t="s">
        <v>118</v>
      </c>
      <c r="E1616" s="55">
        <v>4</v>
      </c>
      <c r="F1616" s="150">
        <v>16.82</v>
      </c>
      <c r="G1616" s="150">
        <f t="shared" si="89"/>
        <v>67.28</v>
      </c>
      <c r="H1616" s="118">
        <f>J1616/1.07</f>
        <v>15.514018691588786</v>
      </c>
      <c r="I1616" s="118">
        <f t="shared" si="90"/>
        <v>62.056074766355145</v>
      </c>
      <c r="J1616" s="28">
        <v>16.6</v>
      </c>
      <c r="K1616" s="4"/>
      <c r="L1616" s="136">
        <f>H1616-F1616</f>
        <v>-1.305981308411214</v>
      </c>
      <c r="M1616" s="141">
        <f t="shared" si="88"/>
        <v>-5.223925233644856</v>
      </c>
    </row>
    <row r="1617" spans="1:13" ht="14.25">
      <c r="A1617" s="41">
        <v>2</v>
      </c>
      <c r="B1617" s="33" t="s">
        <v>1227</v>
      </c>
      <c r="C1617" s="100" t="s">
        <v>1602</v>
      </c>
      <c r="D1617" s="32" t="s">
        <v>118</v>
      </c>
      <c r="E1617" s="57">
        <v>70</v>
      </c>
      <c r="F1617" s="152">
        <v>5.99</v>
      </c>
      <c r="G1617" s="150">
        <f t="shared" si="89"/>
        <v>419.3</v>
      </c>
      <c r="H1617" s="118">
        <f>J1617/1.07</f>
        <v>3.9626168224299065</v>
      </c>
      <c r="I1617" s="118">
        <f t="shared" si="90"/>
        <v>277.38317757009344</v>
      </c>
      <c r="J1617" s="28">
        <v>4.24</v>
      </c>
      <c r="K1617" s="4"/>
      <c r="L1617" s="136">
        <f>H1617-F1617</f>
        <v>-2.0273831775700937</v>
      </c>
      <c r="M1617" s="141">
        <f t="shared" si="88"/>
        <v>-141.91682242990657</v>
      </c>
    </row>
    <row r="1618" spans="1:13" ht="14.25">
      <c r="A1618" s="32">
        <v>3</v>
      </c>
      <c r="B1618" s="33" t="s">
        <v>1228</v>
      </c>
      <c r="C1618" s="100" t="s">
        <v>1603</v>
      </c>
      <c r="D1618" s="32" t="s">
        <v>118</v>
      </c>
      <c r="E1618" s="57">
        <v>10</v>
      </c>
      <c r="F1618" s="152">
        <v>18</v>
      </c>
      <c r="G1618" s="150">
        <f t="shared" si="89"/>
        <v>180</v>
      </c>
      <c r="H1618" s="118">
        <f>J1618/1.07</f>
        <v>17.037383177570092</v>
      </c>
      <c r="I1618" s="118">
        <f t="shared" si="90"/>
        <v>170.37383177570092</v>
      </c>
      <c r="J1618" s="28">
        <v>18.23</v>
      </c>
      <c r="K1618" s="4"/>
      <c r="L1618" s="136">
        <f>H1618-F1618</f>
        <v>-0.9626168224299079</v>
      </c>
      <c r="M1618" s="141">
        <f t="shared" si="88"/>
        <v>-9.626168224299079</v>
      </c>
    </row>
    <row r="1619" spans="1:13" ht="14.25">
      <c r="A1619" s="32"/>
      <c r="B1619" s="33"/>
      <c r="C1619" s="33"/>
      <c r="D1619" s="32"/>
      <c r="E1619" s="57"/>
      <c r="F1619" s="152"/>
      <c r="G1619" s="153">
        <f>SUM(G1616:G1618)</f>
        <v>666.58</v>
      </c>
      <c r="H1619" s="143"/>
      <c r="I1619" s="143">
        <f>SUM(I1616:I1618)</f>
        <v>509.8130841121495</v>
      </c>
      <c r="J1619" s="64"/>
      <c r="K1619" s="18"/>
      <c r="L1619" s="144"/>
      <c r="M1619" s="168">
        <f t="shared" si="88"/>
        <v>-156.76691588785053</v>
      </c>
    </row>
    <row r="1620" spans="1:13" ht="14.25">
      <c r="A1620" s="32"/>
      <c r="B1620" s="83"/>
      <c r="C1620" s="83"/>
      <c r="D1620" s="82"/>
      <c r="E1620" s="108"/>
      <c r="F1620" s="152"/>
      <c r="G1620" s="150">
        <f t="shared" si="89"/>
        <v>0</v>
      </c>
      <c r="H1620" s="118"/>
      <c r="I1620" s="118">
        <f t="shared" si="90"/>
        <v>0</v>
      </c>
      <c r="J1620" s="64"/>
      <c r="K1620" s="4"/>
      <c r="L1620" s="136"/>
      <c r="M1620" s="141">
        <f t="shared" si="88"/>
        <v>0</v>
      </c>
    </row>
    <row r="1621" spans="1:13" ht="14.25">
      <c r="A1621" s="32"/>
      <c r="B1621" s="33"/>
      <c r="C1621" s="33"/>
      <c r="D1621" s="32"/>
      <c r="E1621" s="57"/>
      <c r="F1621" s="152"/>
      <c r="G1621" s="150">
        <f t="shared" si="89"/>
        <v>0</v>
      </c>
      <c r="H1621" s="118"/>
      <c r="I1621" s="118">
        <f t="shared" si="90"/>
        <v>0</v>
      </c>
      <c r="J1621" s="64"/>
      <c r="K1621" s="4"/>
      <c r="L1621" s="136"/>
      <c r="M1621" s="141">
        <f t="shared" si="88"/>
        <v>0</v>
      </c>
    </row>
    <row r="1622" spans="1:13" ht="14.25">
      <c r="A1622" s="54" t="s">
        <v>1229</v>
      </c>
      <c r="B1622" s="33"/>
      <c r="C1622" s="33"/>
      <c r="D1622" s="32"/>
      <c r="E1622" s="57"/>
      <c r="F1622" s="152"/>
      <c r="G1622" s="150">
        <f t="shared" si="89"/>
        <v>0</v>
      </c>
      <c r="H1622" s="118"/>
      <c r="I1622" s="118">
        <f t="shared" si="90"/>
        <v>0</v>
      </c>
      <c r="J1622" s="28"/>
      <c r="K1622" s="24"/>
      <c r="L1622" s="136"/>
      <c r="M1622" s="141">
        <f t="shared" si="88"/>
        <v>0</v>
      </c>
    </row>
    <row r="1623" spans="1:13" ht="14.25">
      <c r="A1623" s="6" t="s">
        <v>111</v>
      </c>
      <c r="B1623" s="6" t="s">
        <v>112</v>
      </c>
      <c r="C1623" s="12" t="s">
        <v>1164</v>
      </c>
      <c r="D1623" s="6" t="s">
        <v>113</v>
      </c>
      <c r="E1623" s="53" t="s">
        <v>114</v>
      </c>
      <c r="F1623" s="151" t="s">
        <v>1662</v>
      </c>
      <c r="G1623" s="150"/>
      <c r="H1623" s="119" t="s">
        <v>1663</v>
      </c>
      <c r="I1623" s="118"/>
      <c r="J1623" s="8"/>
      <c r="K1623" s="8"/>
      <c r="L1623" s="136"/>
      <c r="M1623" s="141"/>
    </row>
    <row r="1624" spans="1:13" ht="14.25">
      <c r="A1624" s="41">
        <v>1</v>
      </c>
      <c r="B1624" s="33" t="s">
        <v>1230</v>
      </c>
      <c r="C1624" s="100" t="s">
        <v>1604</v>
      </c>
      <c r="D1624" s="32" t="s">
        <v>118</v>
      </c>
      <c r="E1624" s="57">
        <v>4</v>
      </c>
      <c r="F1624" s="152">
        <v>190.86</v>
      </c>
      <c r="G1624" s="150">
        <f t="shared" si="89"/>
        <v>763.44</v>
      </c>
      <c r="H1624" s="126">
        <v>190.86</v>
      </c>
      <c r="I1624" s="126">
        <f t="shared" si="90"/>
        <v>763.44</v>
      </c>
      <c r="J1624" s="134">
        <v>204.22</v>
      </c>
      <c r="K1624" s="4"/>
      <c r="L1624" s="136">
        <f>H1624-F1624</f>
        <v>0</v>
      </c>
      <c r="M1624" s="141">
        <f t="shared" si="88"/>
        <v>0</v>
      </c>
    </row>
    <row r="1625" spans="1:13" ht="14.25">
      <c r="A1625" s="32">
        <v>2</v>
      </c>
      <c r="B1625" s="33" t="s">
        <v>1231</v>
      </c>
      <c r="C1625" s="100" t="s">
        <v>1605</v>
      </c>
      <c r="D1625" s="32" t="s">
        <v>118</v>
      </c>
      <c r="E1625" s="57">
        <v>5</v>
      </c>
      <c r="F1625" s="152">
        <v>89.2</v>
      </c>
      <c r="G1625" s="150">
        <f t="shared" si="89"/>
        <v>446</v>
      </c>
      <c r="H1625" s="126">
        <v>89.2</v>
      </c>
      <c r="I1625" s="126">
        <f t="shared" si="90"/>
        <v>446</v>
      </c>
      <c r="J1625" s="134">
        <v>95.44</v>
      </c>
      <c r="K1625" s="4"/>
      <c r="L1625" s="136">
        <f>H1625-F1625</f>
        <v>0</v>
      </c>
      <c r="M1625" s="141">
        <f t="shared" si="88"/>
        <v>0</v>
      </c>
    </row>
    <row r="1626" spans="1:13" ht="14.25">
      <c r="A1626" s="32"/>
      <c r="B1626" s="33"/>
      <c r="C1626" s="33"/>
      <c r="D1626" s="32"/>
      <c r="E1626" s="57"/>
      <c r="F1626" s="152"/>
      <c r="G1626" s="153">
        <f>SUM(G1624:G1625)</f>
        <v>1209.44</v>
      </c>
      <c r="H1626" s="143"/>
      <c r="I1626" s="143">
        <f>SUM(I1624:I1625)</f>
        <v>1209.44</v>
      </c>
      <c r="J1626" s="64"/>
      <c r="K1626" s="18"/>
      <c r="L1626" s="144"/>
      <c r="M1626" s="168">
        <f t="shared" si="88"/>
        <v>0</v>
      </c>
    </row>
    <row r="1627" spans="1:13" ht="14.25">
      <c r="A1627" s="32"/>
      <c r="B1627" s="83"/>
      <c r="C1627" s="83"/>
      <c r="D1627" s="82"/>
      <c r="E1627" s="108"/>
      <c r="F1627" s="152"/>
      <c r="G1627" s="150">
        <f t="shared" si="89"/>
        <v>0</v>
      </c>
      <c r="H1627" s="118"/>
      <c r="I1627" s="118">
        <f t="shared" si="90"/>
        <v>0</v>
      </c>
      <c r="J1627" s="64"/>
      <c r="K1627" s="4"/>
      <c r="L1627" s="136"/>
      <c r="M1627" s="141">
        <f t="shared" si="88"/>
        <v>0</v>
      </c>
    </row>
    <row r="1628" spans="1:13" ht="14.25">
      <c r="A1628" s="32"/>
      <c r="B1628" s="33"/>
      <c r="C1628" s="33"/>
      <c r="D1628" s="32"/>
      <c r="E1628" s="57"/>
      <c r="F1628" s="152"/>
      <c r="G1628" s="150">
        <f t="shared" si="89"/>
        <v>0</v>
      </c>
      <c r="H1628" s="118"/>
      <c r="I1628" s="118">
        <f t="shared" si="90"/>
        <v>0</v>
      </c>
      <c r="J1628" s="64"/>
      <c r="K1628" s="4"/>
      <c r="L1628" s="136"/>
      <c r="M1628" s="141">
        <f t="shared" si="88"/>
        <v>0</v>
      </c>
    </row>
    <row r="1629" spans="1:13" ht="14.25">
      <c r="A1629" s="32"/>
      <c r="B1629" s="33"/>
      <c r="C1629" s="33"/>
      <c r="D1629" s="32"/>
      <c r="E1629" s="57"/>
      <c r="F1629" s="152"/>
      <c r="G1629" s="150">
        <f t="shared" si="89"/>
        <v>0</v>
      </c>
      <c r="H1629" s="118"/>
      <c r="I1629" s="118">
        <f t="shared" si="90"/>
        <v>0</v>
      </c>
      <c r="J1629" s="64"/>
      <c r="K1629" s="4"/>
      <c r="L1629" s="136"/>
      <c r="M1629" s="141">
        <f t="shared" si="88"/>
        <v>0</v>
      </c>
    </row>
    <row r="1630" spans="1:13" ht="14.25">
      <c r="A1630" s="54" t="s">
        <v>1232</v>
      </c>
      <c r="B1630" s="33"/>
      <c r="C1630" s="33"/>
      <c r="D1630" s="32"/>
      <c r="E1630" s="57"/>
      <c r="F1630" s="152"/>
      <c r="G1630" s="150">
        <f t="shared" si="89"/>
        <v>0</v>
      </c>
      <c r="H1630" s="118"/>
      <c r="I1630" s="118">
        <f t="shared" si="90"/>
        <v>0</v>
      </c>
      <c r="J1630" s="28"/>
      <c r="K1630" s="24"/>
      <c r="L1630" s="136"/>
      <c r="M1630" s="141">
        <f t="shared" si="88"/>
        <v>0</v>
      </c>
    </row>
    <row r="1631" spans="1:13" ht="14.25">
      <c r="A1631" s="6" t="s">
        <v>111</v>
      </c>
      <c r="B1631" s="6" t="s">
        <v>112</v>
      </c>
      <c r="C1631" s="12" t="s">
        <v>1164</v>
      </c>
      <c r="D1631" s="6" t="s">
        <v>113</v>
      </c>
      <c r="E1631" s="53" t="s">
        <v>114</v>
      </c>
      <c r="F1631" s="151" t="s">
        <v>1662</v>
      </c>
      <c r="G1631" s="150"/>
      <c r="H1631" s="119" t="s">
        <v>1663</v>
      </c>
      <c r="I1631" s="118"/>
      <c r="J1631" s="8"/>
      <c r="K1631" s="8"/>
      <c r="L1631" s="136"/>
      <c r="M1631" s="141"/>
    </row>
    <row r="1632" spans="1:13" ht="48">
      <c r="A1632" s="41">
        <v>1</v>
      </c>
      <c r="B1632" s="33" t="s">
        <v>1233</v>
      </c>
      <c r="C1632" s="100" t="s">
        <v>1606</v>
      </c>
      <c r="D1632" s="32" t="s">
        <v>118</v>
      </c>
      <c r="E1632" s="57">
        <v>30</v>
      </c>
      <c r="F1632" s="152">
        <v>395.9</v>
      </c>
      <c r="G1632" s="150">
        <f t="shared" si="89"/>
        <v>11877</v>
      </c>
      <c r="H1632" s="118">
        <f>J1632/1.07</f>
        <v>369.92523364485976</v>
      </c>
      <c r="I1632" s="118">
        <f t="shared" si="90"/>
        <v>11097.757009345793</v>
      </c>
      <c r="J1632" s="28">
        <v>395.82</v>
      </c>
      <c r="K1632" s="4"/>
      <c r="L1632" s="136">
        <f>H1632-F1632</f>
        <v>-25.97476635514022</v>
      </c>
      <c r="M1632" s="141">
        <f t="shared" si="88"/>
        <v>-779.2429906542075</v>
      </c>
    </row>
    <row r="1633" spans="1:13" ht="14.25">
      <c r="A1633" s="41"/>
      <c r="B1633" s="33"/>
      <c r="C1633" s="33"/>
      <c r="D1633" s="32"/>
      <c r="E1633" s="57"/>
      <c r="F1633" s="152"/>
      <c r="G1633" s="153">
        <f>SUM(G1632)</f>
        <v>11877</v>
      </c>
      <c r="H1633" s="143"/>
      <c r="I1633" s="143">
        <f>SUM(I1632)</f>
        <v>11097.757009345793</v>
      </c>
      <c r="J1633" s="64"/>
      <c r="K1633" s="18"/>
      <c r="L1633" s="144"/>
      <c r="M1633" s="168">
        <f t="shared" si="88"/>
        <v>-779.2429906542075</v>
      </c>
    </row>
    <row r="1634" spans="1:13" ht="14.25">
      <c r="A1634" s="41"/>
      <c r="B1634" s="83"/>
      <c r="C1634" s="83"/>
      <c r="D1634" s="82"/>
      <c r="E1634" s="108"/>
      <c r="F1634" s="152"/>
      <c r="G1634" s="150">
        <f t="shared" si="89"/>
        <v>0</v>
      </c>
      <c r="H1634" s="118"/>
      <c r="I1634" s="118">
        <f t="shared" si="90"/>
        <v>0</v>
      </c>
      <c r="J1634" s="64"/>
      <c r="K1634" s="4"/>
      <c r="L1634" s="136"/>
      <c r="M1634" s="141">
        <f t="shared" si="88"/>
        <v>0</v>
      </c>
    </row>
    <row r="1635" spans="1:13" ht="14.25">
      <c r="A1635" s="41"/>
      <c r="B1635" s="33"/>
      <c r="C1635" s="33"/>
      <c r="D1635" s="32"/>
      <c r="E1635" s="57"/>
      <c r="F1635" s="152"/>
      <c r="G1635" s="150">
        <f t="shared" si="89"/>
        <v>0</v>
      </c>
      <c r="H1635" s="118"/>
      <c r="I1635" s="118">
        <f t="shared" si="90"/>
        <v>0</v>
      </c>
      <c r="J1635" s="64"/>
      <c r="K1635" s="4"/>
      <c r="L1635" s="136"/>
      <c r="M1635" s="141">
        <f t="shared" si="88"/>
        <v>0</v>
      </c>
    </row>
    <row r="1636" spans="1:13" ht="14.25">
      <c r="A1636" s="41"/>
      <c r="B1636" s="33"/>
      <c r="C1636" s="33"/>
      <c r="D1636" s="32"/>
      <c r="E1636" s="57"/>
      <c r="F1636" s="152"/>
      <c r="G1636" s="150">
        <f t="shared" si="89"/>
        <v>0</v>
      </c>
      <c r="H1636" s="118"/>
      <c r="I1636" s="118">
        <f t="shared" si="90"/>
        <v>0</v>
      </c>
      <c r="J1636" s="64"/>
      <c r="K1636" s="4"/>
      <c r="L1636" s="136"/>
      <c r="M1636" s="141">
        <f t="shared" si="88"/>
        <v>0</v>
      </c>
    </row>
    <row r="1637" spans="1:13" ht="14.25">
      <c r="A1637" s="54" t="s">
        <v>1234</v>
      </c>
      <c r="B1637" s="33"/>
      <c r="C1637" s="33"/>
      <c r="D1637" s="32"/>
      <c r="E1637" s="57"/>
      <c r="F1637" s="152"/>
      <c r="G1637" s="150">
        <f t="shared" si="89"/>
        <v>0</v>
      </c>
      <c r="H1637" s="118"/>
      <c r="I1637" s="118">
        <f t="shared" si="90"/>
        <v>0</v>
      </c>
      <c r="J1637" s="28"/>
      <c r="K1637" s="24"/>
      <c r="L1637" s="136"/>
      <c r="M1637" s="141">
        <f t="shared" si="88"/>
        <v>0</v>
      </c>
    </row>
    <row r="1638" spans="1:13" ht="14.25">
      <c r="A1638" s="6" t="s">
        <v>111</v>
      </c>
      <c r="B1638" s="6" t="s">
        <v>112</v>
      </c>
      <c r="C1638" s="12" t="s">
        <v>1164</v>
      </c>
      <c r="D1638" s="6" t="s">
        <v>113</v>
      </c>
      <c r="E1638" s="53" t="s">
        <v>114</v>
      </c>
      <c r="F1638" s="151" t="s">
        <v>1662</v>
      </c>
      <c r="G1638" s="150"/>
      <c r="H1638" s="119" t="s">
        <v>1663</v>
      </c>
      <c r="I1638" s="118"/>
      <c r="J1638" s="8"/>
      <c r="K1638" s="8"/>
      <c r="L1638" s="136"/>
      <c r="M1638" s="141"/>
    </row>
    <row r="1639" spans="1:13" ht="24">
      <c r="A1639" s="32">
        <v>1</v>
      </c>
      <c r="B1639" s="33" t="s">
        <v>1235</v>
      </c>
      <c r="C1639" s="99" t="s">
        <v>1607</v>
      </c>
      <c r="D1639" s="32" t="s">
        <v>118</v>
      </c>
      <c r="E1639" s="57">
        <v>10</v>
      </c>
      <c r="F1639" s="152">
        <v>11.67</v>
      </c>
      <c r="G1639" s="150">
        <f t="shared" si="89"/>
        <v>116.7</v>
      </c>
      <c r="H1639" s="126">
        <v>11.67</v>
      </c>
      <c r="I1639" s="126">
        <f t="shared" si="90"/>
        <v>116.7</v>
      </c>
      <c r="J1639" s="134">
        <v>12.49</v>
      </c>
      <c r="K1639" s="4"/>
      <c r="L1639" s="136">
        <f>H1639-F1639</f>
        <v>0</v>
      </c>
      <c r="M1639" s="141">
        <f t="shared" si="88"/>
        <v>0</v>
      </c>
    </row>
    <row r="1640" spans="1:13" ht="24">
      <c r="A1640" s="41">
        <v>2</v>
      </c>
      <c r="B1640" s="33" t="s">
        <v>1236</v>
      </c>
      <c r="C1640" s="99" t="s">
        <v>1608</v>
      </c>
      <c r="D1640" s="32" t="s">
        <v>118</v>
      </c>
      <c r="E1640" s="57">
        <v>10</v>
      </c>
      <c r="F1640" s="152">
        <v>17.64</v>
      </c>
      <c r="G1640" s="150">
        <f t="shared" si="89"/>
        <v>176.4</v>
      </c>
      <c r="H1640" s="126">
        <v>17.64</v>
      </c>
      <c r="I1640" s="126">
        <f t="shared" si="90"/>
        <v>176.4</v>
      </c>
      <c r="J1640" s="134">
        <v>18.87</v>
      </c>
      <c r="K1640" s="4"/>
      <c r="L1640" s="136">
        <f>H1640-F1640</f>
        <v>0</v>
      </c>
      <c r="M1640" s="141">
        <f t="shared" si="88"/>
        <v>0</v>
      </c>
    </row>
    <row r="1641" spans="1:13" ht="24">
      <c r="A1641" s="32">
        <v>3</v>
      </c>
      <c r="B1641" s="30" t="s">
        <v>1237</v>
      </c>
      <c r="C1641" s="99" t="s">
        <v>5</v>
      </c>
      <c r="D1641" s="9" t="s">
        <v>118</v>
      </c>
      <c r="E1641" s="55">
        <v>20</v>
      </c>
      <c r="F1641" s="150">
        <v>27.32</v>
      </c>
      <c r="G1641" s="150">
        <f t="shared" si="89"/>
        <v>546.4</v>
      </c>
      <c r="H1641" s="126">
        <v>27.32</v>
      </c>
      <c r="I1641" s="126">
        <f t="shared" si="90"/>
        <v>546.4</v>
      </c>
      <c r="J1641" s="134">
        <v>29.23</v>
      </c>
      <c r="K1641" s="4"/>
      <c r="L1641" s="136">
        <f>H1641-F1641</f>
        <v>0</v>
      </c>
      <c r="M1641" s="141">
        <f t="shared" si="88"/>
        <v>0</v>
      </c>
    </row>
    <row r="1642" spans="1:13" ht="14.25">
      <c r="A1642" s="32"/>
      <c r="B1642" s="30"/>
      <c r="C1642" s="30"/>
      <c r="D1642" s="9"/>
      <c r="E1642" s="55"/>
      <c r="F1642" s="150"/>
      <c r="G1642" s="153">
        <f>SUM(G1639:G1641)</f>
        <v>839.5</v>
      </c>
      <c r="H1642" s="143"/>
      <c r="I1642" s="143">
        <f>SUM(I1639:I1641)</f>
        <v>839.5</v>
      </c>
      <c r="J1642" s="64"/>
      <c r="K1642" s="18"/>
      <c r="L1642" s="144"/>
      <c r="M1642" s="168">
        <f t="shared" si="88"/>
        <v>0</v>
      </c>
    </row>
    <row r="1643" spans="1:13" ht="14.25">
      <c r="A1643" s="32"/>
      <c r="B1643" s="83"/>
      <c r="C1643" s="83"/>
      <c r="D1643" s="82"/>
      <c r="E1643" s="108"/>
      <c r="F1643" s="150"/>
      <c r="G1643" s="150">
        <f t="shared" si="89"/>
        <v>0</v>
      </c>
      <c r="H1643" s="118"/>
      <c r="I1643" s="118">
        <f t="shared" si="90"/>
        <v>0</v>
      </c>
      <c r="J1643" s="64"/>
      <c r="K1643" s="4"/>
      <c r="L1643" s="136"/>
      <c r="M1643" s="141">
        <f t="shared" si="88"/>
        <v>0</v>
      </c>
    </row>
    <row r="1644" spans="1:13" ht="14.25">
      <c r="A1644" s="32"/>
      <c r="B1644" s="30"/>
      <c r="C1644" s="30"/>
      <c r="D1644" s="9"/>
      <c r="E1644" s="55"/>
      <c r="F1644" s="150"/>
      <c r="G1644" s="150">
        <f t="shared" si="89"/>
        <v>0</v>
      </c>
      <c r="H1644" s="118"/>
      <c r="I1644" s="118">
        <f t="shared" si="90"/>
        <v>0</v>
      </c>
      <c r="J1644" s="64"/>
      <c r="K1644" s="4"/>
      <c r="L1644" s="136"/>
      <c r="M1644" s="141">
        <f t="shared" si="88"/>
        <v>0</v>
      </c>
    </row>
    <row r="1645" spans="1:13" ht="14.25">
      <c r="A1645" s="32"/>
      <c r="B1645" s="30"/>
      <c r="C1645" s="30"/>
      <c r="D1645" s="9"/>
      <c r="E1645" s="55"/>
      <c r="F1645" s="150"/>
      <c r="G1645" s="150">
        <f t="shared" si="89"/>
        <v>0</v>
      </c>
      <c r="H1645" s="118"/>
      <c r="I1645" s="118">
        <f t="shared" si="90"/>
        <v>0</v>
      </c>
      <c r="J1645" s="64"/>
      <c r="K1645" s="4"/>
      <c r="L1645" s="136"/>
      <c r="M1645" s="141">
        <f t="shared" si="88"/>
        <v>0</v>
      </c>
    </row>
    <row r="1646" spans="1:13" ht="14.25">
      <c r="A1646" s="54" t="s">
        <v>1238</v>
      </c>
      <c r="B1646" s="30"/>
      <c r="C1646" s="30"/>
      <c r="D1646" s="9"/>
      <c r="E1646" s="55"/>
      <c r="F1646" s="150"/>
      <c r="G1646" s="150">
        <f t="shared" si="89"/>
        <v>0</v>
      </c>
      <c r="H1646" s="118"/>
      <c r="I1646" s="118">
        <f t="shared" si="90"/>
        <v>0</v>
      </c>
      <c r="J1646" s="28"/>
      <c r="K1646" s="24"/>
      <c r="L1646" s="136"/>
      <c r="M1646" s="141">
        <f t="shared" si="88"/>
        <v>0</v>
      </c>
    </row>
    <row r="1647" spans="1:13" ht="14.25">
      <c r="A1647" s="6" t="s">
        <v>111</v>
      </c>
      <c r="B1647" s="6" t="s">
        <v>112</v>
      </c>
      <c r="C1647" s="12" t="s">
        <v>1164</v>
      </c>
      <c r="D1647" s="6" t="s">
        <v>113</v>
      </c>
      <c r="E1647" s="53" t="s">
        <v>114</v>
      </c>
      <c r="F1647" s="151" t="s">
        <v>1662</v>
      </c>
      <c r="G1647" s="150"/>
      <c r="H1647" s="119" t="s">
        <v>1663</v>
      </c>
      <c r="I1647" s="118"/>
      <c r="J1647" s="8"/>
      <c r="K1647" s="8"/>
      <c r="L1647" s="136"/>
      <c r="M1647" s="141"/>
    </row>
    <row r="1648" spans="1:13" ht="14.25">
      <c r="A1648" s="41">
        <v>1</v>
      </c>
      <c r="B1648" s="33" t="s">
        <v>1239</v>
      </c>
      <c r="C1648" s="100" t="s">
        <v>1609</v>
      </c>
      <c r="D1648" s="32" t="s">
        <v>118</v>
      </c>
      <c r="E1648" s="57">
        <v>15</v>
      </c>
      <c r="F1648" s="152">
        <v>242.54</v>
      </c>
      <c r="G1648" s="150">
        <f t="shared" si="89"/>
        <v>3638.1</v>
      </c>
      <c r="H1648" s="126">
        <v>242.54</v>
      </c>
      <c r="I1648" s="126">
        <f t="shared" si="90"/>
        <v>3638.1</v>
      </c>
      <c r="J1648" s="134">
        <v>259.52</v>
      </c>
      <c r="K1648" s="4"/>
      <c r="L1648" s="136">
        <f>H1648-F1648</f>
        <v>0</v>
      </c>
      <c r="M1648" s="141">
        <f t="shared" si="88"/>
        <v>0</v>
      </c>
    </row>
    <row r="1649" spans="1:13" ht="14.25">
      <c r="A1649" s="41"/>
      <c r="B1649" s="33"/>
      <c r="C1649" s="33"/>
      <c r="D1649" s="32"/>
      <c r="E1649" s="57"/>
      <c r="F1649" s="152"/>
      <c r="G1649" s="153">
        <f>SUM(G1648)</f>
        <v>3638.1</v>
      </c>
      <c r="H1649" s="143"/>
      <c r="I1649" s="143">
        <f>SUM(I1648)</f>
        <v>3638.1</v>
      </c>
      <c r="J1649" s="64"/>
      <c r="K1649" s="18"/>
      <c r="L1649" s="144"/>
      <c r="M1649" s="168">
        <f t="shared" si="88"/>
        <v>0</v>
      </c>
    </row>
    <row r="1650" spans="1:13" ht="14.25">
      <c r="A1650" s="41"/>
      <c r="B1650" s="83"/>
      <c r="C1650" s="83"/>
      <c r="D1650" s="82"/>
      <c r="E1650" s="108"/>
      <c r="F1650" s="152"/>
      <c r="G1650" s="150">
        <f t="shared" si="89"/>
        <v>0</v>
      </c>
      <c r="H1650" s="118"/>
      <c r="I1650" s="118">
        <f t="shared" si="90"/>
        <v>0</v>
      </c>
      <c r="J1650" s="64"/>
      <c r="K1650" s="4"/>
      <c r="L1650" s="136"/>
      <c r="M1650" s="141">
        <f t="shared" si="88"/>
        <v>0</v>
      </c>
    </row>
    <row r="1651" spans="1:13" ht="14.25">
      <c r="A1651" s="41"/>
      <c r="B1651" s="33"/>
      <c r="C1651" s="33"/>
      <c r="D1651" s="32"/>
      <c r="E1651" s="57"/>
      <c r="F1651" s="152"/>
      <c r="G1651" s="150">
        <f t="shared" si="89"/>
        <v>0</v>
      </c>
      <c r="H1651" s="118"/>
      <c r="I1651" s="118">
        <f t="shared" si="90"/>
        <v>0</v>
      </c>
      <c r="J1651" s="64"/>
      <c r="K1651" s="4"/>
      <c r="L1651" s="136"/>
      <c r="M1651" s="141">
        <f t="shared" si="88"/>
        <v>0</v>
      </c>
    </row>
    <row r="1652" spans="1:13" ht="14.25">
      <c r="A1652" s="54" t="s">
        <v>1240</v>
      </c>
      <c r="B1652" s="33"/>
      <c r="C1652" s="33"/>
      <c r="D1652" s="32"/>
      <c r="E1652" s="57"/>
      <c r="F1652" s="152"/>
      <c r="G1652" s="150">
        <f t="shared" si="89"/>
        <v>0</v>
      </c>
      <c r="H1652" s="118"/>
      <c r="I1652" s="118">
        <f t="shared" si="90"/>
        <v>0</v>
      </c>
      <c r="J1652" s="28"/>
      <c r="K1652" s="24"/>
      <c r="L1652" s="136"/>
      <c r="M1652" s="141">
        <f aca="true" t="shared" si="91" ref="M1652:M1715">I1652-G1652</f>
        <v>0</v>
      </c>
    </row>
    <row r="1653" spans="1:13" ht="14.25">
      <c r="A1653" s="6" t="s">
        <v>111</v>
      </c>
      <c r="B1653" s="6" t="s">
        <v>112</v>
      </c>
      <c r="C1653" s="12" t="s">
        <v>1164</v>
      </c>
      <c r="D1653" s="6" t="s">
        <v>113</v>
      </c>
      <c r="E1653" s="53" t="s">
        <v>114</v>
      </c>
      <c r="F1653" s="151" t="s">
        <v>1662</v>
      </c>
      <c r="G1653" s="150"/>
      <c r="H1653" s="119" t="s">
        <v>1663</v>
      </c>
      <c r="I1653" s="118"/>
      <c r="J1653" s="8"/>
      <c r="K1653" s="8"/>
      <c r="L1653" s="136"/>
      <c r="M1653" s="141"/>
    </row>
    <row r="1654" spans="1:13" ht="14.25">
      <c r="A1654" s="32">
        <v>1</v>
      </c>
      <c r="B1654" s="33" t="s">
        <v>1241</v>
      </c>
      <c r="C1654" s="100" t="s">
        <v>1611</v>
      </c>
      <c r="D1654" s="32" t="s">
        <v>118</v>
      </c>
      <c r="E1654" s="57">
        <v>1000</v>
      </c>
      <c r="F1654" s="152">
        <v>13.5</v>
      </c>
      <c r="G1654" s="150">
        <f t="shared" si="89"/>
        <v>13500</v>
      </c>
      <c r="H1654" s="118">
        <f>J1654/1.07</f>
        <v>10.485981308411215</v>
      </c>
      <c r="I1654" s="118">
        <f t="shared" si="90"/>
        <v>10485.981308411216</v>
      </c>
      <c r="J1654" s="28">
        <v>11.22</v>
      </c>
      <c r="K1654" s="4"/>
      <c r="L1654" s="136">
        <f>H1654-F1654</f>
        <v>-3.0140186915887845</v>
      </c>
      <c r="M1654" s="141">
        <f t="shared" si="91"/>
        <v>-3014.0186915887843</v>
      </c>
    </row>
    <row r="1655" spans="1:13" ht="14.25">
      <c r="A1655" s="41">
        <v>2</v>
      </c>
      <c r="B1655" s="33" t="s">
        <v>1242</v>
      </c>
      <c r="C1655" s="100" t="s">
        <v>1610</v>
      </c>
      <c r="D1655" s="32" t="s">
        <v>133</v>
      </c>
      <c r="E1655" s="57">
        <v>10</v>
      </c>
      <c r="F1655" s="152">
        <v>10.02</v>
      </c>
      <c r="G1655" s="150">
        <f t="shared" si="89"/>
        <v>100.19999999999999</v>
      </c>
      <c r="H1655" s="118">
        <f>J1655/1.07</f>
        <v>5.046728971962617</v>
      </c>
      <c r="I1655" s="118">
        <f t="shared" si="90"/>
        <v>50.467289719626166</v>
      </c>
      <c r="J1655" s="28">
        <v>5.4</v>
      </c>
      <c r="K1655" s="4"/>
      <c r="L1655" s="136">
        <f>H1655-F1655</f>
        <v>-4.973271028037383</v>
      </c>
      <c r="M1655" s="141">
        <f t="shared" si="91"/>
        <v>-49.73271028037382</v>
      </c>
    </row>
    <row r="1656" spans="1:13" ht="14.25">
      <c r="A1656" s="32">
        <v>3</v>
      </c>
      <c r="B1656" s="33" t="s">
        <v>1243</v>
      </c>
      <c r="C1656" s="100" t="s">
        <v>1612</v>
      </c>
      <c r="D1656" s="32" t="s">
        <v>118</v>
      </c>
      <c r="E1656" s="57">
        <v>300</v>
      </c>
      <c r="F1656" s="152">
        <v>8.13</v>
      </c>
      <c r="G1656" s="150">
        <f t="shared" si="89"/>
        <v>2439.0000000000005</v>
      </c>
      <c r="H1656" s="118">
        <f>J1656/1.07</f>
        <v>3.9719626168224296</v>
      </c>
      <c r="I1656" s="118">
        <f t="shared" si="90"/>
        <v>1191.5887850467288</v>
      </c>
      <c r="J1656" s="28">
        <v>4.25</v>
      </c>
      <c r="K1656" s="4"/>
      <c r="L1656" s="136">
        <f>H1656-F1656</f>
        <v>-4.158037383177572</v>
      </c>
      <c r="M1656" s="141">
        <f t="shared" si="91"/>
        <v>-1247.4112149532716</v>
      </c>
    </row>
    <row r="1657" spans="1:13" ht="14.25">
      <c r="A1657" s="32"/>
      <c r="B1657" s="33"/>
      <c r="C1657" s="33"/>
      <c r="D1657" s="32"/>
      <c r="E1657" s="57"/>
      <c r="F1657" s="152"/>
      <c r="G1657" s="153">
        <f>SUM(G1654:G1656)</f>
        <v>16039.2</v>
      </c>
      <c r="H1657" s="143"/>
      <c r="I1657" s="143">
        <f>SUM(I1654:I1656)</f>
        <v>11728.037383177572</v>
      </c>
      <c r="J1657" s="64"/>
      <c r="K1657" s="18"/>
      <c r="L1657" s="144"/>
      <c r="M1657" s="168">
        <f t="shared" si="91"/>
        <v>-4311.162616822428</v>
      </c>
    </row>
    <row r="1658" spans="1:13" ht="14.25">
      <c r="A1658" s="32"/>
      <c r="B1658" s="83"/>
      <c r="C1658" s="83"/>
      <c r="D1658" s="82"/>
      <c r="E1658" s="108"/>
      <c r="F1658" s="152"/>
      <c r="G1658" s="150">
        <f aca="true" t="shared" si="92" ref="G1658:G1718">E1658*F1658</f>
        <v>0</v>
      </c>
      <c r="H1658" s="118"/>
      <c r="I1658" s="118">
        <f aca="true" t="shared" si="93" ref="I1658:I1718">H1658*E1658</f>
        <v>0</v>
      </c>
      <c r="J1658" s="64"/>
      <c r="K1658" s="4"/>
      <c r="L1658" s="136"/>
      <c r="M1658" s="141">
        <f t="shared" si="91"/>
        <v>0</v>
      </c>
    </row>
    <row r="1659" spans="1:13" ht="14.25">
      <c r="A1659" s="32"/>
      <c r="B1659" s="33"/>
      <c r="C1659" s="33"/>
      <c r="D1659" s="32"/>
      <c r="E1659" s="57"/>
      <c r="F1659" s="152"/>
      <c r="G1659" s="150">
        <f t="shared" si="92"/>
        <v>0</v>
      </c>
      <c r="H1659" s="118"/>
      <c r="I1659" s="118">
        <f t="shared" si="93"/>
        <v>0</v>
      </c>
      <c r="J1659" s="64"/>
      <c r="K1659" s="4"/>
      <c r="L1659" s="136"/>
      <c r="M1659" s="141">
        <f t="shared" si="91"/>
        <v>0</v>
      </c>
    </row>
    <row r="1660" spans="1:13" ht="14.25">
      <c r="A1660" s="54" t="s">
        <v>1244</v>
      </c>
      <c r="B1660" s="33"/>
      <c r="C1660" s="33"/>
      <c r="D1660" s="32"/>
      <c r="E1660" s="57"/>
      <c r="F1660" s="152"/>
      <c r="G1660" s="150">
        <f t="shared" si="92"/>
        <v>0</v>
      </c>
      <c r="H1660" s="118"/>
      <c r="I1660" s="118">
        <f t="shared" si="93"/>
        <v>0</v>
      </c>
      <c r="J1660" s="28"/>
      <c r="K1660" s="24"/>
      <c r="L1660" s="136"/>
      <c r="M1660" s="141">
        <f t="shared" si="91"/>
        <v>0</v>
      </c>
    </row>
    <row r="1661" spans="1:13" ht="14.25">
      <c r="A1661" s="6" t="s">
        <v>111</v>
      </c>
      <c r="B1661" s="6" t="s">
        <v>112</v>
      </c>
      <c r="C1661" s="12" t="s">
        <v>1164</v>
      </c>
      <c r="D1661" s="6" t="s">
        <v>113</v>
      </c>
      <c r="E1661" s="53" t="s">
        <v>114</v>
      </c>
      <c r="F1661" s="151" t="s">
        <v>1662</v>
      </c>
      <c r="G1661" s="150"/>
      <c r="H1661" s="119" t="s">
        <v>1663</v>
      </c>
      <c r="I1661" s="118"/>
      <c r="J1661" s="8"/>
      <c r="K1661" s="8"/>
      <c r="L1661" s="136"/>
      <c r="M1661" s="141"/>
    </row>
    <row r="1662" spans="1:13" ht="14.25">
      <c r="A1662" s="41">
        <v>1</v>
      </c>
      <c r="B1662" s="33" t="s">
        <v>1245</v>
      </c>
      <c r="C1662" s="100" t="s">
        <v>1613</v>
      </c>
      <c r="D1662" s="32" t="s">
        <v>118</v>
      </c>
      <c r="E1662" s="57">
        <v>300</v>
      </c>
      <c r="F1662" s="152">
        <v>20.33</v>
      </c>
      <c r="G1662" s="150">
        <f t="shared" si="92"/>
        <v>6098.999999999999</v>
      </c>
      <c r="H1662" s="118">
        <f>J1662/1.07</f>
        <v>18.69158878504673</v>
      </c>
      <c r="I1662" s="118">
        <f t="shared" si="93"/>
        <v>5607.476635514019</v>
      </c>
      <c r="J1662" s="28">
        <v>20</v>
      </c>
      <c r="K1662" s="4"/>
      <c r="L1662" s="136">
        <f>H1662-F1662</f>
        <v>-1.638411214953269</v>
      </c>
      <c r="M1662" s="141">
        <f t="shared" si="91"/>
        <v>-491.52336448598</v>
      </c>
    </row>
    <row r="1663" spans="1:13" ht="14.25">
      <c r="A1663" s="32">
        <v>2</v>
      </c>
      <c r="B1663" s="33" t="s">
        <v>1246</v>
      </c>
      <c r="C1663" s="100" t="s">
        <v>1614</v>
      </c>
      <c r="D1663" s="32" t="s">
        <v>118</v>
      </c>
      <c r="E1663" s="57">
        <v>60</v>
      </c>
      <c r="F1663" s="152">
        <v>11.24</v>
      </c>
      <c r="G1663" s="150">
        <f t="shared" si="92"/>
        <v>674.4</v>
      </c>
      <c r="H1663" s="118">
        <f>J1663/1.07</f>
        <v>8.317757009345794</v>
      </c>
      <c r="I1663" s="118">
        <f t="shared" si="93"/>
        <v>499.0654205607476</v>
      </c>
      <c r="J1663" s="28">
        <v>8.9</v>
      </c>
      <c r="K1663" s="4"/>
      <c r="L1663" s="136">
        <f>H1663-F1663</f>
        <v>-2.9222429906542065</v>
      </c>
      <c r="M1663" s="141">
        <f t="shared" si="91"/>
        <v>-175.33457943925237</v>
      </c>
    </row>
    <row r="1664" spans="1:13" ht="14.25">
      <c r="A1664" s="32"/>
      <c r="B1664" s="33"/>
      <c r="C1664" s="33"/>
      <c r="D1664" s="32"/>
      <c r="E1664" s="57"/>
      <c r="F1664" s="152"/>
      <c r="G1664" s="153">
        <f>SUM(G1662:G1663)</f>
        <v>6773.399999999999</v>
      </c>
      <c r="H1664" s="143"/>
      <c r="I1664" s="143">
        <f>SUM(I1662:I1663)</f>
        <v>6106.542056074767</v>
      </c>
      <c r="J1664" s="64"/>
      <c r="K1664" s="18"/>
      <c r="L1664" s="144"/>
      <c r="M1664" s="168">
        <f t="shared" si="91"/>
        <v>-666.8579439252317</v>
      </c>
    </row>
    <row r="1665" spans="1:13" ht="14.25">
      <c r="A1665" s="32"/>
      <c r="B1665" s="83"/>
      <c r="C1665" s="83"/>
      <c r="D1665" s="82"/>
      <c r="E1665" s="108"/>
      <c r="F1665" s="152"/>
      <c r="G1665" s="150">
        <f t="shared" si="92"/>
        <v>0</v>
      </c>
      <c r="H1665" s="118"/>
      <c r="I1665" s="118">
        <f t="shared" si="93"/>
        <v>0</v>
      </c>
      <c r="J1665" s="64"/>
      <c r="K1665" s="4"/>
      <c r="L1665" s="136"/>
      <c r="M1665" s="141">
        <f t="shared" si="91"/>
        <v>0</v>
      </c>
    </row>
    <row r="1666" spans="1:13" ht="14.25">
      <c r="A1666" s="32"/>
      <c r="B1666" s="33"/>
      <c r="C1666" s="33"/>
      <c r="D1666" s="32"/>
      <c r="E1666" s="57"/>
      <c r="F1666" s="152"/>
      <c r="G1666" s="150">
        <f t="shared" si="92"/>
        <v>0</v>
      </c>
      <c r="H1666" s="118"/>
      <c r="I1666" s="118">
        <f t="shared" si="93"/>
        <v>0</v>
      </c>
      <c r="J1666" s="64"/>
      <c r="K1666" s="4"/>
      <c r="L1666" s="136"/>
      <c r="M1666" s="141">
        <f t="shared" si="91"/>
        <v>0</v>
      </c>
    </row>
    <row r="1667" spans="1:13" ht="14.25">
      <c r="A1667" s="54" t="s">
        <v>1247</v>
      </c>
      <c r="B1667" s="33"/>
      <c r="C1667" s="33"/>
      <c r="D1667" s="32"/>
      <c r="E1667" s="57"/>
      <c r="F1667" s="152"/>
      <c r="G1667" s="150">
        <f t="shared" si="92"/>
        <v>0</v>
      </c>
      <c r="H1667" s="118"/>
      <c r="I1667" s="118">
        <f t="shared" si="93"/>
        <v>0</v>
      </c>
      <c r="J1667" s="28"/>
      <c r="K1667" s="24"/>
      <c r="L1667" s="136"/>
      <c r="M1667" s="141">
        <f t="shared" si="91"/>
        <v>0</v>
      </c>
    </row>
    <row r="1668" spans="1:13" ht="14.25">
      <c r="A1668" s="6" t="s">
        <v>111</v>
      </c>
      <c r="B1668" s="6" t="s">
        <v>112</v>
      </c>
      <c r="C1668" s="12" t="s">
        <v>1164</v>
      </c>
      <c r="D1668" s="6" t="s">
        <v>113</v>
      </c>
      <c r="E1668" s="53" t="s">
        <v>114</v>
      </c>
      <c r="F1668" s="151" t="s">
        <v>1662</v>
      </c>
      <c r="G1668" s="150"/>
      <c r="H1668" s="119" t="s">
        <v>1663</v>
      </c>
      <c r="I1668" s="118"/>
      <c r="J1668" s="8"/>
      <c r="K1668" s="8"/>
      <c r="L1668" s="136"/>
      <c r="M1668" s="141"/>
    </row>
    <row r="1669" spans="1:13" ht="24">
      <c r="A1669" s="41">
        <v>1</v>
      </c>
      <c r="B1669" s="33" t="s">
        <v>1248</v>
      </c>
      <c r="C1669" s="100" t="s">
        <v>1615</v>
      </c>
      <c r="D1669" s="32" t="s">
        <v>133</v>
      </c>
      <c r="E1669" s="57">
        <v>50</v>
      </c>
      <c r="F1669" s="152">
        <v>13.65</v>
      </c>
      <c r="G1669" s="150">
        <f t="shared" si="92"/>
        <v>682.5</v>
      </c>
      <c r="H1669" s="118">
        <f aca="true" t="shared" si="94" ref="H1669:H1685">J1669/1.07</f>
        <v>11.495327102803738</v>
      </c>
      <c r="I1669" s="118">
        <f t="shared" si="93"/>
        <v>574.7663551401869</v>
      </c>
      <c r="J1669" s="28">
        <v>12.3</v>
      </c>
      <c r="K1669" s="4"/>
      <c r="L1669" s="136">
        <f aca="true" t="shared" si="95" ref="L1669:L1685">H1669-F1669</f>
        <v>-2.154672897196262</v>
      </c>
      <c r="M1669" s="141">
        <f t="shared" si="91"/>
        <v>-107.73364485981313</v>
      </c>
    </row>
    <row r="1670" spans="1:13" ht="24">
      <c r="A1670" s="32">
        <v>2</v>
      </c>
      <c r="B1670" s="33" t="s">
        <v>1249</v>
      </c>
      <c r="C1670" s="100" t="s">
        <v>1616</v>
      </c>
      <c r="D1670" s="32" t="s">
        <v>118</v>
      </c>
      <c r="E1670" s="57">
        <v>1</v>
      </c>
      <c r="F1670" s="152">
        <v>45.74</v>
      </c>
      <c r="G1670" s="150">
        <f t="shared" si="92"/>
        <v>45.74</v>
      </c>
      <c r="H1670" s="118">
        <f t="shared" si="94"/>
        <v>42.57943925233645</v>
      </c>
      <c r="I1670" s="118">
        <f t="shared" si="93"/>
        <v>42.57943925233645</v>
      </c>
      <c r="J1670" s="28">
        <v>45.56</v>
      </c>
      <c r="K1670" s="4"/>
      <c r="L1670" s="136">
        <f t="shared" si="95"/>
        <v>-3.1605607476635527</v>
      </c>
      <c r="M1670" s="141">
        <f t="shared" si="91"/>
        <v>-3.1605607476635527</v>
      </c>
    </row>
    <row r="1671" spans="1:13" ht="24">
      <c r="A1671" s="41">
        <v>3</v>
      </c>
      <c r="B1671" s="33" t="s">
        <v>1250</v>
      </c>
      <c r="C1671" s="100" t="s">
        <v>1617</v>
      </c>
      <c r="D1671" s="32" t="s">
        <v>118</v>
      </c>
      <c r="E1671" s="57">
        <v>30</v>
      </c>
      <c r="F1671" s="152">
        <v>19.09</v>
      </c>
      <c r="G1671" s="150">
        <f t="shared" si="92"/>
        <v>572.7</v>
      </c>
      <c r="H1671" s="118">
        <f t="shared" si="94"/>
        <v>15.448598130841122</v>
      </c>
      <c r="I1671" s="118">
        <f t="shared" si="93"/>
        <v>463.4579439252336</v>
      </c>
      <c r="J1671" s="28">
        <v>16.53</v>
      </c>
      <c r="K1671" s="4"/>
      <c r="L1671" s="136">
        <f t="shared" si="95"/>
        <v>-3.6414018691588783</v>
      </c>
      <c r="M1671" s="141">
        <f t="shared" si="91"/>
        <v>-109.24205607476642</v>
      </c>
    </row>
    <row r="1672" spans="1:13" ht="14.25">
      <c r="A1672" s="32">
        <v>4</v>
      </c>
      <c r="B1672" s="33" t="s">
        <v>1251</v>
      </c>
      <c r="C1672" s="100" t="s">
        <v>1618</v>
      </c>
      <c r="D1672" s="32" t="s">
        <v>133</v>
      </c>
      <c r="E1672" s="57">
        <v>2</v>
      </c>
      <c r="F1672" s="152">
        <v>211.88</v>
      </c>
      <c r="G1672" s="150">
        <f t="shared" si="92"/>
        <v>423.76</v>
      </c>
      <c r="H1672" s="118">
        <f t="shared" si="94"/>
        <v>199.06542056074764</v>
      </c>
      <c r="I1672" s="118">
        <f t="shared" si="93"/>
        <v>398.1308411214953</v>
      </c>
      <c r="J1672" s="28">
        <v>213</v>
      </c>
      <c r="K1672" s="4"/>
      <c r="L1672" s="136">
        <f t="shared" si="95"/>
        <v>-12.814579439252356</v>
      </c>
      <c r="M1672" s="141">
        <f t="shared" si="91"/>
        <v>-25.62915887850471</v>
      </c>
    </row>
    <row r="1673" spans="1:13" ht="24">
      <c r="A1673" s="41">
        <v>5</v>
      </c>
      <c r="B1673" s="33" t="s">
        <v>1252</v>
      </c>
      <c r="C1673" s="100" t="s">
        <v>1619</v>
      </c>
      <c r="D1673" s="32" t="s">
        <v>118</v>
      </c>
      <c r="E1673" s="57">
        <v>5</v>
      </c>
      <c r="F1673" s="152">
        <v>107.32</v>
      </c>
      <c r="G1673" s="150">
        <f t="shared" si="92"/>
        <v>536.5999999999999</v>
      </c>
      <c r="H1673" s="126">
        <v>107.32</v>
      </c>
      <c r="I1673" s="126">
        <f t="shared" si="93"/>
        <v>536.5999999999999</v>
      </c>
      <c r="J1673" s="134">
        <v>114.83</v>
      </c>
      <c r="K1673" s="4"/>
      <c r="L1673" s="136">
        <f t="shared" si="95"/>
        <v>0</v>
      </c>
      <c r="M1673" s="141">
        <f t="shared" si="91"/>
        <v>0</v>
      </c>
    </row>
    <row r="1674" spans="1:13" ht="24">
      <c r="A1674" s="32">
        <v>6</v>
      </c>
      <c r="B1674" s="33" t="s">
        <v>1253</v>
      </c>
      <c r="C1674" s="100" t="s">
        <v>1620</v>
      </c>
      <c r="D1674" s="32" t="s">
        <v>118</v>
      </c>
      <c r="E1674" s="57">
        <v>70</v>
      </c>
      <c r="F1674" s="152">
        <v>8.74</v>
      </c>
      <c r="G1674" s="150">
        <f t="shared" si="92"/>
        <v>611.8000000000001</v>
      </c>
      <c r="H1674" s="118">
        <f t="shared" si="94"/>
        <v>7.504672897196261</v>
      </c>
      <c r="I1674" s="118">
        <f t="shared" si="93"/>
        <v>525.3271028037383</v>
      </c>
      <c r="J1674" s="28">
        <v>8.03</v>
      </c>
      <c r="K1674" s="4"/>
      <c r="L1674" s="136">
        <f t="shared" si="95"/>
        <v>-1.2353271028037396</v>
      </c>
      <c r="M1674" s="141">
        <f t="shared" si="91"/>
        <v>-86.47289719626178</v>
      </c>
    </row>
    <row r="1675" spans="1:13" ht="14.25">
      <c r="A1675" s="41">
        <v>7</v>
      </c>
      <c r="B1675" s="33" t="s">
        <v>1254</v>
      </c>
      <c r="C1675" s="100" t="s">
        <v>1621</v>
      </c>
      <c r="D1675" s="32" t="s">
        <v>130</v>
      </c>
      <c r="E1675" s="57">
        <v>20</v>
      </c>
      <c r="F1675" s="152">
        <v>29.96</v>
      </c>
      <c r="G1675" s="150">
        <f t="shared" si="92"/>
        <v>599.2</v>
      </c>
      <c r="H1675" s="118">
        <f t="shared" si="94"/>
        <v>24.06542056074766</v>
      </c>
      <c r="I1675" s="118">
        <f t="shared" si="93"/>
        <v>481.30841121495325</v>
      </c>
      <c r="J1675" s="28">
        <v>25.75</v>
      </c>
      <c r="K1675" s="4"/>
      <c r="L1675" s="136">
        <f t="shared" si="95"/>
        <v>-5.89457943925234</v>
      </c>
      <c r="M1675" s="141">
        <f t="shared" si="91"/>
        <v>-117.89158878504679</v>
      </c>
    </row>
    <row r="1676" spans="1:13" ht="14.25">
      <c r="A1676" s="32">
        <v>8</v>
      </c>
      <c r="B1676" s="33" t="s">
        <v>1255</v>
      </c>
      <c r="C1676" s="100" t="s">
        <v>1622</v>
      </c>
      <c r="D1676" s="32" t="s">
        <v>130</v>
      </c>
      <c r="E1676" s="57">
        <v>20</v>
      </c>
      <c r="F1676" s="152">
        <v>12.8</v>
      </c>
      <c r="G1676" s="150">
        <f t="shared" si="92"/>
        <v>256</v>
      </c>
      <c r="H1676" s="118">
        <f t="shared" si="94"/>
        <v>10.542056074766354</v>
      </c>
      <c r="I1676" s="118">
        <f t="shared" si="93"/>
        <v>210.84112149532706</v>
      </c>
      <c r="J1676" s="28">
        <v>11.28</v>
      </c>
      <c r="K1676" s="4"/>
      <c r="L1676" s="136">
        <f t="shared" si="95"/>
        <v>-2.257943925233647</v>
      </c>
      <c r="M1676" s="141">
        <f t="shared" si="91"/>
        <v>-45.15887850467294</v>
      </c>
    </row>
    <row r="1677" spans="1:13" ht="14.25">
      <c r="A1677" s="41">
        <v>9</v>
      </c>
      <c r="B1677" s="33" t="s">
        <v>1256</v>
      </c>
      <c r="C1677" s="100" t="s">
        <v>1623</v>
      </c>
      <c r="D1677" s="32" t="s">
        <v>118</v>
      </c>
      <c r="E1677" s="57">
        <v>5</v>
      </c>
      <c r="F1677" s="152">
        <v>390</v>
      </c>
      <c r="G1677" s="150">
        <f t="shared" si="92"/>
        <v>1950</v>
      </c>
      <c r="H1677" s="118">
        <f t="shared" si="94"/>
        <v>335.5420560747663</v>
      </c>
      <c r="I1677" s="118">
        <f t="shared" si="93"/>
        <v>1677.7102803738317</v>
      </c>
      <c r="J1677" s="28">
        <v>359.03</v>
      </c>
      <c r="K1677" s="4"/>
      <c r="L1677" s="136">
        <f t="shared" si="95"/>
        <v>-54.45794392523368</v>
      </c>
      <c r="M1677" s="141">
        <f t="shared" si="91"/>
        <v>-272.28971962616833</v>
      </c>
    </row>
    <row r="1678" spans="1:13" ht="14.25">
      <c r="A1678" s="32">
        <v>10</v>
      </c>
      <c r="B1678" s="33" t="s">
        <v>1257</v>
      </c>
      <c r="C1678" s="100" t="s">
        <v>1624</v>
      </c>
      <c r="D1678" s="32" t="s">
        <v>118</v>
      </c>
      <c r="E1678" s="57">
        <v>10</v>
      </c>
      <c r="F1678" s="152">
        <v>54.16</v>
      </c>
      <c r="G1678" s="150">
        <f t="shared" si="92"/>
        <v>541.5999999999999</v>
      </c>
      <c r="H1678" s="118">
        <f t="shared" si="94"/>
        <v>48.654205607476634</v>
      </c>
      <c r="I1678" s="118">
        <f t="shared" si="93"/>
        <v>486.5420560747663</v>
      </c>
      <c r="J1678" s="28">
        <v>52.06</v>
      </c>
      <c r="K1678" s="4"/>
      <c r="L1678" s="136">
        <f t="shared" si="95"/>
        <v>-5.505794392523363</v>
      </c>
      <c r="M1678" s="141">
        <f t="shared" si="91"/>
        <v>-55.05794392523359</v>
      </c>
    </row>
    <row r="1679" spans="1:13" ht="14.25">
      <c r="A1679" s="41">
        <v>11</v>
      </c>
      <c r="B1679" s="33" t="s">
        <v>1258</v>
      </c>
      <c r="C1679" s="100" t="s">
        <v>1625</v>
      </c>
      <c r="D1679" s="32" t="s">
        <v>118</v>
      </c>
      <c r="E1679" s="57">
        <v>10</v>
      </c>
      <c r="F1679" s="152">
        <v>189.56</v>
      </c>
      <c r="G1679" s="150">
        <f t="shared" si="92"/>
        <v>1895.6</v>
      </c>
      <c r="H1679" s="118">
        <f t="shared" si="94"/>
        <v>185.23364485981307</v>
      </c>
      <c r="I1679" s="118">
        <f t="shared" si="93"/>
        <v>1852.3364485981306</v>
      </c>
      <c r="J1679" s="28">
        <v>198.2</v>
      </c>
      <c r="K1679" s="4"/>
      <c r="L1679" s="136">
        <f t="shared" si="95"/>
        <v>-4.326355140186934</v>
      </c>
      <c r="M1679" s="141">
        <f t="shared" si="91"/>
        <v>-43.263551401869336</v>
      </c>
    </row>
    <row r="1680" spans="1:13" ht="14.25">
      <c r="A1680" s="32">
        <v>12</v>
      </c>
      <c r="B1680" s="33" t="s">
        <v>1259</v>
      </c>
      <c r="C1680" s="100" t="s">
        <v>1633</v>
      </c>
      <c r="D1680" s="32" t="s">
        <v>118</v>
      </c>
      <c r="E1680" s="57">
        <v>30</v>
      </c>
      <c r="F1680" s="152">
        <v>1.07</v>
      </c>
      <c r="G1680" s="150">
        <f t="shared" si="92"/>
        <v>32.1</v>
      </c>
      <c r="H1680" s="126">
        <v>1.07</v>
      </c>
      <c r="I1680" s="126">
        <f t="shared" si="93"/>
        <v>32.1</v>
      </c>
      <c r="J1680" s="134">
        <v>1.14</v>
      </c>
      <c r="K1680" s="4"/>
      <c r="L1680" s="136">
        <f t="shared" si="95"/>
        <v>0</v>
      </c>
      <c r="M1680" s="141">
        <f t="shared" si="91"/>
        <v>0</v>
      </c>
    </row>
    <row r="1681" spans="1:13" ht="24">
      <c r="A1681" s="41">
        <v>13</v>
      </c>
      <c r="B1681" s="33" t="s">
        <v>1260</v>
      </c>
      <c r="C1681" s="100" t="s">
        <v>1634</v>
      </c>
      <c r="D1681" s="32" t="s">
        <v>133</v>
      </c>
      <c r="E1681" s="57">
        <v>10</v>
      </c>
      <c r="F1681" s="152">
        <v>6.25</v>
      </c>
      <c r="G1681" s="150">
        <f t="shared" si="92"/>
        <v>62.5</v>
      </c>
      <c r="H1681" s="118">
        <f t="shared" si="94"/>
        <v>7.616822429906542</v>
      </c>
      <c r="I1681" s="118">
        <f t="shared" si="93"/>
        <v>76.16822429906543</v>
      </c>
      <c r="J1681" s="28">
        <v>8.15</v>
      </c>
      <c r="K1681" s="4"/>
      <c r="L1681" s="136">
        <f t="shared" si="95"/>
        <v>1.3668224299065423</v>
      </c>
      <c r="M1681" s="141">
        <f t="shared" si="91"/>
        <v>13.668224299065429</v>
      </c>
    </row>
    <row r="1682" spans="1:13" ht="14.25">
      <c r="A1682" s="32">
        <v>14</v>
      </c>
      <c r="B1682" s="33" t="s">
        <v>1261</v>
      </c>
      <c r="C1682" s="100" t="s">
        <v>1635</v>
      </c>
      <c r="D1682" s="32" t="s">
        <v>118</v>
      </c>
      <c r="E1682" s="57">
        <v>500</v>
      </c>
      <c r="F1682" s="152">
        <v>5.35</v>
      </c>
      <c r="G1682" s="150">
        <f t="shared" si="92"/>
        <v>2675</v>
      </c>
      <c r="H1682" s="118">
        <f t="shared" si="94"/>
        <v>4.299065420560747</v>
      </c>
      <c r="I1682" s="118">
        <f t="shared" si="93"/>
        <v>2149.5327102803735</v>
      </c>
      <c r="J1682" s="28">
        <v>4.6</v>
      </c>
      <c r="K1682" s="4"/>
      <c r="L1682" s="136">
        <f t="shared" si="95"/>
        <v>-1.0509345794392528</v>
      </c>
      <c r="M1682" s="141">
        <f t="shared" si="91"/>
        <v>-525.4672897196265</v>
      </c>
    </row>
    <row r="1683" spans="1:13" ht="14.25">
      <c r="A1683" s="41">
        <v>15</v>
      </c>
      <c r="B1683" s="33" t="s">
        <v>1262</v>
      </c>
      <c r="C1683" s="100" t="s">
        <v>1636</v>
      </c>
      <c r="D1683" s="32" t="s">
        <v>118</v>
      </c>
      <c r="E1683" s="57">
        <v>60</v>
      </c>
      <c r="F1683" s="152">
        <v>13.77</v>
      </c>
      <c r="G1683" s="150">
        <f t="shared" si="92"/>
        <v>826.1999999999999</v>
      </c>
      <c r="H1683" s="118">
        <f t="shared" si="94"/>
        <v>11.542056074766354</v>
      </c>
      <c r="I1683" s="118">
        <f t="shared" si="93"/>
        <v>692.5233644859812</v>
      </c>
      <c r="J1683" s="28">
        <v>12.35</v>
      </c>
      <c r="K1683" s="4"/>
      <c r="L1683" s="136">
        <f t="shared" si="95"/>
        <v>-2.227943925233646</v>
      </c>
      <c r="M1683" s="141">
        <f t="shared" si="91"/>
        <v>-133.6766355140187</v>
      </c>
    </row>
    <row r="1684" spans="1:13" ht="14.25">
      <c r="A1684" s="32">
        <v>16</v>
      </c>
      <c r="B1684" s="2" t="s">
        <v>1263</v>
      </c>
      <c r="C1684" s="99" t="s">
        <v>1642</v>
      </c>
      <c r="D1684" s="9" t="s">
        <v>133</v>
      </c>
      <c r="E1684" s="55">
        <v>3</v>
      </c>
      <c r="F1684" s="150">
        <v>86.46</v>
      </c>
      <c r="G1684" s="150">
        <f t="shared" si="92"/>
        <v>259.38</v>
      </c>
      <c r="H1684" s="118">
        <f t="shared" si="94"/>
        <v>81.61682242990653</v>
      </c>
      <c r="I1684" s="118">
        <f t="shared" si="93"/>
        <v>244.8504672897196</v>
      </c>
      <c r="J1684" s="28">
        <v>87.33</v>
      </c>
      <c r="K1684" s="4"/>
      <c r="L1684" s="136">
        <f t="shared" si="95"/>
        <v>-4.843177570093459</v>
      </c>
      <c r="M1684" s="141">
        <f t="shared" si="91"/>
        <v>-14.529532710280392</v>
      </c>
    </row>
    <row r="1685" spans="1:13" ht="14.25">
      <c r="A1685" s="32">
        <v>17</v>
      </c>
      <c r="B1685" s="27" t="s">
        <v>1264</v>
      </c>
      <c r="C1685" s="99" t="s">
        <v>1643</v>
      </c>
      <c r="D1685" s="9" t="s">
        <v>118</v>
      </c>
      <c r="E1685" s="55">
        <v>1</v>
      </c>
      <c r="F1685" s="150">
        <v>204.85</v>
      </c>
      <c r="G1685" s="150">
        <f t="shared" si="92"/>
        <v>204.85</v>
      </c>
      <c r="H1685" s="118">
        <f t="shared" si="94"/>
        <v>172.76635514018693</v>
      </c>
      <c r="I1685" s="118">
        <f t="shared" si="93"/>
        <v>172.76635514018693</v>
      </c>
      <c r="J1685" s="28">
        <v>184.86</v>
      </c>
      <c r="K1685" s="4"/>
      <c r="L1685" s="136">
        <f t="shared" si="95"/>
        <v>-32.08364485981306</v>
      </c>
      <c r="M1685" s="141">
        <f t="shared" si="91"/>
        <v>-32.08364485981306</v>
      </c>
    </row>
    <row r="1686" spans="1:13" ht="14.25">
      <c r="A1686" s="32"/>
      <c r="B1686" s="2"/>
      <c r="C1686" s="2"/>
      <c r="D1686" s="9"/>
      <c r="E1686" s="55"/>
      <c r="F1686" s="150"/>
      <c r="G1686" s="153">
        <f>SUM(G1669:G1685)</f>
        <v>12175.53</v>
      </c>
      <c r="H1686" s="143"/>
      <c r="I1686" s="143">
        <f>SUM(I1669:I1685)</f>
        <v>10617.541121495327</v>
      </c>
      <c r="J1686" s="64"/>
      <c r="K1686" s="18"/>
      <c r="L1686" s="144"/>
      <c r="M1686" s="168">
        <f t="shared" si="91"/>
        <v>-1557.9888785046733</v>
      </c>
    </row>
    <row r="1687" spans="1:13" ht="14.25">
      <c r="A1687" s="32"/>
      <c r="B1687" s="83"/>
      <c r="C1687" s="83"/>
      <c r="D1687" s="82"/>
      <c r="E1687" s="108"/>
      <c r="F1687" s="150"/>
      <c r="G1687" s="150">
        <f t="shared" si="92"/>
        <v>0</v>
      </c>
      <c r="H1687" s="118"/>
      <c r="I1687" s="118">
        <f t="shared" si="93"/>
        <v>0</v>
      </c>
      <c r="J1687" s="64"/>
      <c r="K1687" s="4"/>
      <c r="L1687" s="136"/>
      <c r="M1687" s="141">
        <f t="shared" si="91"/>
        <v>0</v>
      </c>
    </row>
    <row r="1688" spans="1:13" ht="14.25">
      <c r="A1688" s="32"/>
      <c r="B1688" s="2"/>
      <c r="C1688" s="2"/>
      <c r="D1688" s="9"/>
      <c r="E1688" s="55"/>
      <c r="F1688" s="150"/>
      <c r="G1688" s="150">
        <f t="shared" si="92"/>
        <v>0</v>
      </c>
      <c r="H1688" s="118"/>
      <c r="I1688" s="118">
        <f t="shared" si="93"/>
        <v>0</v>
      </c>
      <c r="J1688" s="64"/>
      <c r="K1688" s="4"/>
      <c r="L1688" s="136"/>
      <c r="M1688" s="141">
        <f t="shared" si="91"/>
        <v>0</v>
      </c>
    </row>
    <row r="1689" spans="1:13" ht="14.25">
      <c r="A1689" s="32"/>
      <c r="B1689" s="2"/>
      <c r="C1689" s="2"/>
      <c r="D1689" s="9"/>
      <c r="E1689" s="55"/>
      <c r="F1689" s="150"/>
      <c r="G1689" s="150">
        <f t="shared" si="92"/>
        <v>0</v>
      </c>
      <c r="H1689" s="118"/>
      <c r="I1689" s="118">
        <f t="shared" si="93"/>
        <v>0</v>
      </c>
      <c r="J1689" s="64"/>
      <c r="K1689" s="4"/>
      <c r="L1689" s="136"/>
      <c r="M1689" s="141">
        <f t="shared" si="91"/>
        <v>0</v>
      </c>
    </row>
    <row r="1690" spans="1:13" ht="14.25">
      <c r="A1690" s="54" t="s">
        <v>1265</v>
      </c>
      <c r="B1690" s="2"/>
      <c r="C1690" s="2"/>
      <c r="D1690" s="9"/>
      <c r="E1690" s="55"/>
      <c r="F1690" s="150"/>
      <c r="G1690" s="150">
        <f t="shared" si="92"/>
        <v>0</v>
      </c>
      <c r="H1690" s="118"/>
      <c r="I1690" s="118">
        <f t="shared" si="93"/>
        <v>0</v>
      </c>
      <c r="J1690" s="28"/>
      <c r="K1690" s="24"/>
      <c r="L1690" s="136"/>
      <c r="M1690" s="141">
        <f t="shared" si="91"/>
        <v>0</v>
      </c>
    </row>
    <row r="1691" spans="1:13" ht="14.25">
      <c r="A1691" s="6" t="s">
        <v>111</v>
      </c>
      <c r="B1691" s="6" t="s">
        <v>112</v>
      </c>
      <c r="C1691" s="12" t="s">
        <v>1164</v>
      </c>
      <c r="D1691" s="6" t="s">
        <v>113</v>
      </c>
      <c r="E1691" s="53" t="s">
        <v>114</v>
      </c>
      <c r="F1691" s="151" t="s">
        <v>1662</v>
      </c>
      <c r="G1691" s="150"/>
      <c r="H1691" s="119" t="s">
        <v>1663</v>
      </c>
      <c r="I1691" s="118"/>
      <c r="J1691" s="8"/>
      <c r="K1691" s="8"/>
      <c r="L1691" s="136"/>
      <c r="M1691" s="141"/>
    </row>
    <row r="1692" spans="1:13" ht="24">
      <c r="A1692" s="32">
        <v>1</v>
      </c>
      <c r="B1692" s="33" t="s">
        <v>1266</v>
      </c>
      <c r="C1692" s="100" t="s">
        <v>1644</v>
      </c>
      <c r="D1692" s="32" t="s">
        <v>118</v>
      </c>
      <c r="E1692" s="57">
        <v>20</v>
      </c>
      <c r="F1692" s="152">
        <v>12.26</v>
      </c>
      <c r="G1692" s="150">
        <f t="shared" si="92"/>
        <v>245.2</v>
      </c>
      <c r="H1692" s="118">
        <f>J1692/1.07</f>
        <v>11.495327102803738</v>
      </c>
      <c r="I1692" s="118">
        <f t="shared" si="93"/>
        <v>229.90654205607478</v>
      </c>
      <c r="J1692" s="28">
        <v>12.3</v>
      </c>
      <c r="K1692" s="4"/>
      <c r="L1692" s="136">
        <f>H1692-F1692</f>
        <v>-0.7646728971962613</v>
      </c>
      <c r="M1692" s="141">
        <f t="shared" si="91"/>
        <v>-15.293457943925205</v>
      </c>
    </row>
    <row r="1693" spans="1:13" ht="24">
      <c r="A1693" s="41">
        <v>2</v>
      </c>
      <c r="B1693" s="33" t="s">
        <v>1267</v>
      </c>
      <c r="C1693" s="100" t="s">
        <v>1645</v>
      </c>
      <c r="D1693" s="32" t="s">
        <v>118</v>
      </c>
      <c r="E1693" s="57">
        <v>5</v>
      </c>
      <c r="F1693" s="152">
        <v>37.59</v>
      </c>
      <c r="G1693" s="150">
        <f t="shared" si="92"/>
        <v>187.95000000000002</v>
      </c>
      <c r="H1693" s="118">
        <f>J1693/1.07</f>
        <v>31.887850467289717</v>
      </c>
      <c r="I1693" s="118">
        <f t="shared" si="93"/>
        <v>159.4392523364486</v>
      </c>
      <c r="J1693" s="28">
        <v>34.12</v>
      </c>
      <c r="K1693" s="4"/>
      <c r="L1693" s="136">
        <f>H1693-F1693</f>
        <v>-5.702149532710287</v>
      </c>
      <c r="M1693" s="141">
        <f t="shared" si="91"/>
        <v>-28.510747663551427</v>
      </c>
    </row>
    <row r="1694" spans="1:13" ht="24">
      <c r="A1694" s="32">
        <v>3</v>
      </c>
      <c r="B1694" s="33" t="s">
        <v>1268</v>
      </c>
      <c r="C1694" s="100" t="s">
        <v>1646</v>
      </c>
      <c r="D1694" s="32" t="s">
        <v>118</v>
      </c>
      <c r="E1694" s="57">
        <v>30</v>
      </c>
      <c r="F1694" s="152">
        <v>61.65</v>
      </c>
      <c r="G1694" s="150">
        <f t="shared" si="92"/>
        <v>1849.5</v>
      </c>
      <c r="H1694" s="118">
        <f>J1694/1.07</f>
        <v>55.242990654205606</v>
      </c>
      <c r="I1694" s="118">
        <f t="shared" si="93"/>
        <v>1657.289719626168</v>
      </c>
      <c r="J1694" s="28">
        <v>59.11</v>
      </c>
      <c r="K1694" s="4"/>
      <c r="L1694" s="136">
        <f>H1694-F1694</f>
        <v>-6.407009345794393</v>
      </c>
      <c r="M1694" s="141">
        <f t="shared" si="91"/>
        <v>-192.2102803738319</v>
      </c>
    </row>
    <row r="1695" spans="1:13" ht="14.25">
      <c r="A1695" s="32"/>
      <c r="B1695" s="33"/>
      <c r="C1695" s="33"/>
      <c r="D1695" s="32"/>
      <c r="E1695" s="57"/>
      <c r="F1695" s="152"/>
      <c r="G1695" s="150">
        <f t="shared" si="92"/>
        <v>0</v>
      </c>
      <c r="H1695" s="118"/>
      <c r="I1695" s="118">
        <f t="shared" si="93"/>
        <v>0</v>
      </c>
      <c r="J1695" s="64"/>
      <c r="K1695" s="4"/>
      <c r="L1695" s="136"/>
      <c r="M1695" s="169">
        <f t="shared" si="91"/>
        <v>0</v>
      </c>
    </row>
    <row r="1696" spans="1:13" ht="14.25">
      <c r="A1696" s="32"/>
      <c r="B1696" s="83"/>
      <c r="C1696" s="83"/>
      <c r="D1696" s="82"/>
      <c r="E1696" s="108"/>
      <c r="F1696" s="152"/>
      <c r="G1696" s="150">
        <f t="shared" si="92"/>
        <v>0</v>
      </c>
      <c r="H1696" s="118"/>
      <c r="I1696" s="118">
        <f t="shared" si="93"/>
        <v>0</v>
      </c>
      <c r="J1696" s="64"/>
      <c r="K1696" s="4"/>
      <c r="L1696" s="136"/>
      <c r="M1696" s="141">
        <f t="shared" si="91"/>
        <v>0</v>
      </c>
    </row>
    <row r="1697" spans="1:13" ht="14.25">
      <c r="A1697" s="32"/>
      <c r="B1697" s="33"/>
      <c r="C1697" s="33"/>
      <c r="D1697" s="32"/>
      <c r="E1697" s="57"/>
      <c r="F1697" s="152"/>
      <c r="G1697" s="150">
        <f t="shared" si="92"/>
        <v>0</v>
      </c>
      <c r="H1697" s="118"/>
      <c r="I1697" s="118">
        <f t="shared" si="93"/>
        <v>0</v>
      </c>
      <c r="J1697" s="64"/>
      <c r="K1697" s="4"/>
      <c r="L1697" s="136"/>
      <c r="M1697" s="141">
        <f t="shared" si="91"/>
        <v>0</v>
      </c>
    </row>
    <row r="1698" spans="1:13" ht="14.25">
      <c r="A1698" s="54" t="s">
        <v>1269</v>
      </c>
      <c r="B1698" s="33"/>
      <c r="C1698" s="33"/>
      <c r="D1698" s="32"/>
      <c r="E1698" s="57"/>
      <c r="F1698" s="152"/>
      <c r="G1698" s="150">
        <f t="shared" si="92"/>
        <v>0</v>
      </c>
      <c r="H1698" s="118"/>
      <c r="I1698" s="118">
        <f t="shared" si="93"/>
        <v>0</v>
      </c>
      <c r="J1698" s="28"/>
      <c r="K1698" s="24"/>
      <c r="L1698" s="136"/>
      <c r="M1698" s="141">
        <f t="shared" si="91"/>
        <v>0</v>
      </c>
    </row>
    <row r="1699" spans="1:13" ht="14.25">
      <c r="A1699" s="6" t="s">
        <v>111</v>
      </c>
      <c r="B1699" s="6" t="s">
        <v>112</v>
      </c>
      <c r="C1699" s="12" t="s">
        <v>1164</v>
      </c>
      <c r="D1699" s="6" t="s">
        <v>113</v>
      </c>
      <c r="E1699" s="53" t="s">
        <v>114</v>
      </c>
      <c r="F1699" s="151" t="s">
        <v>1662</v>
      </c>
      <c r="G1699" s="150"/>
      <c r="H1699" s="119" t="s">
        <v>1663</v>
      </c>
      <c r="I1699" s="118"/>
      <c r="J1699" s="8"/>
      <c r="K1699" s="8"/>
      <c r="L1699" s="136"/>
      <c r="M1699" s="141"/>
    </row>
    <row r="1700" spans="1:13" ht="14.25">
      <c r="A1700" s="41">
        <v>1</v>
      </c>
      <c r="B1700" s="33" t="s">
        <v>1270</v>
      </c>
      <c r="C1700" s="100" t="s">
        <v>1647</v>
      </c>
      <c r="D1700" s="32" t="s">
        <v>118</v>
      </c>
      <c r="E1700" s="57">
        <v>100</v>
      </c>
      <c r="F1700" s="152">
        <v>11.41</v>
      </c>
      <c r="G1700" s="150">
        <f t="shared" si="92"/>
        <v>1141</v>
      </c>
      <c r="H1700" s="118">
        <f>J1700/1.07</f>
        <v>7.981308411214952</v>
      </c>
      <c r="I1700" s="118">
        <f t="shared" si="93"/>
        <v>798.1308411214952</v>
      </c>
      <c r="J1700" s="28">
        <v>8.54</v>
      </c>
      <c r="K1700" s="4"/>
      <c r="L1700" s="136">
        <f>H1700-F1700</f>
        <v>-3.428691588785048</v>
      </c>
      <c r="M1700" s="141">
        <f t="shared" si="91"/>
        <v>-342.8691588785048</v>
      </c>
    </row>
    <row r="1701" spans="1:13" ht="14.25">
      <c r="A1701" s="32">
        <v>2</v>
      </c>
      <c r="B1701" s="30" t="s">
        <v>1271</v>
      </c>
      <c r="C1701" s="99" t="s">
        <v>34</v>
      </c>
      <c r="D1701" s="9" t="s">
        <v>118</v>
      </c>
      <c r="E1701" s="55">
        <v>60</v>
      </c>
      <c r="F1701" s="150">
        <v>28.8</v>
      </c>
      <c r="G1701" s="150">
        <f t="shared" si="92"/>
        <v>1728</v>
      </c>
      <c r="H1701" s="118">
        <f>J1701/1.07</f>
        <v>28.80373831775701</v>
      </c>
      <c r="I1701" s="118">
        <f t="shared" si="93"/>
        <v>1728.2242990654206</v>
      </c>
      <c r="J1701" s="28">
        <v>30.82</v>
      </c>
      <c r="K1701" s="4"/>
      <c r="L1701" s="137">
        <f>H1701-F1701</f>
        <v>0.0037383177570085024</v>
      </c>
      <c r="M1701" s="141">
        <f t="shared" si="91"/>
        <v>0.22429906542060962</v>
      </c>
    </row>
    <row r="1702" spans="1:13" ht="14.25">
      <c r="A1702" s="32"/>
      <c r="B1702" s="30"/>
      <c r="C1702" s="30"/>
      <c r="D1702" s="9"/>
      <c r="E1702" s="55"/>
      <c r="F1702" s="150"/>
      <c r="G1702" s="150">
        <f t="shared" si="92"/>
        <v>0</v>
      </c>
      <c r="H1702" s="118"/>
      <c r="I1702" s="118">
        <f t="shared" si="93"/>
        <v>0</v>
      </c>
      <c r="J1702" s="64"/>
      <c r="K1702" s="4"/>
      <c r="L1702" s="136"/>
      <c r="M1702" s="169">
        <f t="shared" si="91"/>
        <v>0</v>
      </c>
    </row>
    <row r="1703" spans="1:13" ht="14.25">
      <c r="A1703" s="32"/>
      <c r="B1703" s="83"/>
      <c r="C1703" s="83"/>
      <c r="D1703" s="82"/>
      <c r="E1703" s="108"/>
      <c r="F1703" s="150"/>
      <c r="G1703" s="150">
        <f t="shared" si="92"/>
        <v>0</v>
      </c>
      <c r="H1703" s="118"/>
      <c r="I1703" s="118">
        <f t="shared" si="93"/>
        <v>0</v>
      </c>
      <c r="J1703" s="64"/>
      <c r="K1703" s="4"/>
      <c r="L1703" s="136"/>
      <c r="M1703" s="141">
        <f t="shared" si="91"/>
        <v>0</v>
      </c>
    </row>
    <row r="1704" spans="1:13" ht="14.25">
      <c r="A1704" s="32"/>
      <c r="B1704" s="30"/>
      <c r="C1704" s="30"/>
      <c r="D1704" s="9"/>
      <c r="E1704" s="55"/>
      <c r="F1704" s="150"/>
      <c r="G1704" s="150">
        <f t="shared" si="92"/>
        <v>0</v>
      </c>
      <c r="H1704" s="118"/>
      <c r="I1704" s="118">
        <f t="shared" si="93"/>
        <v>0</v>
      </c>
      <c r="J1704" s="64"/>
      <c r="K1704" s="4"/>
      <c r="L1704" s="136"/>
      <c r="M1704" s="141">
        <f t="shared" si="91"/>
        <v>0</v>
      </c>
    </row>
    <row r="1705" spans="1:13" ht="14.25">
      <c r="A1705" s="54" t="s">
        <v>1272</v>
      </c>
      <c r="B1705" s="30"/>
      <c r="C1705" s="30"/>
      <c r="D1705" s="30"/>
      <c r="E1705" s="30"/>
      <c r="F1705" s="158"/>
      <c r="G1705" s="150">
        <f t="shared" si="92"/>
        <v>0</v>
      </c>
      <c r="H1705" s="118"/>
      <c r="I1705" s="118">
        <f t="shared" si="93"/>
        <v>0</v>
      </c>
      <c r="J1705" s="30"/>
      <c r="K1705" s="30"/>
      <c r="L1705" s="136"/>
      <c r="M1705" s="141">
        <f t="shared" si="91"/>
        <v>0</v>
      </c>
    </row>
    <row r="1706" spans="1:13" ht="14.25">
      <c r="A1706" s="6" t="s">
        <v>111</v>
      </c>
      <c r="B1706" s="6" t="s">
        <v>112</v>
      </c>
      <c r="C1706" s="12" t="s">
        <v>1164</v>
      </c>
      <c r="D1706" s="6" t="s">
        <v>113</v>
      </c>
      <c r="E1706" s="53" t="s">
        <v>114</v>
      </c>
      <c r="F1706" s="151" t="s">
        <v>1662</v>
      </c>
      <c r="G1706" s="150"/>
      <c r="H1706" s="119" t="s">
        <v>1663</v>
      </c>
      <c r="I1706" s="118"/>
      <c r="J1706" s="8"/>
      <c r="K1706" s="8"/>
      <c r="L1706" s="136"/>
      <c r="M1706" s="141"/>
    </row>
    <row r="1707" spans="1:13" ht="14.25">
      <c r="A1707" s="41">
        <v>1</v>
      </c>
      <c r="B1707" s="33" t="s">
        <v>1273</v>
      </c>
      <c r="C1707" s="100" t="s">
        <v>1648</v>
      </c>
      <c r="D1707" s="32" t="s">
        <v>118</v>
      </c>
      <c r="E1707" s="57">
        <v>30</v>
      </c>
      <c r="F1707" s="152">
        <v>272.74</v>
      </c>
      <c r="G1707" s="150">
        <f t="shared" si="92"/>
        <v>8182.200000000001</v>
      </c>
      <c r="H1707" s="118">
        <f>J1707/1.07</f>
        <v>264.8785046728972</v>
      </c>
      <c r="I1707" s="118">
        <f t="shared" si="93"/>
        <v>7946.355140186915</v>
      </c>
      <c r="J1707" s="28">
        <v>283.42</v>
      </c>
      <c r="K1707" s="4"/>
      <c r="L1707" s="136">
        <f>H1707-F1707</f>
        <v>-7.86149532710283</v>
      </c>
      <c r="M1707" s="141">
        <f t="shared" si="91"/>
        <v>-235.84485981308535</v>
      </c>
    </row>
    <row r="1708" spans="1:13" ht="14.25">
      <c r="A1708" s="41"/>
      <c r="B1708" s="33"/>
      <c r="C1708" s="33"/>
      <c r="D1708" s="32"/>
      <c r="E1708" s="57"/>
      <c r="F1708" s="152"/>
      <c r="G1708" s="150">
        <f t="shared" si="92"/>
        <v>0</v>
      </c>
      <c r="H1708" s="118"/>
      <c r="I1708" s="118">
        <f t="shared" si="93"/>
        <v>0</v>
      </c>
      <c r="J1708" s="64"/>
      <c r="K1708" s="4"/>
      <c r="L1708" s="136"/>
      <c r="M1708" s="169">
        <f t="shared" si="91"/>
        <v>0</v>
      </c>
    </row>
    <row r="1709" spans="1:13" ht="14.25">
      <c r="A1709" s="41"/>
      <c r="B1709" s="83"/>
      <c r="C1709" s="83"/>
      <c r="D1709" s="82"/>
      <c r="E1709" s="108"/>
      <c r="F1709" s="152"/>
      <c r="G1709" s="150">
        <f t="shared" si="92"/>
        <v>0</v>
      </c>
      <c r="H1709" s="118"/>
      <c r="I1709" s="118">
        <f t="shared" si="93"/>
        <v>0</v>
      </c>
      <c r="J1709" s="64"/>
      <c r="K1709" s="4"/>
      <c r="L1709" s="136"/>
      <c r="M1709" s="141">
        <f t="shared" si="91"/>
        <v>0</v>
      </c>
    </row>
    <row r="1710" spans="1:13" ht="14.25">
      <c r="A1710" s="41"/>
      <c r="B1710" s="33"/>
      <c r="C1710" s="33"/>
      <c r="D1710" s="32"/>
      <c r="E1710" s="57"/>
      <c r="F1710" s="152"/>
      <c r="G1710" s="150">
        <f t="shared" si="92"/>
        <v>0</v>
      </c>
      <c r="H1710" s="118"/>
      <c r="I1710" s="118">
        <f t="shared" si="93"/>
        <v>0</v>
      </c>
      <c r="J1710" s="64"/>
      <c r="K1710" s="4"/>
      <c r="L1710" s="136"/>
      <c r="M1710" s="141">
        <f t="shared" si="91"/>
        <v>0</v>
      </c>
    </row>
    <row r="1711" spans="1:13" ht="14.25">
      <c r="A1711" s="15" t="s">
        <v>1014</v>
      </c>
      <c r="B1711" s="33"/>
      <c r="C1711" s="33"/>
      <c r="D1711" s="32"/>
      <c r="E1711" s="57"/>
      <c r="F1711" s="152"/>
      <c r="G1711" s="150">
        <f t="shared" si="92"/>
        <v>0</v>
      </c>
      <c r="H1711" s="118"/>
      <c r="I1711" s="118">
        <f t="shared" si="93"/>
        <v>0</v>
      </c>
      <c r="J1711" s="28"/>
      <c r="K1711" s="24"/>
      <c r="L1711" s="136"/>
      <c r="M1711" s="141">
        <f t="shared" si="91"/>
        <v>0</v>
      </c>
    </row>
    <row r="1712" spans="1:13" ht="14.25">
      <c r="A1712" s="6" t="s">
        <v>111</v>
      </c>
      <c r="B1712" s="6" t="s">
        <v>112</v>
      </c>
      <c r="C1712" s="12" t="s">
        <v>1164</v>
      </c>
      <c r="D1712" s="6" t="s">
        <v>113</v>
      </c>
      <c r="E1712" s="53" t="s">
        <v>114</v>
      </c>
      <c r="F1712" s="151" t="s">
        <v>1662</v>
      </c>
      <c r="G1712" s="150"/>
      <c r="H1712" s="119" t="s">
        <v>1663</v>
      </c>
      <c r="I1712" s="118"/>
      <c r="J1712" s="8"/>
      <c r="K1712" s="8"/>
      <c r="L1712" s="136"/>
      <c r="M1712" s="141"/>
    </row>
    <row r="1713" spans="1:13" ht="14.25">
      <c r="A1713" s="41">
        <v>1</v>
      </c>
      <c r="B1713" s="30" t="s">
        <v>1274</v>
      </c>
      <c r="C1713" s="99" t="s">
        <v>1649</v>
      </c>
      <c r="D1713" s="9" t="s">
        <v>118</v>
      </c>
      <c r="E1713" s="55">
        <v>2</v>
      </c>
      <c r="F1713" s="150">
        <v>7565</v>
      </c>
      <c r="G1713" s="150">
        <f t="shared" si="92"/>
        <v>15130</v>
      </c>
      <c r="H1713" s="126">
        <f>J1713/1.07</f>
        <v>7565</v>
      </c>
      <c r="I1713" s="126">
        <f t="shared" si="93"/>
        <v>15130</v>
      </c>
      <c r="J1713" s="134">
        <v>8094.55</v>
      </c>
      <c r="K1713" s="4"/>
      <c r="L1713" s="136">
        <f>H1713-F1713</f>
        <v>0</v>
      </c>
      <c r="M1713" s="141">
        <f t="shared" si="91"/>
        <v>0</v>
      </c>
    </row>
    <row r="1714" spans="1:13" ht="14.25">
      <c r="A1714" s="32">
        <v>2</v>
      </c>
      <c r="B1714" s="30" t="s">
        <v>1275</v>
      </c>
      <c r="C1714" s="99" t="s">
        <v>1650</v>
      </c>
      <c r="D1714" s="9" t="s">
        <v>118</v>
      </c>
      <c r="E1714" s="55">
        <v>2</v>
      </c>
      <c r="F1714" s="150">
        <v>18161</v>
      </c>
      <c r="G1714" s="150">
        <f t="shared" si="92"/>
        <v>36322</v>
      </c>
      <c r="H1714" s="126">
        <f>J1714/1.07</f>
        <v>18161</v>
      </c>
      <c r="I1714" s="126">
        <f t="shared" si="93"/>
        <v>36322</v>
      </c>
      <c r="J1714" s="134">
        <v>19432.27</v>
      </c>
      <c r="K1714" s="4"/>
      <c r="L1714" s="136">
        <f>H1714-F1714</f>
        <v>0</v>
      </c>
      <c r="M1714" s="141">
        <f t="shared" si="91"/>
        <v>0</v>
      </c>
    </row>
    <row r="1715" spans="1:13" ht="14.25">
      <c r="A1715" s="32"/>
      <c r="B1715" s="30"/>
      <c r="C1715" s="30"/>
      <c r="D1715" s="9"/>
      <c r="E1715" s="55"/>
      <c r="F1715" s="150"/>
      <c r="G1715" s="153">
        <f>SUM(G1713:G1714)</f>
        <v>51452</v>
      </c>
      <c r="H1715" s="143"/>
      <c r="I1715" s="143">
        <f>SUM(I1713:I1714)</f>
        <v>51452</v>
      </c>
      <c r="J1715" s="64"/>
      <c r="K1715" s="18"/>
      <c r="L1715" s="144"/>
      <c r="M1715" s="168">
        <f t="shared" si="91"/>
        <v>0</v>
      </c>
    </row>
    <row r="1716" spans="1:13" ht="14.25">
      <c r="A1716" s="32"/>
      <c r="B1716" s="83"/>
      <c r="C1716" s="83"/>
      <c r="D1716" s="82"/>
      <c r="E1716" s="108"/>
      <c r="F1716" s="150"/>
      <c r="G1716" s="150">
        <f t="shared" si="92"/>
        <v>0</v>
      </c>
      <c r="H1716" s="118"/>
      <c r="I1716" s="118">
        <f t="shared" si="93"/>
        <v>0</v>
      </c>
      <c r="J1716" s="64"/>
      <c r="K1716" s="4"/>
      <c r="L1716" s="136"/>
      <c r="M1716" s="141">
        <f aca="true" t="shared" si="96" ref="M1716:M1778">I1716-G1716</f>
        <v>0</v>
      </c>
    </row>
    <row r="1717" spans="1:13" ht="14.25">
      <c r="A1717" s="32"/>
      <c r="B1717" s="30"/>
      <c r="C1717" s="30"/>
      <c r="D1717" s="9"/>
      <c r="E1717" s="55"/>
      <c r="F1717" s="150"/>
      <c r="G1717" s="150">
        <f t="shared" si="92"/>
        <v>0</v>
      </c>
      <c r="H1717" s="118"/>
      <c r="I1717" s="118">
        <f t="shared" si="93"/>
        <v>0</v>
      </c>
      <c r="J1717" s="64"/>
      <c r="K1717" s="4"/>
      <c r="L1717" s="136"/>
      <c r="M1717" s="141">
        <f t="shared" si="96"/>
        <v>0</v>
      </c>
    </row>
    <row r="1718" spans="1:13" ht="14.25">
      <c r="A1718" s="54" t="s">
        <v>1276</v>
      </c>
      <c r="B1718" s="30"/>
      <c r="C1718" s="30"/>
      <c r="D1718" s="9"/>
      <c r="E1718" s="55"/>
      <c r="F1718" s="150"/>
      <c r="G1718" s="150">
        <f t="shared" si="92"/>
        <v>0</v>
      </c>
      <c r="H1718" s="118"/>
      <c r="I1718" s="118">
        <f t="shared" si="93"/>
        <v>0</v>
      </c>
      <c r="J1718" s="28"/>
      <c r="K1718" s="24"/>
      <c r="L1718" s="136"/>
      <c r="M1718" s="141">
        <f t="shared" si="96"/>
        <v>0</v>
      </c>
    </row>
    <row r="1719" spans="1:13" ht="14.25">
      <c r="A1719" s="6" t="s">
        <v>111</v>
      </c>
      <c r="B1719" s="6" t="s">
        <v>112</v>
      </c>
      <c r="C1719" s="12" t="s">
        <v>1164</v>
      </c>
      <c r="D1719" s="6" t="s">
        <v>113</v>
      </c>
      <c r="E1719" s="53" t="s">
        <v>114</v>
      </c>
      <c r="F1719" s="151" t="s">
        <v>1662</v>
      </c>
      <c r="G1719" s="150"/>
      <c r="H1719" s="119" t="s">
        <v>1663</v>
      </c>
      <c r="I1719" s="118"/>
      <c r="J1719" s="8"/>
      <c r="K1719" s="8"/>
      <c r="L1719" s="136"/>
      <c r="M1719" s="141"/>
    </row>
    <row r="1720" spans="1:13" ht="14.25">
      <c r="A1720" s="41">
        <v>1</v>
      </c>
      <c r="B1720" s="30" t="s">
        <v>1277</v>
      </c>
      <c r="C1720" s="99" t="s">
        <v>36</v>
      </c>
      <c r="D1720" s="9" t="s">
        <v>118</v>
      </c>
      <c r="E1720" s="55">
        <v>10</v>
      </c>
      <c r="F1720" s="150">
        <v>9.04</v>
      </c>
      <c r="G1720" s="150">
        <f>E1720*F1720</f>
        <v>90.39999999999999</v>
      </c>
      <c r="H1720" s="118">
        <f>J1720/1.07</f>
        <v>7.757009345794393</v>
      </c>
      <c r="I1720" s="118">
        <f>H1720*E1720</f>
        <v>77.57009345794393</v>
      </c>
      <c r="J1720" s="28">
        <v>8.3</v>
      </c>
      <c r="K1720" s="4"/>
      <c r="L1720" s="136">
        <f>H1720-F1720</f>
        <v>-1.282990654205606</v>
      </c>
      <c r="M1720" s="141">
        <f t="shared" si="96"/>
        <v>-12.829906542056065</v>
      </c>
    </row>
    <row r="1721" spans="1:13" ht="14.25">
      <c r="A1721" s="32">
        <v>2</v>
      </c>
      <c r="B1721" s="30" t="s">
        <v>1278</v>
      </c>
      <c r="C1721" s="99" t="s">
        <v>35</v>
      </c>
      <c r="D1721" s="9" t="s">
        <v>118</v>
      </c>
      <c r="E1721" s="55">
        <v>10</v>
      </c>
      <c r="F1721" s="150">
        <v>6.97</v>
      </c>
      <c r="G1721" s="150">
        <f>E1721*F1721</f>
        <v>69.7</v>
      </c>
      <c r="H1721" s="118">
        <f>J1721/1.07</f>
        <v>5.233644859813084</v>
      </c>
      <c r="I1721" s="118">
        <f>H1721*E1721</f>
        <v>52.336448598130836</v>
      </c>
      <c r="J1721" s="28">
        <v>5.6</v>
      </c>
      <c r="K1721" s="4"/>
      <c r="L1721" s="136">
        <f>H1721-F1721</f>
        <v>-1.736355140186916</v>
      </c>
      <c r="M1721" s="141">
        <f t="shared" si="96"/>
        <v>-17.363551401869167</v>
      </c>
    </row>
    <row r="1722" spans="1:13" ht="14.25">
      <c r="A1722" s="32"/>
      <c r="B1722" s="30"/>
      <c r="C1722" s="30"/>
      <c r="D1722" s="9"/>
      <c r="E1722" s="55"/>
      <c r="F1722" s="150"/>
      <c r="G1722" s="153">
        <f>SUM(G1720:G1721)</f>
        <v>160.1</v>
      </c>
      <c r="H1722" s="143"/>
      <c r="I1722" s="143">
        <f>SUM(I1720:I1721)</f>
        <v>129.90654205607476</v>
      </c>
      <c r="J1722" s="64"/>
      <c r="K1722" s="18"/>
      <c r="L1722" s="144"/>
      <c r="M1722" s="168">
        <f t="shared" si="96"/>
        <v>-30.19345794392524</v>
      </c>
    </row>
    <row r="1723" spans="1:13" ht="14.25">
      <c r="A1723" s="32"/>
      <c r="B1723" s="83"/>
      <c r="C1723" s="83"/>
      <c r="D1723" s="82"/>
      <c r="E1723" s="108"/>
      <c r="F1723" s="150"/>
      <c r="G1723" s="150">
        <f>E1723*F1723</f>
        <v>0</v>
      </c>
      <c r="H1723" s="118"/>
      <c r="I1723" s="118">
        <f>H1723*E1723</f>
        <v>0</v>
      </c>
      <c r="J1723" s="64"/>
      <c r="K1723" s="4"/>
      <c r="L1723" s="136"/>
      <c r="M1723" s="141">
        <f t="shared" si="96"/>
        <v>0</v>
      </c>
    </row>
    <row r="1724" spans="1:13" ht="14.25">
      <c r="A1724" s="32"/>
      <c r="B1724" s="30"/>
      <c r="C1724" s="30"/>
      <c r="D1724" s="9"/>
      <c r="E1724" s="55"/>
      <c r="F1724" s="150"/>
      <c r="G1724" s="150">
        <f>E1724*F1724</f>
        <v>0</v>
      </c>
      <c r="H1724" s="118"/>
      <c r="I1724" s="118">
        <f>H1724*E1724</f>
        <v>0</v>
      </c>
      <c r="J1724" s="64"/>
      <c r="K1724" s="4"/>
      <c r="L1724" s="136"/>
      <c r="M1724" s="141">
        <f t="shared" si="96"/>
        <v>0</v>
      </c>
    </row>
    <row r="1725" spans="1:13" ht="14.25">
      <c r="A1725" s="54" t="s">
        <v>1279</v>
      </c>
      <c r="B1725" s="30"/>
      <c r="C1725" s="30"/>
      <c r="D1725" s="9"/>
      <c r="E1725" s="55"/>
      <c r="F1725" s="150"/>
      <c r="G1725" s="150">
        <f>E1725*F1725</f>
        <v>0</v>
      </c>
      <c r="H1725" s="118"/>
      <c r="I1725" s="118">
        <f>H1725*E1725</f>
        <v>0</v>
      </c>
      <c r="J1725" s="28"/>
      <c r="K1725" s="24"/>
      <c r="L1725" s="136"/>
      <c r="M1725" s="141">
        <f t="shared" si="96"/>
        <v>0</v>
      </c>
    </row>
    <row r="1726" spans="1:13" ht="14.25">
      <c r="A1726" s="6" t="s">
        <v>111</v>
      </c>
      <c r="B1726" s="6" t="s">
        <v>112</v>
      </c>
      <c r="C1726" s="12" t="s">
        <v>1164</v>
      </c>
      <c r="D1726" s="6" t="s">
        <v>113</v>
      </c>
      <c r="E1726" s="53" t="s">
        <v>114</v>
      </c>
      <c r="F1726" s="151" t="s">
        <v>1662</v>
      </c>
      <c r="G1726" s="150"/>
      <c r="H1726" s="119" t="s">
        <v>1663</v>
      </c>
      <c r="I1726" s="118"/>
      <c r="J1726" s="8"/>
      <c r="K1726" s="8"/>
      <c r="L1726" s="136"/>
      <c r="M1726" s="141"/>
    </row>
    <row r="1727" spans="1:13" ht="14.25">
      <c r="A1727" s="41">
        <v>1</v>
      </c>
      <c r="B1727" s="33" t="s">
        <v>1280</v>
      </c>
      <c r="C1727" s="100" t="s">
        <v>1652</v>
      </c>
      <c r="D1727" s="32" t="s">
        <v>118</v>
      </c>
      <c r="E1727" s="57">
        <v>20</v>
      </c>
      <c r="F1727" s="152">
        <v>20.9</v>
      </c>
      <c r="G1727" s="150">
        <f>E1727*F1727</f>
        <v>418</v>
      </c>
      <c r="H1727" s="118">
        <f>J1727/1.07</f>
        <v>19.579439252336446</v>
      </c>
      <c r="I1727" s="118">
        <f>H1727*E1727</f>
        <v>391.5887850467289</v>
      </c>
      <c r="J1727" s="28">
        <v>20.95</v>
      </c>
      <c r="K1727" s="4"/>
      <c r="L1727" s="136">
        <f>H1727-F1727</f>
        <v>-1.3205607476635528</v>
      </c>
      <c r="M1727" s="141">
        <f t="shared" si="96"/>
        <v>-26.4112149532711</v>
      </c>
    </row>
    <row r="1728" spans="1:13" ht="14.25">
      <c r="A1728" s="41"/>
      <c r="B1728" s="33"/>
      <c r="C1728" s="33"/>
      <c r="D1728" s="32"/>
      <c r="E1728" s="57"/>
      <c r="F1728" s="152"/>
      <c r="G1728" s="153">
        <f>SUM(G1727)</f>
        <v>418</v>
      </c>
      <c r="H1728" s="143"/>
      <c r="I1728" s="143">
        <f>SUM(I1727)</f>
        <v>391.5887850467289</v>
      </c>
      <c r="J1728" s="64"/>
      <c r="K1728" s="18"/>
      <c r="L1728" s="144"/>
      <c r="M1728" s="168">
        <f t="shared" si="96"/>
        <v>-26.4112149532711</v>
      </c>
    </row>
    <row r="1729" spans="1:13" ht="14.25">
      <c r="A1729" s="41"/>
      <c r="B1729" s="83"/>
      <c r="C1729" s="83"/>
      <c r="D1729" s="82"/>
      <c r="E1729" s="108"/>
      <c r="F1729" s="152"/>
      <c r="G1729" s="150">
        <f>E1729*F1729</f>
        <v>0</v>
      </c>
      <c r="H1729" s="118"/>
      <c r="I1729" s="118">
        <f>H1729*E1729</f>
        <v>0</v>
      </c>
      <c r="J1729" s="64"/>
      <c r="K1729" s="4"/>
      <c r="L1729" s="136"/>
      <c r="M1729" s="141">
        <f t="shared" si="96"/>
        <v>0</v>
      </c>
    </row>
    <row r="1730" spans="1:13" ht="14.25">
      <c r="A1730" s="41"/>
      <c r="B1730" s="33"/>
      <c r="C1730" s="33"/>
      <c r="D1730" s="32"/>
      <c r="E1730" s="57"/>
      <c r="F1730" s="152"/>
      <c r="G1730" s="150">
        <f>E1730*F1730</f>
        <v>0</v>
      </c>
      <c r="H1730" s="118"/>
      <c r="I1730" s="118">
        <f>H1730*E1730</f>
        <v>0</v>
      </c>
      <c r="J1730" s="64"/>
      <c r="K1730" s="4"/>
      <c r="L1730" s="136"/>
      <c r="M1730" s="141">
        <f t="shared" si="96"/>
        <v>0</v>
      </c>
    </row>
    <row r="1731" spans="1:13" ht="14.25">
      <c r="A1731" s="54" t="s">
        <v>1281</v>
      </c>
      <c r="B1731" s="33"/>
      <c r="C1731" s="33"/>
      <c r="D1731" s="32"/>
      <c r="E1731" s="57"/>
      <c r="F1731" s="152"/>
      <c r="G1731" s="150">
        <f>E1731*F1731</f>
        <v>0</v>
      </c>
      <c r="H1731" s="118"/>
      <c r="I1731" s="118">
        <f>H1731*E1731</f>
        <v>0</v>
      </c>
      <c r="J1731" s="28"/>
      <c r="K1731" s="24"/>
      <c r="L1731" s="136"/>
      <c r="M1731" s="141">
        <f t="shared" si="96"/>
        <v>0</v>
      </c>
    </row>
    <row r="1732" spans="1:13" ht="14.25">
      <c r="A1732" s="6" t="s">
        <v>111</v>
      </c>
      <c r="B1732" s="6" t="s">
        <v>112</v>
      </c>
      <c r="C1732" s="12" t="s">
        <v>1164</v>
      </c>
      <c r="D1732" s="6" t="s">
        <v>113</v>
      </c>
      <c r="E1732" s="53" t="s">
        <v>114</v>
      </c>
      <c r="F1732" s="151" t="s">
        <v>1662</v>
      </c>
      <c r="G1732" s="150"/>
      <c r="H1732" s="119" t="s">
        <v>1663</v>
      </c>
      <c r="I1732" s="118"/>
      <c r="J1732" s="8" t="s">
        <v>115</v>
      </c>
      <c r="K1732" s="8" t="s">
        <v>116</v>
      </c>
      <c r="L1732" s="136"/>
      <c r="M1732" s="141">
        <f t="shared" si="96"/>
        <v>0</v>
      </c>
    </row>
    <row r="1733" spans="1:13" ht="14.25">
      <c r="A1733" s="32">
        <v>1</v>
      </c>
      <c r="B1733" s="33" t="s">
        <v>1282</v>
      </c>
      <c r="C1733" s="100" t="s">
        <v>1653</v>
      </c>
      <c r="D1733" s="32" t="s">
        <v>118</v>
      </c>
      <c r="E1733" s="57">
        <v>100</v>
      </c>
      <c r="F1733" s="152">
        <v>7.45</v>
      </c>
      <c r="G1733" s="150">
        <f>E1733*F1733</f>
        <v>745</v>
      </c>
      <c r="H1733" s="118">
        <f>J1733/1.07</f>
        <v>7.757009345794393</v>
      </c>
      <c r="I1733" s="118">
        <f>H1733*E1733</f>
        <v>775.7009345794393</v>
      </c>
      <c r="J1733" s="28">
        <v>8.3</v>
      </c>
      <c r="K1733" s="4"/>
      <c r="L1733" s="137">
        <f>H1733-F1733</f>
        <v>0.307009345794393</v>
      </c>
      <c r="M1733" s="141">
        <f t="shared" si="96"/>
        <v>30.700934579439263</v>
      </c>
    </row>
    <row r="1734" spans="1:13" ht="24">
      <c r="A1734" s="41">
        <v>2</v>
      </c>
      <c r="B1734" s="33" t="s">
        <v>1283</v>
      </c>
      <c r="C1734" s="100" t="s">
        <v>1654</v>
      </c>
      <c r="D1734" s="32" t="s">
        <v>118</v>
      </c>
      <c r="E1734" s="57">
        <v>300</v>
      </c>
      <c r="F1734" s="152">
        <v>7.45</v>
      </c>
      <c r="G1734" s="150">
        <f>E1734*F1734</f>
        <v>2235</v>
      </c>
      <c r="H1734" s="118">
        <f>J1734/1.07</f>
        <v>7.757009345794393</v>
      </c>
      <c r="I1734" s="118">
        <f>H1734*E1734</f>
        <v>2327.102803738318</v>
      </c>
      <c r="J1734" s="28">
        <v>8.3</v>
      </c>
      <c r="K1734" s="4"/>
      <c r="L1734" s="137">
        <f>H1734-F1734</f>
        <v>0.307009345794393</v>
      </c>
      <c r="M1734" s="141">
        <f t="shared" si="96"/>
        <v>92.10280373831802</v>
      </c>
    </row>
    <row r="1735" spans="1:13" ht="24">
      <c r="A1735" s="32">
        <v>3</v>
      </c>
      <c r="B1735" s="33" t="s">
        <v>1284</v>
      </c>
      <c r="C1735" s="100" t="s">
        <v>1655</v>
      </c>
      <c r="D1735" s="32" t="s">
        <v>118</v>
      </c>
      <c r="E1735" s="57">
        <v>100</v>
      </c>
      <c r="F1735" s="152">
        <v>6.31</v>
      </c>
      <c r="G1735" s="150">
        <f>E1735*F1735</f>
        <v>631</v>
      </c>
      <c r="H1735" s="118">
        <f>J1735/1.07</f>
        <v>5.887850467289719</v>
      </c>
      <c r="I1735" s="118">
        <f>H1735*E1735</f>
        <v>588.7850467289719</v>
      </c>
      <c r="J1735" s="28">
        <v>6.3</v>
      </c>
      <c r="K1735" s="4"/>
      <c r="L1735" s="136">
        <f>H1735-F1735</f>
        <v>-0.42214953271028044</v>
      </c>
      <c r="M1735" s="141">
        <f t="shared" si="96"/>
        <v>-42.214953271028094</v>
      </c>
    </row>
    <row r="1736" spans="1:13" ht="14.25">
      <c r="A1736" s="32"/>
      <c r="B1736" s="33"/>
      <c r="C1736" s="33"/>
      <c r="D1736" s="32"/>
      <c r="E1736" s="57"/>
      <c r="F1736" s="152"/>
      <c r="G1736" s="153">
        <f>SUM(G1733:G1735)</f>
        <v>3611</v>
      </c>
      <c r="H1736" s="143"/>
      <c r="I1736" s="143">
        <f>SUM(I1733:I1735)</f>
        <v>3691.588785046729</v>
      </c>
      <c r="J1736" s="64"/>
      <c r="K1736" s="18"/>
      <c r="L1736" s="144"/>
      <c r="M1736" s="168">
        <f t="shared" si="96"/>
        <v>80.58878504672884</v>
      </c>
    </row>
    <row r="1737" spans="1:13" ht="14.25">
      <c r="A1737" s="32"/>
      <c r="B1737" s="83"/>
      <c r="C1737" s="83"/>
      <c r="D1737" s="82"/>
      <c r="E1737" s="108"/>
      <c r="F1737" s="152"/>
      <c r="G1737" s="150"/>
      <c r="H1737" s="118"/>
      <c r="I1737" s="118"/>
      <c r="J1737" s="64"/>
      <c r="K1737" s="4"/>
      <c r="L1737" s="136"/>
      <c r="M1737" s="141"/>
    </row>
    <row r="1738" spans="1:13" ht="14.25">
      <c r="A1738" s="32"/>
      <c r="B1738" s="33"/>
      <c r="C1738" s="33"/>
      <c r="D1738" s="32"/>
      <c r="E1738" s="57"/>
      <c r="F1738" s="152"/>
      <c r="G1738" s="150"/>
      <c r="H1738" s="118"/>
      <c r="I1738" s="118"/>
      <c r="J1738" s="64"/>
      <c r="K1738" s="4"/>
      <c r="L1738" s="136"/>
      <c r="M1738" s="141"/>
    </row>
    <row r="1739" spans="1:13" ht="14.25">
      <c r="A1739" s="32"/>
      <c r="B1739" s="33"/>
      <c r="C1739" s="33"/>
      <c r="D1739" s="32"/>
      <c r="E1739" s="57"/>
      <c r="F1739" s="152"/>
      <c r="G1739" s="150"/>
      <c r="H1739" s="118"/>
      <c r="I1739" s="118"/>
      <c r="J1739" s="64"/>
      <c r="K1739" s="4"/>
      <c r="L1739" s="136"/>
      <c r="M1739" s="141"/>
    </row>
    <row r="1740" spans="1:13" ht="14.25">
      <c r="A1740" s="54" t="s">
        <v>1285</v>
      </c>
      <c r="B1740" s="33"/>
      <c r="C1740" s="33"/>
      <c r="D1740" s="32"/>
      <c r="E1740" s="57"/>
      <c r="F1740" s="152"/>
      <c r="G1740" s="150"/>
      <c r="H1740" s="118"/>
      <c r="I1740" s="118"/>
      <c r="J1740" s="28"/>
      <c r="K1740" s="24"/>
      <c r="L1740" s="136"/>
      <c r="M1740" s="141"/>
    </row>
    <row r="1741" spans="1:13" ht="14.25">
      <c r="A1741" s="6" t="s">
        <v>111</v>
      </c>
      <c r="B1741" s="6" t="s">
        <v>112</v>
      </c>
      <c r="C1741" s="12" t="s">
        <v>1164</v>
      </c>
      <c r="D1741" s="6" t="s">
        <v>113</v>
      </c>
      <c r="E1741" s="53" t="s">
        <v>114</v>
      </c>
      <c r="F1741" s="151" t="s">
        <v>1662</v>
      </c>
      <c r="G1741" s="150"/>
      <c r="H1741" s="119" t="s">
        <v>1663</v>
      </c>
      <c r="I1741" s="118"/>
      <c r="J1741" s="8" t="s">
        <v>115</v>
      </c>
      <c r="K1741" s="8" t="s">
        <v>116</v>
      </c>
      <c r="L1741" s="136"/>
      <c r="M1741" s="141"/>
    </row>
    <row r="1742" spans="1:13" ht="24">
      <c r="A1742" s="41">
        <v>1</v>
      </c>
      <c r="B1742" s="33" t="s">
        <v>1286</v>
      </c>
      <c r="C1742" s="100" t="s">
        <v>1656</v>
      </c>
      <c r="D1742" s="32" t="s">
        <v>118</v>
      </c>
      <c r="E1742" s="57">
        <v>30</v>
      </c>
      <c r="F1742" s="152">
        <v>13.38</v>
      </c>
      <c r="G1742" s="150">
        <f>E1742*F1742</f>
        <v>401.40000000000003</v>
      </c>
      <c r="H1742" s="118">
        <f>J1742/1.07</f>
        <v>12.158878504672897</v>
      </c>
      <c r="I1742" s="118">
        <f>H1742*E1742</f>
        <v>364.76635514018693</v>
      </c>
      <c r="J1742" s="28">
        <v>13.01</v>
      </c>
      <c r="K1742" s="4"/>
      <c r="L1742" s="136">
        <f>H1742-F1742</f>
        <v>-1.221121495327104</v>
      </c>
      <c r="M1742" s="141">
        <f t="shared" si="96"/>
        <v>-36.6336448598131</v>
      </c>
    </row>
    <row r="1743" spans="1:13" ht="14.25">
      <c r="A1743" s="32">
        <v>2</v>
      </c>
      <c r="B1743" s="33" t="s">
        <v>1287</v>
      </c>
      <c r="C1743" s="100" t="s">
        <v>1657</v>
      </c>
      <c r="D1743" s="32" t="s">
        <v>118</v>
      </c>
      <c r="E1743" s="57">
        <v>30</v>
      </c>
      <c r="F1743" s="152">
        <v>5.31</v>
      </c>
      <c r="G1743" s="150">
        <f>E1743*F1743</f>
        <v>159.29999999999998</v>
      </c>
      <c r="H1743" s="118">
        <f>J1743/1.07</f>
        <v>3.981308411214953</v>
      </c>
      <c r="I1743" s="118">
        <f>H1743*E1743</f>
        <v>119.43925233644859</v>
      </c>
      <c r="J1743" s="28">
        <v>4.26</v>
      </c>
      <c r="K1743" s="4"/>
      <c r="L1743" s="136">
        <f>H1743-F1743</f>
        <v>-1.3286915887850466</v>
      </c>
      <c r="M1743" s="141">
        <f t="shared" si="96"/>
        <v>-39.86074766355139</v>
      </c>
    </row>
    <row r="1744" spans="1:13" ht="24">
      <c r="A1744" s="32">
        <v>3</v>
      </c>
      <c r="B1744" s="33" t="s">
        <v>1288</v>
      </c>
      <c r="C1744" s="100" t="s">
        <v>1658</v>
      </c>
      <c r="D1744" s="32" t="s">
        <v>118</v>
      </c>
      <c r="E1744" s="57">
        <v>40</v>
      </c>
      <c r="F1744" s="152">
        <v>8.12</v>
      </c>
      <c r="G1744" s="150">
        <f>E1744*F1744</f>
        <v>324.79999999999995</v>
      </c>
      <c r="H1744" s="118">
        <f>J1744/1.07</f>
        <v>7.504672897196261</v>
      </c>
      <c r="I1744" s="118">
        <f>H1744*E1744</f>
        <v>300.18691588785043</v>
      </c>
      <c r="J1744" s="28">
        <v>8.03</v>
      </c>
      <c r="K1744" s="4"/>
      <c r="L1744" s="136">
        <f>H1744-F1744</f>
        <v>-0.6153271028037386</v>
      </c>
      <c r="M1744" s="141">
        <f t="shared" si="96"/>
        <v>-24.613084112149522</v>
      </c>
    </row>
    <row r="1745" spans="1:13" ht="24">
      <c r="A1745" s="32">
        <v>4</v>
      </c>
      <c r="B1745" s="33" t="s">
        <v>1289</v>
      </c>
      <c r="C1745" s="100" t="s">
        <v>1659</v>
      </c>
      <c r="D1745" s="32" t="s">
        <v>118</v>
      </c>
      <c r="E1745" s="57">
        <v>10</v>
      </c>
      <c r="F1745" s="152">
        <v>12.06</v>
      </c>
      <c r="G1745" s="150">
        <f>E1745*F1745</f>
        <v>120.60000000000001</v>
      </c>
      <c r="H1745" s="126">
        <v>12.06</v>
      </c>
      <c r="I1745" s="126">
        <f>H1745*E1745</f>
        <v>120.60000000000001</v>
      </c>
      <c r="J1745" s="134">
        <v>12.9</v>
      </c>
      <c r="K1745" s="4"/>
      <c r="L1745" s="136">
        <f>H1745-F1745</f>
        <v>0</v>
      </c>
      <c r="M1745" s="141">
        <f t="shared" si="96"/>
        <v>0</v>
      </c>
    </row>
    <row r="1746" spans="1:13" ht="24">
      <c r="A1746" s="32">
        <v>5</v>
      </c>
      <c r="B1746" s="33" t="s">
        <v>1290</v>
      </c>
      <c r="C1746" s="100" t="s">
        <v>1660</v>
      </c>
      <c r="D1746" s="32" t="s">
        <v>118</v>
      </c>
      <c r="E1746" s="57">
        <v>30</v>
      </c>
      <c r="F1746" s="152">
        <v>7.79</v>
      </c>
      <c r="G1746" s="150">
        <f>E1746*F1746</f>
        <v>233.7</v>
      </c>
      <c r="H1746" s="118">
        <f>J1746/1.07</f>
        <v>3.6822429906542054</v>
      </c>
      <c r="I1746" s="118">
        <f>H1746*E1746</f>
        <v>110.46728971962617</v>
      </c>
      <c r="J1746" s="28">
        <v>3.94</v>
      </c>
      <c r="K1746" s="4"/>
      <c r="L1746" s="136">
        <f>H1746-F1746</f>
        <v>-4.107757009345795</v>
      </c>
      <c r="M1746" s="141">
        <f t="shared" si="96"/>
        <v>-123.23271028037382</v>
      </c>
    </row>
    <row r="1747" spans="1:13" ht="14.25">
      <c r="A1747" s="43"/>
      <c r="B1747" s="166"/>
      <c r="C1747" s="166"/>
      <c r="D1747" s="34"/>
      <c r="E1747" s="54"/>
      <c r="F1747" s="154"/>
      <c r="G1747" s="153">
        <f>SUM(G1742:G1746)</f>
        <v>1239.8</v>
      </c>
      <c r="H1747" s="143"/>
      <c r="I1747" s="143">
        <f>SUM(I1742:I1746)</f>
        <v>1015.459813084112</v>
      </c>
      <c r="J1747" s="64"/>
      <c r="K1747" s="18"/>
      <c r="L1747" s="144"/>
      <c r="M1747" s="168">
        <f t="shared" si="96"/>
        <v>-224.3401869158879</v>
      </c>
    </row>
    <row r="1748" spans="1:13" ht="14.25">
      <c r="A1748" s="41"/>
      <c r="B1748" s="83"/>
      <c r="C1748" s="83"/>
      <c r="D1748" s="82"/>
      <c r="E1748" s="108"/>
      <c r="F1748" s="152"/>
      <c r="G1748" s="150"/>
      <c r="H1748" s="118"/>
      <c r="I1748" s="118"/>
      <c r="J1748" s="64"/>
      <c r="K1748" s="4"/>
      <c r="L1748" s="136"/>
      <c r="M1748" s="141"/>
    </row>
    <row r="1749" spans="1:13" ht="14.25">
      <c r="A1749" s="41"/>
      <c r="B1749" s="33"/>
      <c r="C1749" s="33"/>
      <c r="D1749" s="32"/>
      <c r="E1749" s="57"/>
      <c r="F1749" s="152"/>
      <c r="G1749" s="150"/>
      <c r="H1749" s="118"/>
      <c r="I1749" s="118"/>
      <c r="J1749" s="64"/>
      <c r="K1749" s="4"/>
      <c r="L1749" s="136"/>
      <c r="M1749" s="141"/>
    </row>
    <row r="1750" spans="1:13" ht="14.25">
      <c r="A1750" s="54" t="s">
        <v>1291</v>
      </c>
      <c r="B1750" s="33"/>
      <c r="C1750" s="33"/>
      <c r="D1750" s="32"/>
      <c r="E1750" s="57"/>
      <c r="F1750" s="152"/>
      <c r="G1750" s="150"/>
      <c r="H1750" s="118"/>
      <c r="I1750" s="118"/>
      <c r="J1750" s="28"/>
      <c r="K1750" s="24"/>
      <c r="L1750" s="136"/>
      <c r="M1750" s="141"/>
    </row>
    <row r="1751" spans="1:13" ht="14.25">
      <c r="A1751" s="6" t="s">
        <v>111</v>
      </c>
      <c r="B1751" s="6" t="s">
        <v>112</v>
      </c>
      <c r="C1751" s="12" t="s">
        <v>1164</v>
      </c>
      <c r="D1751" s="6" t="s">
        <v>113</v>
      </c>
      <c r="E1751" s="53" t="s">
        <v>114</v>
      </c>
      <c r="F1751" s="151" t="s">
        <v>1662</v>
      </c>
      <c r="G1751" s="150"/>
      <c r="H1751" s="119" t="s">
        <v>1663</v>
      </c>
      <c r="I1751" s="118"/>
      <c r="J1751" s="8" t="s">
        <v>115</v>
      </c>
      <c r="K1751" s="8" t="s">
        <v>116</v>
      </c>
      <c r="L1751" s="136"/>
      <c r="M1751" s="141"/>
    </row>
    <row r="1752" spans="1:13" ht="14.25">
      <c r="A1752" s="32">
        <v>1</v>
      </c>
      <c r="B1752" s="33" t="s">
        <v>1292</v>
      </c>
      <c r="C1752" s="100" t="s">
        <v>1661</v>
      </c>
      <c r="D1752" s="32" t="s">
        <v>118</v>
      </c>
      <c r="E1752" s="57">
        <v>450</v>
      </c>
      <c r="F1752" s="152">
        <v>10.33</v>
      </c>
      <c r="G1752" s="150">
        <f>E1752*F1752</f>
        <v>4648.5</v>
      </c>
      <c r="H1752" s="118">
        <f>J1752/1.07</f>
        <v>8.654205607476635</v>
      </c>
      <c r="I1752" s="118">
        <f>H1752*E1752</f>
        <v>3894.392523364486</v>
      </c>
      <c r="J1752" s="28">
        <v>9.26</v>
      </c>
      <c r="K1752" s="4"/>
      <c r="L1752" s="136">
        <f>H1752-F1752</f>
        <v>-1.6757943925233647</v>
      </c>
      <c r="M1752" s="141">
        <f t="shared" si="96"/>
        <v>-754.1074766355141</v>
      </c>
    </row>
    <row r="1753" spans="1:13" ht="14.25">
      <c r="A1753" s="32"/>
      <c r="B1753" s="33"/>
      <c r="C1753" s="33"/>
      <c r="D1753" s="32"/>
      <c r="E1753" s="57"/>
      <c r="F1753" s="152"/>
      <c r="G1753" s="150">
        <f>SUM(G1752)</f>
        <v>4648.5</v>
      </c>
      <c r="H1753" s="118"/>
      <c r="I1753" s="118">
        <f>SUM(I1752)</f>
        <v>3894.392523364486</v>
      </c>
      <c r="J1753" s="64"/>
      <c r="K1753" s="4"/>
      <c r="L1753" s="136"/>
      <c r="M1753" s="141">
        <f t="shared" si="96"/>
        <v>-754.1074766355141</v>
      </c>
    </row>
    <row r="1754" spans="1:13" ht="14.25">
      <c r="A1754" s="32"/>
      <c r="B1754" s="83"/>
      <c r="C1754" s="83"/>
      <c r="D1754" s="82"/>
      <c r="E1754" s="108"/>
      <c r="F1754" s="152"/>
      <c r="G1754" s="150"/>
      <c r="H1754" s="118"/>
      <c r="I1754" s="118"/>
      <c r="J1754" s="64"/>
      <c r="K1754" s="4"/>
      <c r="L1754" s="136"/>
      <c r="M1754" s="141"/>
    </row>
    <row r="1755" spans="1:13" ht="14.25">
      <c r="A1755" s="32"/>
      <c r="B1755" s="33"/>
      <c r="C1755" s="33"/>
      <c r="D1755" s="32"/>
      <c r="E1755" s="57"/>
      <c r="F1755" s="152"/>
      <c r="G1755" s="150"/>
      <c r="H1755" s="118"/>
      <c r="I1755" s="118"/>
      <c r="J1755" s="64"/>
      <c r="K1755" s="4"/>
      <c r="L1755" s="136"/>
      <c r="M1755" s="141"/>
    </row>
    <row r="1756" spans="1:13" ht="14.25">
      <c r="A1756" s="54" t="s">
        <v>1293</v>
      </c>
      <c r="B1756" s="33"/>
      <c r="C1756" s="33"/>
      <c r="D1756" s="32"/>
      <c r="E1756" s="57"/>
      <c r="F1756" s="152"/>
      <c r="G1756" s="150"/>
      <c r="H1756" s="118"/>
      <c r="I1756" s="118"/>
      <c r="J1756" s="28"/>
      <c r="K1756" s="24"/>
      <c r="L1756" s="136"/>
      <c r="M1756" s="141"/>
    </row>
    <row r="1757" spans="1:13" ht="14.25">
      <c r="A1757" s="6" t="s">
        <v>111</v>
      </c>
      <c r="B1757" s="6" t="s">
        <v>112</v>
      </c>
      <c r="C1757" s="12" t="s">
        <v>1164</v>
      </c>
      <c r="D1757" s="6" t="s">
        <v>113</v>
      </c>
      <c r="E1757" s="53" t="s">
        <v>114</v>
      </c>
      <c r="F1757" s="151" t="s">
        <v>1662</v>
      </c>
      <c r="G1757" s="150"/>
      <c r="H1757" s="119" t="s">
        <v>1663</v>
      </c>
      <c r="I1757" s="118"/>
      <c r="J1757" s="8" t="s">
        <v>115</v>
      </c>
      <c r="K1757" s="8" t="s">
        <v>116</v>
      </c>
      <c r="L1757" s="136"/>
      <c r="M1757" s="141"/>
    </row>
    <row r="1758" spans="1:13" ht="14.25">
      <c r="A1758" s="41">
        <v>1</v>
      </c>
      <c r="B1758" s="33" t="s">
        <v>1294</v>
      </c>
      <c r="C1758" s="100" t="s">
        <v>1525</v>
      </c>
      <c r="D1758" s="32" t="s">
        <v>118</v>
      </c>
      <c r="E1758" s="57">
        <v>15</v>
      </c>
      <c r="F1758" s="152">
        <v>523.58</v>
      </c>
      <c r="G1758" s="150">
        <f>E1758*F1758</f>
        <v>7853.700000000001</v>
      </c>
      <c r="H1758" s="126">
        <v>523.58</v>
      </c>
      <c r="I1758" s="126">
        <f>H1758*E1758</f>
        <v>7853.700000000001</v>
      </c>
      <c r="J1758" s="134">
        <v>560.23</v>
      </c>
      <c r="K1758" s="4"/>
      <c r="L1758" s="136">
        <f>H1758-F1758</f>
        <v>0</v>
      </c>
      <c r="M1758" s="141">
        <f t="shared" si="96"/>
        <v>0</v>
      </c>
    </row>
    <row r="1759" spans="1:13" ht="14.25">
      <c r="A1759" s="43"/>
      <c r="B1759" s="166"/>
      <c r="C1759" s="166"/>
      <c r="D1759" s="34"/>
      <c r="E1759" s="54"/>
      <c r="F1759" s="154"/>
      <c r="G1759" s="153">
        <f>SUM(G1758)</f>
        <v>7853.700000000001</v>
      </c>
      <c r="H1759" s="143"/>
      <c r="I1759" s="143">
        <f>SUM(I1758)</f>
        <v>7853.700000000001</v>
      </c>
      <c r="J1759" s="64"/>
      <c r="K1759" s="18"/>
      <c r="L1759" s="144"/>
      <c r="M1759" s="168">
        <f t="shared" si="96"/>
        <v>0</v>
      </c>
    </row>
    <row r="1760" spans="1:13" ht="14.25">
      <c r="A1760" s="41"/>
      <c r="B1760" s="83"/>
      <c r="C1760" s="83"/>
      <c r="D1760" s="82"/>
      <c r="E1760" s="108"/>
      <c r="F1760" s="152"/>
      <c r="G1760" s="150"/>
      <c r="H1760" s="118"/>
      <c r="I1760" s="118"/>
      <c r="J1760" s="64"/>
      <c r="K1760" s="4"/>
      <c r="L1760" s="136"/>
      <c r="M1760" s="141"/>
    </row>
    <row r="1761" spans="1:13" ht="14.25">
      <c r="A1761" s="41"/>
      <c r="B1761" s="33"/>
      <c r="C1761" s="33"/>
      <c r="D1761" s="32"/>
      <c r="E1761" s="57"/>
      <c r="F1761" s="152"/>
      <c r="G1761" s="150"/>
      <c r="H1761" s="118"/>
      <c r="I1761" s="118"/>
      <c r="J1761" s="64"/>
      <c r="K1761" s="4"/>
      <c r="L1761" s="136"/>
      <c r="M1761" s="141"/>
    </row>
    <row r="1762" spans="1:13" ht="14.25">
      <c r="A1762" s="54" t="s">
        <v>1295</v>
      </c>
      <c r="B1762" s="33"/>
      <c r="C1762" s="33"/>
      <c r="D1762" s="32"/>
      <c r="E1762" s="57"/>
      <c r="F1762" s="152"/>
      <c r="G1762" s="150"/>
      <c r="H1762" s="118"/>
      <c r="I1762" s="118"/>
      <c r="J1762" s="28"/>
      <c r="K1762" s="24"/>
      <c r="L1762" s="136"/>
      <c r="M1762" s="141"/>
    </row>
    <row r="1763" spans="1:13" ht="14.25">
      <c r="A1763" s="6" t="s">
        <v>111</v>
      </c>
      <c r="B1763" s="6" t="s">
        <v>112</v>
      </c>
      <c r="C1763" s="12" t="s">
        <v>1164</v>
      </c>
      <c r="D1763" s="6" t="s">
        <v>113</v>
      </c>
      <c r="E1763" s="53" t="s">
        <v>114</v>
      </c>
      <c r="F1763" s="151" t="s">
        <v>1662</v>
      </c>
      <c r="G1763" s="150"/>
      <c r="H1763" s="119" t="s">
        <v>1663</v>
      </c>
      <c r="I1763" s="118"/>
      <c r="J1763" s="8" t="s">
        <v>115</v>
      </c>
      <c r="K1763" s="8" t="s">
        <v>116</v>
      </c>
      <c r="L1763" s="136"/>
      <c r="M1763" s="141"/>
    </row>
    <row r="1764" spans="1:13" ht="14.25">
      <c r="A1764" s="32">
        <v>1</v>
      </c>
      <c r="B1764" s="33" t="s">
        <v>1296</v>
      </c>
      <c r="C1764" s="99" t="s">
        <v>1526</v>
      </c>
      <c r="D1764" s="32" t="s">
        <v>118</v>
      </c>
      <c r="E1764" s="57">
        <v>20</v>
      </c>
      <c r="F1764" s="152">
        <v>5.91</v>
      </c>
      <c r="G1764" s="150">
        <f aca="true" t="shared" si="97" ref="G1764:G1771">E1764*F1764</f>
        <v>118.2</v>
      </c>
      <c r="H1764" s="118">
        <f aca="true" t="shared" si="98" ref="H1764:H1771">J1764/1.07</f>
        <v>4.691588785046728</v>
      </c>
      <c r="I1764" s="118">
        <f aca="true" t="shared" si="99" ref="I1764:I1771">H1764*E1764</f>
        <v>93.83177570093457</v>
      </c>
      <c r="J1764" s="28">
        <v>5.02</v>
      </c>
      <c r="K1764" s="4"/>
      <c r="L1764" s="136">
        <f aca="true" t="shared" si="100" ref="L1764:L1771">H1764-F1764</f>
        <v>-1.2184112149532718</v>
      </c>
      <c r="M1764" s="141">
        <f t="shared" si="96"/>
        <v>-24.36822429906543</v>
      </c>
    </row>
    <row r="1765" spans="1:13" ht="14.25">
      <c r="A1765" s="41">
        <v>2</v>
      </c>
      <c r="B1765" s="33" t="s">
        <v>1297</v>
      </c>
      <c r="C1765" s="99" t="s">
        <v>1527</v>
      </c>
      <c r="D1765" s="32" t="s">
        <v>118</v>
      </c>
      <c r="E1765" s="57">
        <v>15</v>
      </c>
      <c r="F1765" s="152">
        <v>3.21</v>
      </c>
      <c r="G1765" s="150">
        <f t="shared" si="97"/>
        <v>48.15</v>
      </c>
      <c r="H1765" s="118">
        <f t="shared" si="98"/>
        <v>2.6542056074766354</v>
      </c>
      <c r="I1765" s="118">
        <f t="shared" si="99"/>
        <v>39.81308411214953</v>
      </c>
      <c r="J1765" s="28">
        <v>2.84</v>
      </c>
      <c r="K1765" s="4"/>
      <c r="L1765" s="136">
        <f t="shared" si="100"/>
        <v>-0.5557943925233646</v>
      </c>
      <c r="M1765" s="141">
        <f t="shared" si="96"/>
        <v>-8.336915887850466</v>
      </c>
    </row>
    <row r="1766" spans="1:13" ht="14.25">
      <c r="A1766" s="32">
        <v>3</v>
      </c>
      <c r="B1766" s="33" t="s">
        <v>1298</v>
      </c>
      <c r="C1766" s="99" t="s">
        <v>1462</v>
      </c>
      <c r="D1766" s="32" t="s">
        <v>118</v>
      </c>
      <c r="E1766" s="57">
        <v>10</v>
      </c>
      <c r="F1766" s="152">
        <v>5.97</v>
      </c>
      <c r="G1766" s="150">
        <f t="shared" si="97"/>
        <v>59.699999999999996</v>
      </c>
      <c r="H1766" s="118">
        <f t="shared" si="98"/>
        <v>2.6355140186915884</v>
      </c>
      <c r="I1766" s="118">
        <f t="shared" si="99"/>
        <v>26.355140186915882</v>
      </c>
      <c r="J1766" s="28">
        <v>2.82</v>
      </c>
      <c r="K1766" s="4"/>
      <c r="L1766" s="136">
        <f t="shared" si="100"/>
        <v>-3.3344859813084113</v>
      </c>
      <c r="M1766" s="141">
        <f t="shared" si="96"/>
        <v>-33.34485981308411</v>
      </c>
    </row>
    <row r="1767" spans="1:13" ht="14.25">
      <c r="A1767" s="41">
        <v>4</v>
      </c>
      <c r="B1767" s="33" t="s">
        <v>1299</v>
      </c>
      <c r="C1767" s="99" t="s">
        <v>1528</v>
      </c>
      <c r="D1767" s="32" t="s">
        <v>118</v>
      </c>
      <c r="E1767" s="57">
        <v>20</v>
      </c>
      <c r="F1767" s="152">
        <v>3.21</v>
      </c>
      <c r="G1767" s="150">
        <f t="shared" si="97"/>
        <v>64.2</v>
      </c>
      <c r="H1767" s="118">
        <f t="shared" si="98"/>
        <v>2.691588785046729</v>
      </c>
      <c r="I1767" s="118">
        <f t="shared" si="99"/>
        <v>53.83177570093458</v>
      </c>
      <c r="J1767" s="28">
        <v>2.88</v>
      </c>
      <c r="K1767" s="4"/>
      <c r="L1767" s="136">
        <f t="shared" si="100"/>
        <v>-0.5184112149532711</v>
      </c>
      <c r="M1767" s="141">
        <f t="shared" si="96"/>
        <v>-10.368224299065425</v>
      </c>
    </row>
    <row r="1768" spans="1:13" ht="14.25">
      <c r="A1768" s="32">
        <v>5</v>
      </c>
      <c r="B1768" s="33" t="s">
        <v>1300</v>
      </c>
      <c r="C1768" s="99" t="s">
        <v>1529</v>
      </c>
      <c r="D1768" s="32" t="s">
        <v>118</v>
      </c>
      <c r="E1768" s="57">
        <v>70</v>
      </c>
      <c r="F1768" s="152">
        <v>3.64</v>
      </c>
      <c r="G1768" s="150">
        <f t="shared" si="97"/>
        <v>254.8</v>
      </c>
      <c r="H1768" s="118">
        <f t="shared" si="98"/>
        <v>3.2429906542056073</v>
      </c>
      <c r="I1768" s="118">
        <f t="shared" si="99"/>
        <v>227.00934579439252</v>
      </c>
      <c r="J1768" s="28">
        <v>3.47</v>
      </c>
      <c r="K1768" s="4"/>
      <c r="L1768" s="136">
        <f t="shared" si="100"/>
        <v>-0.39700934579439284</v>
      </c>
      <c r="M1768" s="141">
        <f t="shared" si="96"/>
        <v>-27.790654205607495</v>
      </c>
    </row>
    <row r="1769" spans="1:13" ht="14.25">
      <c r="A1769" s="41">
        <v>6</v>
      </c>
      <c r="B1769" s="33" t="s">
        <v>1301</v>
      </c>
      <c r="C1769" s="99" t="s">
        <v>1530</v>
      </c>
      <c r="D1769" s="32" t="s">
        <v>118</v>
      </c>
      <c r="E1769" s="57">
        <v>30</v>
      </c>
      <c r="F1769" s="152">
        <v>53.5</v>
      </c>
      <c r="G1769" s="150">
        <f t="shared" si="97"/>
        <v>1605</v>
      </c>
      <c r="H1769" s="118">
        <f t="shared" si="98"/>
        <v>50.93457943925233</v>
      </c>
      <c r="I1769" s="118">
        <f t="shared" si="99"/>
        <v>1528.03738317757</v>
      </c>
      <c r="J1769" s="28">
        <v>54.5</v>
      </c>
      <c r="K1769" s="4"/>
      <c r="L1769" s="136">
        <f t="shared" si="100"/>
        <v>-2.5654205607476683</v>
      </c>
      <c r="M1769" s="141">
        <f t="shared" si="96"/>
        <v>-76.96261682242994</v>
      </c>
    </row>
    <row r="1770" spans="1:13" ht="14.25">
      <c r="A1770" s="32">
        <v>7</v>
      </c>
      <c r="B1770" s="33" t="s">
        <v>1302</v>
      </c>
      <c r="C1770" s="100" t="s">
        <v>1531</v>
      </c>
      <c r="D1770" s="32" t="s">
        <v>118</v>
      </c>
      <c r="E1770" s="57">
        <v>2400</v>
      </c>
      <c r="F1770" s="152">
        <v>11</v>
      </c>
      <c r="G1770" s="150">
        <f t="shared" si="97"/>
        <v>26400</v>
      </c>
      <c r="H1770" s="118">
        <f t="shared" si="98"/>
        <v>9.317757009345794</v>
      </c>
      <c r="I1770" s="118">
        <f t="shared" si="99"/>
        <v>22362.616822429904</v>
      </c>
      <c r="J1770" s="28">
        <v>9.97</v>
      </c>
      <c r="K1770" s="4"/>
      <c r="L1770" s="136">
        <f t="shared" si="100"/>
        <v>-1.6822429906542062</v>
      </c>
      <c r="M1770" s="141">
        <f t="shared" si="96"/>
        <v>-4037.3831775700964</v>
      </c>
    </row>
    <row r="1771" spans="1:13" ht="14.25">
      <c r="A1771" s="41">
        <v>8</v>
      </c>
      <c r="B1771" s="33" t="s">
        <v>1303</v>
      </c>
      <c r="C1771" s="100" t="s">
        <v>1532</v>
      </c>
      <c r="D1771" s="32" t="s">
        <v>118</v>
      </c>
      <c r="E1771" s="57">
        <v>60</v>
      </c>
      <c r="F1771" s="152">
        <v>7.73</v>
      </c>
      <c r="G1771" s="150">
        <f t="shared" si="97"/>
        <v>463.8</v>
      </c>
      <c r="H1771" s="118">
        <f t="shared" si="98"/>
        <v>6.644859813084112</v>
      </c>
      <c r="I1771" s="118">
        <f t="shared" si="99"/>
        <v>398.69158878504675</v>
      </c>
      <c r="J1771" s="28">
        <v>7.11</v>
      </c>
      <c r="K1771" s="4"/>
      <c r="L1771" s="136">
        <f t="shared" si="100"/>
        <v>-1.085140186915888</v>
      </c>
      <c r="M1771" s="141">
        <f t="shared" si="96"/>
        <v>-65.10841121495326</v>
      </c>
    </row>
    <row r="1772" spans="1:13" ht="14.25">
      <c r="A1772" s="43"/>
      <c r="B1772" s="166"/>
      <c r="C1772" s="166"/>
      <c r="D1772" s="34"/>
      <c r="E1772" s="54"/>
      <c r="F1772" s="154"/>
      <c r="G1772" s="153">
        <f>SUM(G1764:G1771)</f>
        <v>29013.85</v>
      </c>
      <c r="H1772" s="143"/>
      <c r="I1772" s="143">
        <f>SUM(I1764:I1771)</f>
        <v>24730.186915887847</v>
      </c>
      <c r="J1772" s="64"/>
      <c r="K1772" s="18"/>
      <c r="L1772" s="144"/>
      <c r="M1772" s="168">
        <f t="shared" si="96"/>
        <v>-4283.663084112151</v>
      </c>
    </row>
    <row r="1773" spans="1:13" ht="14.25">
      <c r="A1773" s="41"/>
      <c r="B1773" s="83"/>
      <c r="C1773" s="83"/>
      <c r="D1773" s="82"/>
      <c r="E1773" s="108"/>
      <c r="F1773" s="152"/>
      <c r="G1773" s="150"/>
      <c r="H1773" s="118"/>
      <c r="I1773" s="118"/>
      <c r="J1773" s="64"/>
      <c r="K1773" s="4"/>
      <c r="L1773" s="136"/>
      <c r="M1773" s="141"/>
    </row>
    <row r="1774" spans="1:13" ht="14.25">
      <c r="A1774" s="41"/>
      <c r="B1774" s="33"/>
      <c r="C1774" s="33"/>
      <c r="D1774" s="32"/>
      <c r="E1774" s="57"/>
      <c r="F1774" s="152"/>
      <c r="G1774" s="150"/>
      <c r="H1774" s="118"/>
      <c r="I1774" s="118"/>
      <c r="J1774" s="64"/>
      <c r="K1774" s="4"/>
      <c r="L1774" s="136"/>
      <c r="M1774" s="141"/>
    </row>
    <row r="1775" spans="1:13" ht="14.25">
      <c r="A1775" s="54" t="s">
        <v>1304</v>
      </c>
      <c r="B1775" s="33"/>
      <c r="C1775" s="33"/>
      <c r="D1775" s="32"/>
      <c r="E1775" s="57"/>
      <c r="F1775" s="152"/>
      <c r="G1775" s="150"/>
      <c r="H1775" s="118"/>
      <c r="I1775" s="118"/>
      <c r="J1775" s="28"/>
      <c r="K1775" s="24"/>
      <c r="L1775" s="136"/>
      <c r="M1775" s="141"/>
    </row>
    <row r="1776" spans="1:13" ht="14.25">
      <c r="A1776" s="6" t="s">
        <v>111</v>
      </c>
      <c r="B1776" s="6" t="s">
        <v>112</v>
      </c>
      <c r="C1776" s="12" t="s">
        <v>1164</v>
      </c>
      <c r="D1776" s="6" t="s">
        <v>113</v>
      </c>
      <c r="E1776" s="53" t="s">
        <v>114</v>
      </c>
      <c r="F1776" s="151" t="s">
        <v>1662</v>
      </c>
      <c r="G1776" s="150"/>
      <c r="H1776" s="119" t="s">
        <v>1663</v>
      </c>
      <c r="I1776" s="118"/>
      <c r="J1776" s="8" t="s">
        <v>115</v>
      </c>
      <c r="K1776" s="8" t="s">
        <v>116</v>
      </c>
      <c r="L1776" s="136"/>
      <c r="M1776" s="141"/>
    </row>
    <row r="1777" spans="1:13" ht="14.25">
      <c r="A1777" s="32">
        <v>1</v>
      </c>
      <c r="B1777" s="33" t="s">
        <v>1305</v>
      </c>
      <c r="C1777" s="100" t="s">
        <v>1533</v>
      </c>
      <c r="D1777" s="32" t="s">
        <v>118</v>
      </c>
      <c r="E1777" s="57">
        <v>2</v>
      </c>
      <c r="F1777" s="152">
        <v>153.69</v>
      </c>
      <c r="G1777" s="150">
        <f>E1777*F1777</f>
        <v>307.38</v>
      </c>
      <c r="H1777" s="126">
        <v>153.69</v>
      </c>
      <c r="I1777" s="126">
        <f>H1777*E1777</f>
        <v>307.38</v>
      </c>
      <c r="J1777" s="134">
        <v>164.45</v>
      </c>
      <c r="K1777" s="4"/>
      <c r="L1777" s="136">
        <f>H1777-F1777</f>
        <v>0</v>
      </c>
      <c r="M1777" s="141"/>
    </row>
    <row r="1778" spans="1:13" ht="14.25">
      <c r="A1778" s="43"/>
      <c r="B1778" s="145"/>
      <c r="C1778" s="145"/>
      <c r="D1778" s="16"/>
      <c r="E1778" s="54"/>
      <c r="F1778" s="154"/>
      <c r="G1778" s="153">
        <f>SUM(G1777)</f>
        <v>307.38</v>
      </c>
      <c r="H1778" s="143"/>
      <c r="I1778" s="143">
        <f>SUM(I1777)</f>
        <v>307.38</v>
      </c>
      <c r="J1778" s="16"/>
      <c r="K1778" s="18"/>
      <c r="L1778" s="144"/>
      <c r="M1778" s="168">
        <f t="shared" si="96"/>
        <v>0</v>
      </c>
    </row>
    <row r="1779" spans="1:13" ht="14.25">
      <c r="A1779" s="41"/>
      <c r="B1779" s="83"/>
      <c r="C1779" s="83"/>
      <c r="D1779" s="82"/>
      <c r="E1779" s="108"/>
      <c r="F1779" s="152"/>
      <c r="G1779" s="150"/>
      <c r="H1779" s="118"/>
      <c r="I1779" s="118"/>
      <c r="J1779" s="16"/>
      <c r="K1779" s="4"/>
      <c r="L1779" s="136"/>
      <c r="M1779" s="141"/>
    </row>
    <row r="1780" spans="1:13" ht="14.25">
      <c r="A1780" s="41"/>
      <c r="B1780" s="20"/>
      <c r="C1780" s="20"/>
      <c r="D1780" s="1"/>
      <c r="E1780" s="57"/>
      <c r="F1780" s="152"/>
      <c r="G1780" s="150"/>
      <c r="H1780" s="118"/>
      <c r="I1780" s="118"/>
      <c r="J1780" s="16"/>
      <c r="K1780" s="4"/>
      <c r="L1780" s="136"/>
      <c r="M1780" s="141"/>
    </row>
    <row r="1781" spans="1:13" ht="14.25">
      <c r="A1781" s="54" t="s">
        <v>1306</v>
      </c>
      <c r="B1781" s="20"/>
      <c r="C1781" s="20"/>
      <c r="D1781" s="1"/>
      <c r="E1781" s="57"/>
      <c r="F1781" s="152"/>
      <c r="G1781" s="150"/>
      <c r="H1781" s="118"/>
      <c r="I1781" s="118"/>
      <c r="J1781" s="1"/>
      <c r="K1781" s="24"/>
      <c r="L1781" s="136"/>
      <c r="M1781" s="141"/>
    </row>
    <row r="1782" spans="1:13" ht="14.25">
      <c r="A1782" s="6" t="s">
        <v>111</v>
      </c>
      <c r="B1782" s="6" t="s">
        <v>112</v>
      </c>
      <c r="C1782" s="12" t="s">
        <v>1164</v>
      </c>
      <c r="D1782" s="6" t="s">
        <v>113</v>
      </c>
      <c r="E1782" s="53" t="s">
        <v>114</v>
      </c>
      <c r="F1782" s="151" t="s">
        <v>1662</v>
      </c>
      <c r="G1782" s="150"/>
      <c r="H1782" s="119" t="s">
        <v>1663</v>
      </c>
      <c r="I1782" s="118"/>
      <c r="J1782" s="8" t="s">
        <v>115</v>
      </c>
      <c r="K1782" s="8" t="s">
        <v>116</v>
      </c>
      <c r="L1782" s="136"/>
      <c r="M1782" s="141"/>
    </row>
    <row r="1783" spans="1:13" ht="14.25">
      <c r="A1783" s="41">
        <v>1</v>
      </c>
      <c r="B1783" s="33" t="s">
        <v>1307</v>
      </c>
      <c r="C1783" s="100" t="s">
        <v>1534</v>
      </c>
      <c r="D1783" s="32" t="s">
        <v>118</v>
      </c>
      <c r="E1783" s="57">
        <v>180</v>
      </c>
      <c r="F1783" s="152">
        <v>44.65</v>
      </c>
      <c r="G1783" s="150">
        <f>E1783*F1783</f>
        <v>8037</v>
      </c>
      <c r="H1783" s="118">
        <f>J1783/1.07</f>
        <v>42.308411214953274</v>
      </c>
      <c r="I1783" s="118">
        <f>H1783*E1783</f>
        <v>7615.51401869159</v>
      </c>
      <c r="J1783" s="28">
        <v>45.27</v>
      </c>
      <c r="K1783" s="4"/>
      <c r="L1783" s="136">
        <f>H1783-F1783</f>
        <v>-2.3415887850467243</v>
      </c>
      <c r="M1783" s="141">
        <f aca="true" t="shared" si="101" ref="M1783:M1843">I1783-G1783</f>
        <v>-421.4859813084104</v>
      </c>
    </row>
    <row r="1784" spans="1:13" ht="14.25">
      <c r="A1784" s="41"/>
      <c r="B1784" s="33"/>
      <c r="C1784" s="33"/>
      <c r="D1784" s="32"/>
      <c r="E1784" s="57"/>
      <c r="F1784" s="152"/>
      <c r="G1784" s="153">
        <f>SUM(G1783)</f>
        <v>8037</v>
      </c>
      <c r="H1784" s="143"/>
      <c r="I1784" s="143">
        <f>SUM(I1783)</f>
        <v>7615.51401869159</v>
      </c>
      <c r="J1784" s="64"/>
      <c r="K1784" s="18"/>
      <c r="L1784" s="144"/>
      <c r="M1784" s="168">
        <f t="shared" si="101"/>
        <v>-421.4859813084104</v>
      </c>
    </row>
    <row r="1785" spans="1:13" ht="14.25">
      <c r="A1785" s="41"/>
      <c r="B1785" s="83"/>
      <c r="C1785" s="83"/>
      <c r="D1785" s="82"/>
      <c r="E1785" s="108"/>
      <c r="F1785" s="152"/>
      <c r="G1785" s="150"/>
      <c r="H1785" s="118"/>
      <c r="I1785" s="118"/>
      <c r="J1785" s="64"/>
      <c r="K1785" s="4"/>
      <c r="L1785" s="136"/>
      <c r="M1785" s="141"/>
    </row>
    <row r="1786" spans="1:13" ht="14.25">
      <c r="A1786" s="41"/>
      <c r="B1786" s="33"/>
      <c r="C1786" s="33"/>
      <c r="D1786" s="32"/>
      <c r="E1786" s="57"/>
      <c r="F1786" s="152"/>
      <c r="G1786" s="150"/>
      <c r="H1786" s="118"/>
      <c r="I1786" s="118"/>
      <c r="J1786" s="64"/>
      <c r="K1786" s="4"/>
      <c r="L1786" s="136"/>
      <c r="M1786" s="141"/>
    </row>
    <row r="1787" spans="1:13" ht="14.25">
      <c r="A1787" s="54" t="s">
        <v>1308</v>
      </c>
      <c r="B1787" s="33"/>
      <c r="C1787" s="33"/>
      <c r="D1787" s="32"/>
      <c r="E1787" s="57"/>
      <c r="F1787" s="152"/>
      <c r="G1787" s="150"/>
      <c r="H1787" s="118"/>
      <c r="I1787" s="118"/>
      <c r="J1787" s="28"/>
      <c r="K1787" s="24"/>
      <c r="L1787" s="136"/>
      <c r="M1787" s="141"/>
    </row>
    <row r="1788" spans="1:13" ht="14.25">
      <c r="A1788" s="6" t="s">
        <v>111</v>
      </c>
      <c r="B1788" s="6" t="s">
        <v>112</v>
      </c>
      <c r="C1788" s="12" t="s">
        <v>1164</v>
      </c>
      <c r="D1788" s="6" t="s">
        <v>113</v>
      </c>
      <c r="E1788" s="53" t="s">
        <v>114</v>
      </c>
      <c r="F1788" s="151" t="s">
        <v>1662</v>
      </c>
      <c r="G1788" s="150"/>
      <c r="H1788" s="119" t="s">
        <v>1663</v>
      </c>
      <c r="I1788" s="118"/>
      <c r="J1788" s="8" t="s">
        <v>115</v>
      </c>
      <c r="K1788" s="8" t="s">
        <v>116</v>
      </c>
      <c r="L1788" s="136"/>
      <c r="M1788" s="141"/>
    </row>
    <row r="1789" spans="1:13" ht="14.25">
      <c r="A1789" s="41">
        <v>1</v>
      </c>
      <c r="B1789" s="33" t="s">
        <v>1310</v>
      </c>
      <c r="C1789" s="100" t="s">
        <v>1540</v>
      </c>
      <c r="D1789" s="32" t="s">
        <v>118</v>
      </c>
      <c r="E1789" s="57">
        <v>300</v>
      </c>
      <c r="F1789" s="152">
        <v>2.04</v>
      </c>
      <c r="G1789" s="150">
        <f aca="true" t="shared" si="102" ref="G1789:G1799">E1789*F1789</f>
        <v>612</v>
      </c>
      <c r="H1789" s="118">
        <f aca="true" t="shared" si="103" ref="H1789:H1799">J1789/1.07</f>
        <v>2.0373831775700935</v>
      </c>
      <c r="I1789" s="118">
        <f aca="true" t="shared" si="104" ref="I1789:I1799">H1789*E1789</f>
        <v>611.2149532710281</v>
      </c>
      <c r="J1789" s="28">
        <v>2.18</v>
      </c>
      <c r="K1789" s="4"/>
      <c r="L1789" s="137">
        <f aca="true" t="shared" si="105" ref="L1789:L1799">H1789-F1789</f>
        <v>-0.0026168224299065734</v>
      </c>
      <c r="M1789" s="141">
        <f t="shared" si="101"/>
        <v>-0.7850467289719063</v>
      </c>
    </row>
    <row r="1790" spans="1:13" ht="14.25">
      <c r="A1790" s="41">
        <v>2</v>
      </c>
      <c r="B1790" s="33" t="s">
        <v>1311</v>
      </c>
      <c r="C1790" s="100" t="s">
        <v>1541</v>
      </c>
      <c r="D1790" s="32" t="s">
        <v>118</v>
      </c>
      <c r="E1790" s="57">
        <v>40</v>
      </c>
      <c r="F1790" s="152">
        <v>6.71</v>
      </c>
      <c r="G1790" s="150">
        <f t="shared" si="102"/>
        <v>268.4</v>
      </c>
      <c r="H1790" s="118">
        <f t="shared" si="103"/>
        <v>3.869158878504672</v>
      </c>
      <c r="I1790" s="118">
        <f t="shared" si="104"/>
        <v>154.76635514018687</v>
      </c>
      <c r="J1790" s="28">
        <v>4.14</v>
      </c>
      <c r="K1790" s="4"/>
      <c r="L1790" s="136">
        <f t="shared" si="105"/>
        <v>-2.8408411214953277</v>
      </c>
      <c r="M1790" s="141">
        <f t="shared" si="101"/>
        <v>-113.6336448598131</v>
      </c>
    </row>
    <row r="1791" spans="1:13" ht="24">
      <c r="A1791" s="41">
        <v>3</v>
      </c>
      <c r="B1791" s="33" t="s">
        <v>1316</v>
      </c>
      <c r="C1791" s="100" t="s">
        <v>329</v>
      </c>
      <c r="D1791" s="32" t="s">
        <v>118</v>
      </c>
      <c r="E1791" s="57">
        <v>5</v>
      </c>
      <c r="F1791" s="152">
        <v>6.06</v>
      </c>
      <c r="G1791" s="150">
        <f t="shared" si="102"/>
        <v>30.299999999999997</v>
      </c>
      <c r="H1791" s="118">
        <f t="shared" si="103"/>
        <v>5.831775700934579</v>
      </c>
      <c r="I1791" s="118">
        <f t="shared" si="104"/>
        <v>29.158878504672895</v>
      </c>
      <c r="J1791" s="28">
        <v>6.24</v>
      </c>
      <c r="K1791" s="4"/>
      <c r="L1791" s="136">
        <f t="shared" si="105"/>
        <v>-0.2282242990654204</v>
      </c>
      <c r="M1791" s="141">
        <f t="shared" si="101"/>
        <v>-1.141121495327102</v>
      </c>
    </row>
    <row r="1792" spans="1:13" ht="14.25">
      <c r="A1792" s="41">
        <v>4</v>
      </c>
      <c r="B1792" s="30" t="s">
        <v>1317</v>
      </c>
      <c r="C1792" s="98" t="s">
        <v>1543</v>
      </c>
      <c r="D1792" s="9" t="s">
        <v>118</v>
      </c>
      <c r="E1792" s="55">
        <v>6</v>
      </c>
      <c r="F1792" s="150">
        <v>1.72</v>
      </c>
      <c r="G1792" s="150">
        <f t="shared" si="102"/>
        <v>10.32</v>
      </c>
      <c r="H1792" s="118">
        <f t="shared" si="103"/>
        <v>1.6355140186915886</v>
      </c>
      <c r="I1792" s="118">
        <f t="shared" si="104"/>
        <v>9.813084112149532</v>
      </c>
      <c r="J1792" s="28">
        <v>1.75</v>
      </c>
      <c r="K1792" s="4"/>
      <c r="L1792" s="136">
        <f t="shared" si="105"/>
        <v>-0.08448598130841134</v>
      </c>
      <c r="M1792" s="141">
        <f t="shared" si="101"/>
        <v>-0.506915887850468</v>
      </c>
    </row>
    <row r="1793" spans="1:13" ht="14.25">
      <c r="A1793" s="41">
        <v>5</v>
      </c>
      <c r="B1793" s="2" t="s">
        <v>1318</v>
      </c>
      <c r="C1793" s="102"/>
      <c r="D1793" s="9" t="s">
        <v>118</v>
      </c>
      <c r="E1793" s="55">
        <v>30</v>
      </c>
      <c r="F1793" s="150">
        <v>2.59</v>
      </c>
      <c r="G1793" s="150">
        <f t="shared" si="102"/>
        <v>77.69999999999999</v>
      </c>
      <c r="H1793" s="118">
        <f t="shared" si="103"/>
        <v>2.616822429906542</v>
      </c>
      <c r="I1793" s="118">
        <f t="shared" si="104"/>
        <v>78.50467289719626</v>
      </c>
      <c r="J1793" s="28">
        <v>2.8</v>
      </c>
      <c r="K1793" s="4"/>
      <c r="L1793" s="136">
        <f t="shared" si="105"/>
        <v>0.026822429906542045</v>
      </c>
      <c r="M1793" s="141">
        <f t="shared" si="101"/>
        <v>0.8046728971962693</v>
      </c>
    </row>
    <row r="1794" spans="1:13" ht="14.25">
      <c r="A1794" s="41">
        <v>6</v>
      </c>
      <c r="B1794" s="33" t="s">
        <v>1319</v>
      </c>
      <c r="C1794" s="100" t="s">
        <v>1542</v>
      </c>
      <c r="D1794" s="32" t="s">
        <v>118</v>
      </c>
      <c r="E1794" s="57">
        <v>230</v>
      </c>
      <c r="F1794" s="152">
        <v>6.36</v>
      </c>
      <c r="G1794" s="150">
        <f t="shared" si="102"/>
        <v>1462.8000000000002</v>
      </c>
      <c r="H1794" s="118">
        <f t="shared" si="103"/>
        <v>5.971962616822429</v>
      </c>
      <c r="I1794" s="118">
        <f t="shared" si="104"/>
        <v>1373.5514018691588</v>
      </c>
      <c r="J1794" s="28">
        <v>6.39</v>
      </c>
      <c r="K1794" s="4"/>
      <c r="L1794" s="136">
        <f t="shared" si="105"/>
        <v>-0.3880373831775712</v>
      </c>
      <c r="M1794" s="141">
        <f t="shared" si="101"/>
        <v>-89.2485981308414</v>
      </c>
    </row>
    <row r="1795" spans="1:13" ht="14.25">
      <c r="A1795" s="41">
        <v>7</v>
      </c>
      <c r="B1795" s="33" t="s">
        <v>1320</v>
      </c>
      <c r="C1795" s="100" t="s">
        <v>1535</v>
      </c>
      <c r="D1795" s="32" t="s">
        <v>118</v>
      </c>
      <c r="E1795" s="57">
        <v>200</v>
      </c>
      <c r="F1795" s="152">
        <v>4.89</v>
      </c>
      <c r="G1795" s="150">
        <f t="shared" si="102"/>
        <v>977.9999999999999</v>
      </c>
      <c r="H1795" s="118">
        <f t="shared" si="103"/>
        <v>4.317757009345795</v>
      </c>
      <c r="I1795" s="118">
        <f t="shared" si="104"/>
        <v>863.5514018691589</v>
      </c>
      <c r="J1795" s="28">
        <v>4.62</v>
      </c>
      <c r="K1795" s="4"/>
      <c r="L1795" s="136">
        <f t="shared" si="105"/>
        <v>-0.572242990654205</v>
      </c>
      <c r="M1795" s="141">
        <f t="shared" si="101"/>
        <v>-114.44859813084099</v>
      </c>
    </row>
    <row r="1796" spans="1:13" ht="14.25">
      <c r="A1796" s="41">
        <v>8</v>
      </c>
      <c r="B1796" s="33" t="s">
        <v>1321</v>
      </c>
      <c r="C1796" s="100" t="s">
        <v>1536</v>
      </c>
      <c r="D1796" s="32" t="s">
        <v>118</v>
      </c>
      <c r="E1796" s="57">
        <v>600</v>
      </c>
      <c r="F1796" s="152">
        <v>1.43</v>
      </c>
      <c r="G1796" s="150">
        <f t="shared" si="102"/>
        <v>858</v>
      </c>
      <c r="H1796" s="118">
        <f t="shared" si="103"/>
        <v>1.4299065420560748</v>
      </c>
      <c r="I1796" s="118">
        <f t="shared" si="104"/>
        <v>857.9439252336449</v>
      </c>
      <c r="J1796" s="28">
        <v>1.53</v>
      </c>
      <c r="K1796" s="4"/>
      <c r="L1796" s="137">
        <f t="shared" si="105"/>
        <v>-9.345794392512374E-05</v>
      </c>
      <c r="M1796" s="141">
        <f t="shared" si="101"/>
        <v>-0.05607476635509556</v>
      </c>
    </row>
    <row r="1797" spans="1:13" ht="14.25">
      <c r="A1797" s="41">
        <v>9</v>
      </c>
      <c r="B1797" s="33" t="s">
        <v>1322</v>
      </c>
      <c r="C1797" s="100" t="s">
        <v>1537</v>
      </c>
      <c r="D1797" s="32" t="s">
        <v>118</v>
      </c>
      <c r="E1797" s="57">
        <v>150</v>
      </c>
      <c r="F1797" s="152">
        <v>3.91</v>
      </c>
      <c r="G1797" s="150">
        <f t="shared" si="102"/>
        <v>586.5</v>
      </c>
      <c r="H1797" s="118">
        <f t="shared" si="103"/>
        <v>3.757009345794392</v>
      </c>
      <c r="I1797" s="118">
        <f t="shared" si="104"/>
        <v>563.5514018691588</v>
      </c>
      <c r="J1797" s="28">
        <v>4.02</v>
      </c>
      <c r="K1797" s="4"/>
      <c r="L1797" s="136">
        <f t="shared" si="105"/>
        <v>-0.1529906542056083</v>
      </c>
      <c r="M1797" s="141">
        <f t="shared" si="101"/>
        <v>-22.94859813084122</v>
      </c>
    </row>
    <row r="1798" spans="1:13" ht="14.25">
      <c r="A1798" s="41">
        <v>10</v>
      </c>
      <c r="B1798" s="33" t="s">
        <v>1323</v>
      </c>
      <c r="C1798" s="100" t="s">
        <v>1539</v>
      </c>
      <c r="D1798" s="32" t="s">
        <v>118</v>
      </c>
      <c r="E1798" s="57">
        <v>80</v>
      </c>
      <c r="F1798" s="152">
        <v>14.85</v>
      </c>
      <c r="G1798" s="150">
        <f t="shared" si="102"/>
        <v>1188</v>
      </c>
      <c r="H1798" s="118">
        <f t="shared" si="103"/>
        <v>12.551401869158877</v>
      </c>
      <c r="I1798" s="118">
        <f t="shared" si="104"/>
        <v>1004.1121495327102</v>
      </c>
      <c r="J1798" s="28">
        <v>13.43</v>
      </c>
      <c r="K1798" s="4"/>
      <c r="L1798" s="136">
        <f t="shared" si="105"/>
        <v>-2.298598130841123</v>
      </c>
      <c r="M1798" s="141">
        <f t="shared" si="101"/>
        <v>-183.8878504672898</v>
      </c>
    </row>
    <row r="1799" spans="1:13" ht="14.25">
      <c r="A1799" s="41">
        <v>11</v>
      </c>
      <c r="B1799" s="33" t="s">
        <v>1324</v>
      </c>
      <c r="C1799" s="100" t="s">
        <v>1165</v>
      </c>
      <c r="D1799" s="32" t="s">
        <v>118</v>
      </c>
      <c r="E1799" s="57">
        <v>5</v>
      </c>
      <c r="F1799" s="152">
        <v>34.24</v>
      </c>
      <c r="G1799" s="150">
        <f t="shared" si="102"/>
        <v>171.20000000000002</v>
      </c>
      <c r="H1799" s="126">
        <f t="shared" si="103"/>
        <v>14.850467289719626</v>
      </c>
      <c r="I1799" s="126">
        <f t="shared" si="104"/>
        <v>74.25233644859813</v>
      </c>
      <c r="J1799" s="134">
        <v>15.89</v>
      </c>
      <c r="K1799" s="4"/>
      <c r="L1799" s="138">
        <f t="shared" si="105"/>
        <v>-19.389532710280378</v>
      </c>
      <c r="M1799" s="141">
        <f t="shared" si="101"/>
        <v>-96.94766355140189</v>
      </c>
    </row>
    <row r="1800" spans="1:13" ht="14.25">
      <c r="A1800" s="43"/>
      <c r="B1800" s="145"/>
      <c r="C1800" s="145"/>
      <c r="D1800" s="16"/>
      <c r="E1800" s="54"/>
      <c r="F1800" s="154"/>
      <c r="G1800" s="153">
        <f>SUM(G1789:G1799)</f>
        <v>6243.22</v>
      </c>
      <c r="H1800" s="143"/>
      <c r="I1800" s="143">
        <f>SUM(I1789:I1799)</f>
        <v>5620.420560747662</v>
      </c>
      <c r="J1800" s="16"/>
      <c r="K1800" s="18"/>
      <c r="L1800" s="144"/>
      <c r="M1800" s="168">
        <f t="shared" si="101"/>
        <v>-622.7994392523378</v>
      </c>
    </row>
    <row r="1801" spans="1:13" ht="14.25">
      <c r="A1801" s="41"/>
      <c r="B1801" s="83"/>
      <c r="C1801" s="83"/>
      <c r="D1801" s="82"/>
      <c r="E1801" s="108"/>
      <c r="F1801" s="152"/>
      <c r="G1801" s="150"/>
      <c r="H1801" s="118"/>
      <c r="I1801" s="118"/>
      <c r="J1801" s="16"/>
      <c r="K1801" s="4"/>
      <c r="L1801" s="136"/>
      <c r="M1801" s="141"/>
    </row>
    <row r="1802" spans="1:13" ht="14.25">
      <c r="A1802" s="41"/>
      <c r="B1802" s="20"/>
      <c r="C1802" s="20"/>
      <c r="D1802" s="1"/>
      <c r="E1802" s="57"/>
      <c r="F1802" s="152"/>
      <c r="G1802" s="150"/>
      <c r="H1802" s="118"/>
      <c r="I1802" s="118"/>
      <c r="J1802" s="16"/>
      <c r="K1802" s="4"/>
      <c r="L1802" s="136"/>
      <c r="M1802" s="141"/>
    </row>
    <row r="1803" spans="1:13" ht="14.25">
      <c r="A1803" s="15" t="s">
        <v>1015</v>
      </c>
      <c r="B1803" s="20"/>
      <c r="C1803" s="20"/>
      <c r="D1803" s="1"/>
      <c r="E1803" s="57"/>
      <c r="F1803" s="152"/>
      <c r="G1803" s="150"/>
      <c r="H1803" s="118"/>
      <c r="I1803" s="118"/>
      <c r="J1803" s="1"/>
      <c r="K1803" s="24"/>
      <c r="L1803" s="136"/>
      <c r="M1803" s="141"/>
    </row>
    <row r="1804" spans="1:13" ht="14.25">
      <c r="A1804" s="6" t="s">
        <v>111</v>
      </c>
      <c r="B1804" s="6" t="s">
        <v>112</v>
      </c>
      <c r="C1804" s="12" t="s">
        <v>1164</v>
      </c>
      <c r="D1804" s="6" t="s">
        <v>113</v>
      </c>
      <c r="E1804" s="53" t="s">
        <v>114</v>
      </c>
      <c r="F1804" s="151" t="s">
        <v>1662</v>
      </c>
      <c r="G1804" s="150"/>
      <c r="H1804" s="119" t="s">
        <v>1663</v>
      </c>
      <c r="I1804" s="118"/>
      <c r="J1804" s="8" t="s">
        <v>115</v>
      </c>
      <c r="K1804" s="8" t="s">
        <v>116</v>
      </c>
      <c r="L1804" s="136"/>
      <c r="M1804" s="141"/>
    </row>
    <row r="1805" spans="1:13" ht="36">
      <c r="A1805" s="41">
        <v>1</v>
      </c>
      <c r="B1805" s="33" t="s">
        <v>1325</v>
      </c>
      <c r="C1805" s="100" t="s">
        <v>6</v>
      </c>
      <c r="D1805" s="32" t="s">
        <v>118</v>
      </c>
      <c r="E1805" s="57">
        <v>50</v>
      </c>
      <c r="F1805" s="152">
        <v>41.04</v>
      </c>
      <c r="G1805" s="150">
        <f>E1805*F1805</f>
        <v>2052</v>
      </c>
      <c r="H1805" s="118">
        <f>J1805/1.07</f>
        <v>6.728971962616822</v>
      </c>
      <c r="I1805" s="118">
        <f>H1805*E1805</f>
        <v>336.4485981308411</v>
      </c>
      <c r="J1805" s="28">
        <v>7.2</v>
      </c>
      <c r="K1805" s="4"/>
      <c r="L1805" s="136">
        <f>H1805-F1805</f>
        <v>-34.311028037383174</v>
      </c>
      <c r="M1805" s="141">
        <f t="shared" si="101"/>
        <v>-1715.5514018691588</v>
      </c>
    </row>
    <row r="1806" spans="1:13" ht="14.25">
      <c r="A1806" s="32">
        <v>2</v>
      </c>
      <c r="B1806" s="30" t="s">
        <v>1326</v>
      </c>
      <c r="C1806" s="99" t="s">
        <v>7</v>
      </c>
      <c r="D1806" s="9" t="s">
        <v>118</v>
      </c>
      <c r="E1806" s="55">
        <v>2</v>
      </c>
      <c r="F1806" s="150">
        <v>39.35</v>
      </c>
      <c r="G1806" s="150">
        <f>E1806*F1806</f>
        <v>78.7</v>
      </c>
      <c r="H1806" s="126">
        <v>39.35</v>
      </c>
      <c r="I1806" s="126">
        <f>H1806*E1806</f>
        <v>78.7</v>
      </c>
      <c r="J1806" s="134">
        <v>42.1</v>
      </c>
      <c r="K1806" s="4"/>
      <c r="L1806" s="136">
        <f>H1806-F1806</f>
        <v>0</v>
      </c>
      <c r="M1806" s="141">
        <f t="shared" si="101"/>
        <v>0</v>
      </c>
    </row>
    <row r="1807" spans="1:13" ht="14.25">
      <c r="A1807" s="41">
        <v>3</v>
      </c>
      <c r="B1807" s="33" t="s">
        <v>1327</v>
      </c>
      <c r="C1807" s="100" t="s">
        <v>1544</v>
      </c>
      <c r="D1807" s="32" t="s">
        <v>130</v>
      </c>
      <c r="E1807" s="57">
        <v>10</v>
      </c>
      <c r="F1807" s="152">
        <v>37.17</v>
      </c>
      <c r="G1807" s="150">
        <f>E1807*F1807</f>
        <v>371.70000000000005</v>
      </c>
      <c r="H1807" s="118">
        <f>J1807/1.07</f>
        <v>22.233644859813083</v>
      </c>
      <c r="I1807" s="118">
        <f>H1807*E1807</f>
        <v>222.33644859813083</v>
      </c>
      <c r="J1807" s="28">
        <v>23.79</v>
      </c>
      <c r="K1807" s="4"/>
      <c r="L1807" s="136">
        <f>H1807-F1807</f>
        <v>-14.936355140186919</v>
      </c>
      <c r="M1807" s="141">
        <f t="shared" si="101"/>
        <v>-149.36355140186922</v>
      </c>
    </row>
    <row r="1808" spans="1:13" ht="14.25">
      <c r="A1808" s="32">
        <v>4</v>
      </c>
      <c r="B1808" s="30" t="s">
        <v>1328</v>
      </c>
      <c r="C1808" s="99" t="s">
        <v>8</v>
      </c>
      <c r="D1808" s="9" t="s">
        <v>118</v>
      </c>
      <c r="E1808" s="55">
        <v>2</v>
      </c>
      <c r="F1808" s="150">
        <v>14.11</v>
      </c>
      <c r="G1808" s="150">
        <f>E1808*F1808</f>
        <v>28.22</v>
      </c>
      <c r="H1808" s="118">
        <f>J1808/1.07</f>
        <v>13.16822429906542</v>
      </c>
      <c r="I1808" s="118">
        <f>H1808*E1808</f>
        <v>26.33644859813084</v>
      </c>
      <c r="J1808" s="28">
        <v>14.09</v>
      </c>
      <c r="K1808" s="4"/>
      <c r="L1808" s="136">
        <f>H1808-F1808</f>
        <v>-0.9417757009345795</v>
      </c>
      <c r="M1808" s="141">
        <f t="shared" si="101"/>
        <v>-1.883551401869159</v>
      </c>
    </row>
    <row r="1809" spans="1:13" ht="14.25">
      <c r="A1809" s="34"/>
      <c r="B1809" s="165"/>
      <c r="C1809" s="165"/>
      <c r="D1809" s="26"/>
      <c r="E1809" s="142"/>
      <c r="F1809" s="153"/>
      <c r="G1809" s="153">
        <f>SUM(G1805:G1808)</f>
        <v>2530.6199999999994</v>
      </c>
      <c r="H1809" s="143"/>
      <c r="I1809" s="143">
        <f>SUM(I1805:I1808)</f>
        <v>663.8214953271028</v>
      </c>
      <c r="J1809" s="64"/>
      <c r="K1809" s="18"/>
      <c r="L1809" s="144"/>
      <c r="M1809" s="168">
        <f t="shared" si="101"/>
        <v>-1866.7985046728968</v>
      </c>
    </row>
    <row r="1810" spans="1:13" ht="14.25">
      <c r="A1810" s="32"/>
      <c r="B1810" s="83"/>
      <c r="C1810" s="83"/>
      <c r="D1810" s="82"/>
      <c r="E1810" s="108"/>
      <c r="F1810" s="150"/>
      <c r="G1810" s="150"/>
      <c r="H1810" s="118"/>
      <c r="I1810" s="118"/>
      <c r="J1810" s="64"/>
      <c r="K1810" s="4"/>
      <c r="L1810" s="136"/>
      <c r="M1810" s="141"/>
    </row>
    <row r="1811" spans="1:13" ht="14.25">
      <c r="A1811" s="32"/>
      <c r="B1811" s="30"/>
      <c r="C1811" s="30"/>
      <c r="D1811" s="9"/>
      <c r="E1811" s="55"/>
      <c r="F1811" s="150"/>
      <c r="G1811" s="150"/>
      <c r="H1811" s="118"/>
      <c r="I1811" s="118"/>
      <c r="J1811" s="64"/>
      <c r="K1811" s="4"/>
      <c r="L1811" s="136"/>
      <c r="M1811" s="141"/>
    </row>
    <row r="1812" spans="1:13" ht="14.25">
      <c r="A1812" s="54" t="s">
        <v>1329</v>
      </c>
      <c r="B1812" s="30"/>
      <c r="C1812" s="30"/>
      <c r="D1812" s="9"/>
      <c r="E1812" s="55"/>
      <c r="F1812" s="150"/>
      <c r="G1812" s="150"/>
      <c r="H1812" s="118"/>
      <c r="I1812" s="118"/>
      <c r="J1812" s="28"/>
      <c r="K1812" s="24"/>
      <c r="L1812" s="136"/>
      <c r="M1812" s="141"/>
    </row>
    <row r="1813" spans="1:13" ht="14.25">
      <c r="A1813" s="6" t="s">
        <v>111</v>
      </c>
      <c r="B1813" s="6" t="s">
        <v>112</v>
      </c>
      <c r="C1813" s="12" t="s">
        <v>1164</v>
      </c>
      <c r="D1813" s="6" t="s">
        <v>113</v>
      </c>
      <c r="E1813" s="53" t="s">
        <v>114</v>
      </c>
      <c r="F1813" s="151" t="s">
        <v>1662</v>
      </c>
      <c r="G1813" s="150"/>
      <c r="H1813" s="119" t="s">
        <v>1663</v>
      </c>
      <c r="I1813" s="118"/>
      <c r="J1813" s="8" t="s">
        <v>115</v>
      </c>
      <c r="K1813" s="8" t="s">
        <v>116</v>
      </c>
      <c r="L1813" s="136"/>
      <c r="M1813" s="141"/>
    </row>
    <row r="1814" spans="1:13" ht="14.25">
      <c r="A1814" s="32">
        <v>1</v>
      </c>
      <c r="B1814" s="33" t="s">
        <v>1330</v>
      </c>
      <c r="C1814" s="98" t="s">
        <v>1545</v>
      </c>
      <c r="D1814" s="9" t="s">
        <v>118</v>
      </c>
      <c r="E1814" s="55">
        <v>100</v>
      </c>
      <c r="F1814" s="152">
        <v>53.02</v>
      </c>
      <c r="G1814" s="150">
        <f>E1814*F1814</f>
        <v>5302</v>
      </c>
      <c r="H1814" s="118">
        <f>J1814/1.07</f>
        <v>48.401869158878505</v>
      </c>
      <c r="I1814" s="118">
        <f>H1814*E1814</f>
        <v>4840.186915887851</v>
      </c>
      <c r="J1814" s="28">
        <v>51.79</v>
      </c>
      <c r="K1814" s="4"/>
      <c r="L1814" s="136">
        <f>H1814-F1814</f>
        <v>-4.6181308411214985</v>
      </c>
      <c r="M1814" s="141">
        <f t="shared" si="101"/>
        <v>-461.8130841121492</v>
      </c>
    </row>
    <row r="1815" spans="1:13" ht="14.25">
      <c r="A1815" s="41">
        <v>2</v>
      </c>
      <c r="B1815" s="33" t="s">
        <v>1331</v>
      </c>
      <c r="C1815" s="100" t="s">
        <v>1546</v>
      </c>
      <c r="D1815" s="32" t="s">
        <v>118</v>
      </c>
      <c r="E1815" s="57">
        <v>2</v>
      </c>
      <c r="F1815" s="152">
        <v>5.54</v>
      </c>
      <c r="G1815" s="150">
        <f>E1815*F1815</f>
        <v>11.08</v>
      </c>
      <c r="H1815" s="126">
        <v>5.54</v>
      </c>
      <c r="I1815" s="126">
        <f>H1815*E1815</f>
        <v>11.08</v>
      </c>
      <c r="J1815" s="134">
        <v>5.93</v>
      </c>
      <c r="K1815" s="4"/>
      <c r="L1815" s="136">
        <f>H1815-F1815</f>
        <v>0</v>
      </c>
      <c r="M1815" s="141">
        <f t="shared" si="101"/>
        <v>0</v>
      </c>
    </row>
    <row r="1816" spans="1:13" ht="24">
      <c r="A1816" s="32">
        <v>3</v>
      </c>
      <c r="B1816" s="33" t="s">
        <v>1332</v>
      </c>
      <c r="C1816" s="100" t="s">
        <v>1547</v>
      </c>
      <c r="D1816" s="32" t="s">
        <v>118</v>
      </c>
      <c r="E1816" s="57">
        <v>3</v>
      </c>
      <c r="F1816" s="152">
        <v>16.72</v>
      </c>
      <c r="G1816" s="150">
        <f>E1816*F1816</f>
        <v>50.16</v>
      </c>
      <c r="H1816" s="118">
        <f>J1816/1.07</f>
        <v>15.654205607476635</v>
      </c>
      <c r="I1816" s="118">
        <f>H1816*E1816</f>
        <v>46.96261682242991</v>
      </c>
      <c r="J1816" s="28">
        <v>16.75</v>
      </c>
      <c r="K1816" s="4"/>
      <c r="L1816" s="136">
        <f>H1816-F1816</f>
        <v>-1.0657943925233635</v>
      </c>
      <c r="M1816" s="141">
        <f t="shared" si="101"/>
        <v>-3.1973831775700887</v>
      </c>
    </row>
    <row r="1817" spans="1:13" ht="14.25">
      <c r="A1817" s="34"/>
      <c r="B1817" s="15"/>
      <c r="C1817" s="15"/>
      <c r="D1817" s="34"/>
      <c r="E1817" s="54"/>
      <c r="F1817" s="154"/>
      <c r="G1817" s="153">
        <f>SUM(G1814:G1816)</f>
        <v>5363.24</v>
      </c>
      <c r="H1817" s="143"/>
      <c r="I1817" s="143">
        <f>SUM(I1814:I1816)</f>
        <v>4898.22953271028</v>
      </c>
      <c r="J1817" s="64"/>
      <c r="K1817" s="18"/>
      <c r="L1817" s="144"/>
      <c r="M1817" s="168">
        <f t="shared" si="101"/>
        <v>-465.0104672897196</v>
      </c>
    </row>
    <row r="1818" spans="1:13" ht="14.25">
      <c r="A1818" s="32"/>
      <c r="B1818" s="83"/>
      <c r="C1818" s="83"/>
      <c r="D1818" s="82"/>
      <c r="E1818" s="108"/>
      <c r="F1818" s="152"/>
      <c r="G1818" s="150"/>
      <c r="H1818" s="118"/>
      <c r="I1818" s="118"/>
      <c r="J1818" s="64"/>
      <c r="K1818" s="4"/>
      <c r="L1818" s="136"/>
      <c r="M1818" s="141"/>
    </row>
    <row r="1819" spans="1:13" ht="14.25">
      <c r="A1819" s="32"/>
      <c r="B1819" s="59"/>
      <c r="C1819" s="59"/>
      <c r="D1819" s="32"/>
      <c r="E1819" s="57"/>
      <c r="F1819" s="152"/>
      <c r="G1819" s="150"/>
      <c r="H1819" s="118"/>
      <c r="I1819" s="118"/>
      <c r="J1819" s="64"/>
      <c r="K1819" s="4"/>
      <c r="L1819" s="136"/>
      <c r="M1819" s="141"/>
    </row>
    <row r="1820" spans="1:13" ht="14.25">
      <c r="A1820" s="54" t="s">
        <v>1333</v>
      </c>
      <c r="B1820" s="59"/>
      <c r="C1820" s="59"/>
      <c r="D1820" s="32"/>
      <c r="E1820" s="57"/>
      <c r="F1820" s="152"/>
      <c r="G1820" s="150"/>
      <c r="H1820" s="118"/>
      <c r="I1820" s="118"/>
      <c r="J1820" s="28"/>
      <c r="K1820" s="24"/>
      <c r="L1820" s="136"/>
      <c r="M1820" s="141"/>
    </row>
    <row r="1821" spans="1:13" ht="14.25">
      <c r="A1821" s="6" t="s">
        <v>111</v>
      </c>
      <c r="B1821" s="6" t="s">
        <v>112</v>
      </c>
      <c r="C1821" s="12" t="s">
        <v>1164</v>
      </c>
      <c r="D1821" s="6" t="s">
        <v>113</v>
      </c>
      <c r="E1821" s="53" t="s">
        <v>114</v>
      </c>
      <c r="F1821" s="151" t="s">
        <v>1662</v>
      </c>
      <c r="G1821" s="150"/>
      <c r="H1821" s="119" t="s">
        <v>1663</v>
      </c>
      <c r="I1821" s="118"/>
      <c r="J1821" s="8" t="s">
        <v>115</v>
      </c>
      <c r="K1821" s="8" t="s">
        <v>116</v>
      </c>
      <c r="L1821" s="136"/>
      <c r="M1821" s="141"/>
    </row>
    <row r="1822" spans="1:13" ht="14.25">
      <c r="A1822" s="41">
        <v>1</v>
      </c>
      <c r="B1822" s="59" t="s">
        <v>1334</v>
      </c>
      <c r="C1822" s="100" t="s">
        <v>1548</v>
      </c>
      <c r="D1822" s="32" t="s">
        <v>118</v>
      </c>
      <c r="E1822" s="57">
        <v>80</v>
      </c>
      <c r="F1822" s="152">
        <v>93.86</v>
      </c>
      <c r="G1822" s="150">
        <f>E1822*F1822</f>
        <v>7508.8</v>
      </c>
      <c r="H1822" s="118">
        <f>J1822/1.07</f>
        <v>89.39252336448598</v>
      </c>
      <c r="I1822" s="118">
        <f>H1822*E1822</f>
        <v>7151.401869158879</v>
      </c>
      <c r="J1822" s="28">
        <v>95.65</v>
      </c>
      <c r="K1822" s="4"/>
      <c r="L1822" s="136">
        <f>H1822-F1822</f>
        <v>-4.467476635514018</v>
      </c>
      <c r="M1822" s="141">
        <f t="shared" si="101"/>
        <v>-357.3981308411212</v>
      </c>
    </row>
    <row r="1823" spans="1:13" ht="14.25">
      <c r="A1823" s="43"/>
      <c r="B1823" s="15"/>
      <c r="C1823" s="15"/>
      <c r="D1823" s="34"/>
      <c r="E1823" s="54"/>
      <c r="F1823" s="154"/>
      <c r="G1823" s="153">
        <f>SUM(G1822)</f>
        <v>7508.8</v>
      </c>
      <c r="H1823" s="143"/>
      <c r="I1823" s="143">
        <f>SUM(I1822)</f>
        <v>7151.401869158879</v>
      </c>
      <c r="J1823" s="64"/>
      <c r="K1823" s="18"/>
      <c r="L1823" s="144"/>
      <c r="M1823" s="168">
        <f t="shared" si="101"/>
        <v>-357.3981308411212</v>
      </c>
    </row>
    <row r="1824" spans="1:13" ht="14.25">
      <c r="A1824" s="41"/>
      <c r="B1824" s="83"/>
      <c r="C1824" s="83"/>
      <c r="D1824" s="82"/>
      <c r="E1824" s="108"/>
      <c r="F1824" s="152"/>
      <c r="G1824" s="150"/>
      <c r="H1824" s="118"/>
      <c r="I1824" s="118"/>
      <c r="J1824" s="64"/>
      <c r="K1824" s="4"/>
      <c r="L1824" s="136"/>
      <c r="M1824" s="141"/>
    </row>
    <row r="1825" spans="1:13" ht="14.25">
      <c r="A1825" s="41"/>
      <c r="B1825" s="59"/>
      <c r="C1825" s="59"/>
      <c r="D1825" s="32"/>
      <c r="E1825" s="57"/>
      <c r="F1825" s="152"/>
      <c r="G1825" s="150"/>
      <c r="H1825" s="118"/>
      <c r="I1825" s="118"/>
      <c r="J1825" s="64"/>
      <c r="K1825" s="4"/>
      <c r="L1825" s="136"/>
      <c r="M1825" s="141"/>
    </row>
    <row r="1826" spans="1:13" ht="14.25">
      <c r="A1826" s="54" t="s">
        <v>1335</v>
      </c>
      <c r="B1826" s="59"/>
      <c r="C1826" s="59"/>
      <c r="D1826" s="32"/>
      <c r="E1826" s="57"/>
      <c r="F1826" s="152"/>
      <c r="G1826" s="150"/>
      <c r="H1826" s="118"/>
      <c r="I1826" s="118"/>
      <c r="J1826" s="28"/>
      <c r="K1826" s="24"/>
      <c r="L1826" s="136"/>
      <c r="M1826" s="141"/>
    </row>
    <row r="1827" spans="1:13" ht="14.25">
      <c r="A1827" s="6" t="s">
        <v>111</v>
      </c>
      <c r="B1827" s="6" t="s">
        <v>112</v>
      </c>
      <c r="C1827" s="12" t="s">
        <v>1164</v>
      </c>
      <c r="D1827" s="6" t="s">
        <v>113</v>
      </c>
      <c r="E1827" s="53" t="s">
        <v>114</v>
      </c>
      <c r="F1827" s="151" t="s">
        <v>1662</v>
      </c>
      <c r="G1827" s="150"/>
      <c r="H1827" s="119" t="s">
        <v>1663</v>
      </c>
      <c r="I1827" s="118"/>
      <c r="J1827" s="8" t="s">
        <v>115</v>
      </c>
      <c r="K1827" s="8" t="s">
        <v>116</v>
      </c>
      <c r="L1827" s="136"/>
      <c r="M1827" s="141"/>
    </row>
    <row r="1828" spans="1:13" ht="14.25">
      <c r="A1828" s="32">
        <v>1</v>
      </c>
      <c r="B1828" s="33" t="s">
        <v>1336</v>
      </c>
      <c r="C1828" s="100" t="s">
        <v>1549</v>
      </c>
      <c r="D1828" s="32" t="s">
        <v>118</v>
      </c>
      <c r="E1828" s="57">
        <v>250</v>
      </c>
      <c r="F1828" s="152">
        <v>3.42</v>
      </c>
      <c r="G1828" s="150">
        <f>E1828*F1828</f>
        <v>855</v>
      </c>
      <c r="H1828" s="118">
        <f>J1828/1.07</f>
        <v>3.2429906542056073</v>
      </c>
      <c r="I1828" s="118">
        <f>H1828*E1828</f>
        <v>810.7476635514018</v>
      </c>
      <c r="J1828" s="28">
        <v>3.47</v>
      </c>
      <c r="K1828" s="4"/>
      <c r="L1828" s="136">
        <f>H1828-F1828</f>
        <v>-0.17700934579439265</v>
      </c>
      <c r="M1828" s="141">
        <f t="shared" si="101"/>
        <v>-44.25233644859816</v>
      </c>
    </row>
    <row r="1829" spans="1:13" ht="14.25">
      <c r="A1829" s="41">
        <v>2</v>
      </c>
      <c r="B1829" s="30" t="s">
        <v>1337</v>
      </c>
      <c r="C1829" s="99" t="s">
        <v>9</v>
      </c>
      <c r="D1829" s="9" t="s">
        <v>118</v>
      </c>
      <c r="E1829" s="55">
        <v>20</v>
      </c>
      <c r="F1829" s="150">
        <v>25.66</v>
      </c>
      <c r="G1829" s="150">
        <f>E1829*F1829</f>
        <v>513.2</v>
      </c>
      <c r="H1829" s="118">
        <f>J1829/1.07</f>
        <v>13.42056074766355</v>
      </c>
      <c r="I1829" s="118">
        <f>H1829*E1829</f>
        <v>268.41121495327104</v>
      </c>
      <c r="J1829" s="28">
        <v>14.36</v>
      </c>
      <c r="K1829" s="4"/>
      <c r="L1829" s="136">
        <f>H1829-F1829</f>
        <v>-12.23943925233645</v>
      </c>
      <c r="M1829" s="141">
        <f t="shared" si="101"/>
        <v>-244.788785046729</v>
      </c>
    </row>
    <row r="1830" spans="1:13" ht="24">
      <c r="A1830" s="32">
        <v>3</v>
      </c>
      <c r="B1830" s="33" t="s">
        <v>1338</v>
      </c>
      <c r="C1830" s="100" t="s">
        <v>1550</v>
      </c>
      <c r="D1830" s="32" t="s">
        <v>118</v>
      </c>
      <c r="E1830" s="57">
        <v>20</v>
      </c>
      <c r="F1830" s="152">
        <v>36.77</v>
      </c>
      <c r="G1830" s="150">
        <f>E1830*F1830</f>
        <v>735.4000000000001</v>
      </c>
      <c r="H1830" s="118">
        <f>J1830/1.07</f>
        <v>35.79439252336448</v>
      </c>
      <c r="I1830" s="118">
        <f>H1830*E1830</f>
        <v>715.8878504672896</v>
      </c>
      <c r="J1830" s="28">
        <v>38.3</v>
      </c>
      <c r="K1830" s="4"/>
      <c r="L1830" s="136">
        <f>H1830-F1830</f>
        <v>-0.975607476635524</v>
      </c>
      <c r="M1830" s="141">
        <f t="shared" si="101"/>
        <v>-19.51214953271051</v>
      </c>
    </row>
    <row r="1831" spans="1:13" ht="14.25">
      <c r="A1831" s="34"/>
      <c r="B1831" s="166"/>
      <c r="C1831" s="166"/>
      <c r="D1831" s="34"/>
      <c r="E1831" s="54"/>
      <c r="F1831" s="154"/>
      <c r="G1831" s="153">
        <f>SUM(G1828:G1830)</f>
        <v>2103.6000000000004</v>
      </c>
      <c r="H1831" s="143"/>
      <c r="I1831" s="143">
        <f>SUM(I1828:I1830)</f>
        <v>1795.0467289719625</v>
      </c>
      <c r="J1831" s="64"/>
      <c r="K1831" s="18"/>
      <c r="L1831" s="144"/>
      <c r="M1831" s="168">
        <f t="shared" si="101"/>
        <v>-308.5532710280379</v>
      </c>
    </row>
    <row r="1832" spans="1:13" ht="14.25">
      <c r="A1832" s="32"/>
      <c r="B1832" s="83"/>
      <c r="C1832" s="83"/>
      <c r="D1832" s="82"/>
      <c r="E1832" s="108"/>
      <c r="F1832" s="152"/>
      <c r="G1832" s="150"/>
      <c r="H1832" s="118"/>
      <c r="I1832" s="118"/>
      <c r="J1832" s="64"/>
      <c r="K1832" s="4"/>
      <c r="L1832" s="136"/>
      <c r="M1832" s="141"/>
    </row>
    <row r="1833" spans="1:13" ht="14.25">
      <c r="A1833" s="32"/>
      <c r="B1833" s="33"/>
      <c r="C1833" s="33"/>
      <c r="D1833" s="32"/>
      <c r="E1833" s="57"/>
      <c r="F1833" s="152"/>
      <c r="G1833" s="150"/>
      <c r="H1833" s="118"/>
      <c r="I1833" s="118"/>
      <c r="J1833" s="64"/>
      <c r="K1833" s="4"/>
      <c r="L1833" s="136"/>
      <c r="M1833" s="141"/>
    </row>
    <row r="1834" spans="1:13" ht="14.25">
      <c r="A1834" s="54" t="s">
        <v>1339</v>
      </c>
      <c r="B1834" s="59"/>
      <c r="C1834" s="59"/>
      <c r="D1834" s="32"/>
      <c r="E1834" s="57"/>
      <c r="F1834" s="152"/>
      <c r="G1834" s="150"/>
      <c r="H1834" s="118"/>
      <c r="I1834" s="118"/>
      <c r="J1834" s="28"/>
      <c r="K1834" s="24"/>
      <c r="L1834" s="136"/>
      <c r="M1834" s="141"/>
    </row>
    <row r="1835" spans="1:13" ht="14.25">
      <c r="A1835" s="6" t="s">
        <v>111</v>
      </c>
      <c r="B1835" s="6" t="s">
        <v>112</v>
      </c>
      <c r="C1835" s="12" t="s">
        <v>1164</v>
      </c>
      <c r="D1835" s="6" t="s">
        <v>113</v>
      </c>
      <c r="E1835" s="53" t="s">
        <v>114</v>
      </c>
      <c r="F1835" s="151" t="s">
        <v>1662</v>
      </c>
      <c r="G1835" s="150"/>
      <c r="H1835" s="119" t="s">
        <v>1663</v>
      </c>
      <c r="I1835" s="118"/>
      <c r="J1835" s="8" t="s">
        <v>115</v>
      </c>
      <c r="K1835" s="8" t="s">
        <v>116</v>
      </c>
      <c r="L1835" s="136"/>
      <c r="M1835" s="141"/>
    </row>
    <row r="1836" spans="1:13" ht="36">
      <c r="A1836" s="32">
        <v>1</v>
      </c>
      <c r="B1836" s="39" t="s">
        <v>1175</v>
      </c>
      <c r="C1836" s="100" t="s">
        <v>1551</v>
      </c>
      <c r="D1836" s="32" t="s">
        <v>133</v>
      </c>
      <c r="E1836" s="57">
        <v>80</v>
      </c>
      <c r="F1836" s="152">
        <v>642</v>
      </c>
      <c r="G1836" s="150">
        <f>E1836*F1836</f>
        <v>51360</v>
      </c>
      <c r="H1836" s="118">
        <f>J1836/1.07</f>
        <v>96.50467289719626</v>
      </c>
      <c r="I1836" s="118">
        <f>H1836*E1836</f>
        <v>7720.373831775701</v>
      </c>
      <c r="J1836" s="28">
        <v>103.26</v>
      </c>
      <c r="K1836" s="4"/>
      <c r="L1836" s="138">
        <f>H1836-F1836</f>
        <v>-545.4953271028037</v>
      </c>
      <c r="M1836" s="141">
        <f t="shared" si="101"/>
        <v>-43639.6261682243</v>
      </c>
    </row>
    <row r="1837" spans="1:13" ht="14.25">
      <c r="A1837" s="34"/>
      <c r="B1837" s="15"/>
      <c r="C1837" s="15"/>
      <c r="D1837" s="34"/>
      <c r="E1837" s="54"/>
      <c r="F1837" s="154"/>
      <c r="G1837" s="153">
        <f>SUM(G1836)</f>
        <v>51360</v>
      </c>
      <c r="H1837" s="143"/>
      <c r="I1837" s="143">
        <f>SUM(I1836)</f>
        <v>7720.373831775701</v>
      </c>
      <c r="J1837" s="64"/>
      <c r="K1837" s="85"/>
      <c r="L1837" s="144"/>
      <c r="M1837" s="168">
        <f t="shared" si="101"/>
        <v>-43639.6261682243</v>
      </c>
    </row>
    <row r="1838" spans="1:13" ht="14.25">
      <c r="A1838" s="32"/>
      <c r="B1838" s="83"/>
      <c r="C1838" s="83"/>
      <c r="D1838" s="82"/>
      <c r="E1838" s="108"/>
      <c r="F1838" s="152"/>
      <c r="G1838" s="150"/>
      <c r="H1838" s="118"/>
      <c r="I1838" s="118"/>
      <c r="J1838" s="64"/>
      <c r="K1838" s="4"/>
      <c r="L1838" s="136"/>
      <c r="M1838" s="141"/>
    </row>
    <row r="1839" spans="1:13" ht="14.25">
      <c r="A1839" s="32"/>
      <c r="B1839" s="59"/>
      <c r="C1839" s="59"/>
      <c r="D1839" s="32"/>
      <c r="E1839" s="57"/>
      <c r="F1839" s="152"/>
      <c r="G1839" s="150"/>
      <c r="H1839" s="118"/>
      <c r="I1839" s="118"/>
      <c r="J1839" s="64"/>
      <c r="K1839" s="4"/>
      <c r="L1839" s="136"/>
      <c r="M1839" s="141"/>
    </row>
    <row r="1840" spans="1:13" ht="14.25">
      <c r="A1840" s="54" t="s">
        <v>1340</v>
      </c>
      <c r="B1840" s="59"/>
      <c r="C1840" s="59"/>
      <c r="D1840" s="32"/>
      <c r="E1840" s="57"/>
      <c r="F1840" s="152"/>
      <c r="G1840" s="150"/>
      <c r="H1840" s="118"/>
      <c r="I1840" s="118"/>
      <c r="J1840" s="28"/>
      <c r="K1840" s="11"/>
      <c r="L1840" s="136"/>
      <c r="M1840" s="141"/>
    </row>
    <row r="1841" spans="1:13" ht="14.25">
      <c r="A1841" s="6" t="s">
        <v>111</v>
      </c>
      <c r="B1841" s="6" t="s">
        <v>112</v>
      </c>
      <c r="C1841" s="12" t="s">
        <v>1164</v>
      </c>
      <c r="D1841" s="6" t="s">
        <v>113</v>
      </c>
      <c r="E1841" s="53" t="s">
        <v>114</v>
      </c>
      <c r="F1841" s="151" t="s">
        <v>1662</v>
      </c>
      <c r="G1841" s="150"/>
      <c r="H1841" s="119" t="s">
        <v>1663</v>
      </c>
      <c r="I1841" s="118"/>
      <c r="J1841" s="8" t="s">
        <v>115</v>
      </c>
      <c r="K1841" s="8" t="s">
        <v>116</v>
      </c>
      <c r="L1841" s="136"/>
      <c r="M1841" s="141"/>
    </row>
    <row r="1842" spans="1:13" ht="14.25">
      <c r="A1842" s="41">
        <v>1</v>
      </c>
      <c r="B1842" s="30" t="s">
        <v>1341</v>
      </c>
      <c r="C1842" s="99" t="s">
        <v>10</v>
      </c>
      <c r="D1842" s="9" t="s">
        <v>118</v>
      </c>
      <c r="E1842" s="55">
        <v>30</v>
      </c>
      <c r="F1842" s="150">
        <v>22.08</v>
      </c>
      <c r="G1842" s="150">
        <f aca="true" t="shared" si="106" ref="G1842:G1849">E1842*F1842</f>
        <v>662.4</v>
      </c>
      <c r="H1842" s="126">
        <v>22.08</v>
      </c>
      <c r="I1842" s="126">
        <f aca="true" t="shared" si="107" ref="I1842:I1849">H1842*E1842</f>
        <v>662.4</v>
      </c>
      <c r="J1842" s="134">
        <v>23.63</v>
      </c>
      <c r="K1842" s="4"/>
      <c r="L1842" s="136">
        <f aca="true" t="shared" si="108" ref="L1842:M1856">H1842-F1842</f>
        <v>0</v>
      </c>
      <c r="M1842" s="141">
        <f t="shared" si="101"/>
        <v>0</v>
      </c>
    </row>
    <row r="1843" spans="1:13" ht="14.25">
      <c r="A1843" s="32">
        <v>2</v>
      </c>
      <c r="B1843" s="33" t="s">
        <v>1342</v>
      </c>
      <c r="C1843" s="100" t="s">
        <v>1552</v>
      </c>
      <c r="D1843" s="32" t="s">
        <v>118</v>
      </c>
      <c r="E1843" s="57">
        <v>200</v>
      </c>
      <c r="F1843" s="152">
        <v>12.41</v>
      </c>
      <c r="G1843" s="150">
        <f t="shared" si="106"/>
        <v>2482</v>
      </c>
      <c r="H1843" s="118">
        <f aca="true" t="shared" si="109" ref="H1843:H1849">J1843/1.07</f>
        <v>11.289719626168223</v>
      </c>
      <c r="I1843" s="118">
        <f t="shared" si="107"/>
        <v>2257.9439252336447</v>
      </c>
      <c r="J1843" s="28">
        <v>12.08</v>
      </c>
      <c r="K1843" s="4"/>
      <c r="L1843" s="136">
        <f t="shared" si="108"/>
        <v>-1.1202803738317773</v>
      </c>
      <c r="M1843" s="141">
        <f t="shared" si="101"/>
        <v>-224.05607476635532</v>
      </c>
    </row>
    <row r="1844" spans="1:13" ht="14.25">
      <c r="A1844" s="41">
        <v>3</v>
      </c>
      <c r="B1844" s="33" t="s">
        <v>1343</v>
      </c>
      <c r="C1844" s="100" t="s">
        <v>1553</v>
      </c>
      <c r="D1844" s="32" t="s">
        <v>118</v>
      </c>
      <c r="E1844" s="57">
        <v>170</v>
      </c>
      <c r="F1844" s="152">
        <v>9.15</v>
      </c>
      <c r="G1844" s="150">
        <f t="shared" si="106"/>
        <v>1555.5</v>
      </c>
      <c r="H1844" s="118">
        <f t="shared" si="109"/>
        <v>3.08411214953271</v>
      </c>
      <c r="I1844" s="118">
        <f t="shared" si="107"/>
        <v>524.2990654205607</v>
      </c>
      <c r="J1844" s="28">
        <v>3.3</v>
      </c>
      <c r="K1844" s="4"/>
      <c r="L1844" s="136">
        <f t="shared" si="108"/>
        <v>-6.06588785046729</v>
      </c>
      <c r="M1844" s="141">
        <f t="shared" si="108"/>
        <v>-1031.2009345794393</v>
      </c>
    </row>
    <row r="1845" spans="1:13" ht="14.25">
      <c r="A1845" s="32">
        <v>4</v>
      </c>
      <c r="B1845" s="33" t="s">
        <v>1344</v>
      </c>
      <c r="C1845" s="100" t="s">
        <v>1554</v>
      </c>
      <c r="D1845" s="32" t="s">
        <v>1345</v>
      </c>
      <c r="E1845" s="57">
        <v>50</v>
      </c>
      <c r="F1845" s="152">
        <v>32.58</v>
      </c>
      <c r="G1845" s="150">
        <f t="shared" si="106"/>
        <v>1629</v>
      </c>
      <c r="H1845" s="118">
        <f t="shared" si="109"/>
        <v>12.766355140186915</v>
      </c>
      <c r="I1845" s="118">
        <f t="shared" si="107"/>
        <v>638.3177570093458</v>
      </c>
      <c r="J1845" s="28">
        <v>13.66</v>
      </c>
      <c r="K1845" s="4"/>
      <c r="L1845" s="136">
        <f t="shared" si="108"/>
        <v>-19.81364485981308</v>
      </c>
      <c r="M1845" s="141">
        <f t="shared" si="108"/>
        <v>-990.6822429906542</v>
      </c>
    </row>
    <row r="1846" spans="1:13" ht="24">
      <c r="A1846" s="41">
        <v>5</v>
      </c>
      <c r="B1846" s="33" t="s">
        <v>1346</v>
      </c>
      <c r="C1846" s="100" t="s">
        <v>1555</v>
      </c>
      <c r="D1846" s="32" t="s">
        <v>1345</v>
      </c>
      <c r="E1846" s="57">
        <v>200</v>
      </c>
      <c r="F1846" s="152">
        <v>32.58</v>
      </c>
      <c r="G1846" s="150">
        <f t="shared" si="106"/>
        <v>6516</v>
      </c>
      <c r="H1846" s="126">
        <v>32.58</v>
      </c>
      <c r="I1846" s="126">
        <f t="shared" si="107"/>
        <v>6516</v>
      </c>
      <c r="J1846" s="134">
        <v>34.86</v>
      </c>
      <c r="K1846" s="4"/>
      <c r="L1846" s="136">
        <f t="shared" si="108"/>
        <v>0</v>
      </c>
      <c r="M1846" s="141">
        <f t="shared" si="108"/>
        <v>0</v>
      </c>
    </row>
    <row r="1847" spans="1:13" ht="24">
      <c r="A1847" s="32">
        <v>6</v>
      </c>
      <c r="B1847" s="33" t="s">
        <v>1347</v>
      </c>
      <c r="C1847" s="100" t="s">
        <v>1556</v>
      </c>
      <c r="D1847" s="32" t="s">
        <v>118</v>
      </c>
      <c r="E1847" s="57">
        <v>80</v>
      </c>
      <c r="F1847" s="152">
        <v>23.83</v>
      </c>
      <c r="G1847" s="150">
        <f t="shared" si="106"/>
        <v>1906.3999999999999</v>
      </c>
      <c r="H1847" s="126">
        <v>23.83</v>
      </c>
      <c r="I1847" s="126">
        <f t="shared" si="107"/>
        <v>1906.3999999999999</v>
      </c>
      <c r="J1847" s="134">
        <v>25.5</v>
      </c>
      <c r="K1847" s="4"/>
      <c r="L1847" s="136">
        <f t="shared" si="108"/>
        <v>0</v>
      </c>
      <c r="M1847" s="141">
        <f t="shared" si="108"/>
        <v>0</v>
      </c>
    </row>
    <row r="1848" spans="1:13" ht="36">
      <c r="A1848" s="41">
        <v>7</v>
      </c>
      <c r="B1848" s="33" t="s">
        <v>1348</v>
      </c>
      <c r="C1848" s="100" t="s">
        <v>1557</v>
      </c>
      <c r="D1848" s="32" t="s">
        <v>118</v>
      </c>
      <c r="E1848" s="57">
        <v>10</v>
      </c>
      <c r="F1848" s="152">
        <v>7.49</v>
      </c>
      <c r="G1848" s="150">
        <f t="shared" si="106"/>
        <v>74.9</v>
      </c>
      <c r="H1848" s="126">
        <v>7.49</v>
      </c>
      <c r="I1848" s="126">
        <f t="shared" si="107"/>
        <v>74.9</v>
      </c>
      <c r="J1848" s="134">
        <v>8.01</v>
      </c>
      <c r="K1848" s="4"/>
      <c r="L1848" s="136">
        <f t="shared" si="108"/>
        <v>0</v>
      </c>
      <c r="M1848" s="141">
        <f t="shared" si="108"/>
        <v>0</v>
      </c>
    </row>
    <row r="1849" spans="1:13" ht="14.25">
      <c r="A1849" s="32">
        <v>8</v>
      </c>
      <c r="B1849" s="30" t="s">
        <v>1349</v>
      </c>
      <c r="C1849" s="105"/>
      <c r="D1849" s="9" t="s">
        <v>118</v>
      </c>
      <c r="E1849" s="55">
        <v>10</v>
      </c>
      <c r="F1849" s="150">
        <v>27.84</v>
      </c>
      <c r="G1849" s="150">
        <f t="shared" si="106"/>
        <v>278.4</v>
      </c>
      <c r="H1849" s="118">
        <f t="shared" si="109"/>
        <v>26.72897196261682</v>
      </c>
      <c r="I1849" s="118">
        <f t="shared" si="107"/>
        <v>267.2897196261682</v>
      </c>
      <c r="J1849" s="28">
        <v>28.6</v>
      </c>
      <c r="K1849" s="4"/>
      <c r="L1849" s="136">
        <f t="shared" si="108"/>
        <v>-1.1110280373831785</v>
      </c>
      <c r="M1849" s="141">
        <f t="shared" si="108"/>
        <v>-11.110280373831756</v>
      </c>
    </row>
    <row r="1850" spans="1:13" ht="14.25">
      <c r="A1850" s="34"/>
      <c r="B1850" s="31"/>
      <c r="C1850" s="31"/>
      <c r="D1850" s="26"/>
      <c r="E1850" s="142"/>
      <c r="F1850" s="153"/>
      <c r="G1850" s="153">
        <f>SUM(G1842:G1849)</f>
        <v>15104.599999999999</v>
      </c>
      <c r="H1850" s="143"/>
      <c r="I1850" s="143">
        <f>SUM(I1842:I1849)</f>
        <v>12847.550467289717</v>
      </c>
      <c r="J1850" s="64"/>
      <c r="K1850" s="18"/>
      <c r="L1850" s="144"/>
      <c r="M1850" s="168">
        <f t="shared" si="108"/>
        <v>-2257.0495327102817</v>
      </c>
    </row>
    <row r="1851" spans="1:13" ht="14.25">
      <c r="A1851" s="32"/>
      <c r="B1851" s="83"/>
      <c r="C1851" s="83"/>
      <c r="D1851" s="82"/>
      <c r="E1851" s="108"/>
      <c r="F1851" s="150"/>
      <c r="G1851" s="150"/>
      <c r="H1851" s="118"/>
      <c r="I1851" s="118"/>
      <c r="J1851" s="64"/>
      <c r="K1851" s="4"/>
      <c r="L1851" s="136"/>
      <c r="M1851" s="141"/>
    </row>
    <row r="1852" spans="1:13" ht="14.25">
      <c r="A1852" s="32"/>
      <c r="B1852" s="10"/>
      <c r="C1852" s="10"/>
      <c r="D1852" s="9"/>
      <c r="E1852" s="55"/>
      <c r="F1852" s="150"/>
      <c r="G1852" s="150"/>
      <c r="H1852" s="118"/>
      <c r="I1852" s="118"/>
      <c r="J1852" s="64"/>
      <c r="K1852" s="4"/>
      <c r="L1852" s="136"/>
      <c r="M1852" s="141"/>
    </row>
    <row r="1853" spans="1:13" ht="14.25">
      <c r="A1853" s="15" t="s">
        <v>1016</v>
      </c>
      <c r="B1853" s="10"/>
      <c r="C1853" s="10"/>
      <c r="D1853" s="9"/>
      <c r="E1853" s="55"/>
      <c r="F1853" s="150"/>
      <c r="G1853" s="150"/>
      <c r="H1853" s="118"/>
      <c r="I1853" s="118"/>
      <c r="J1853" s="28"/>
      <c r="K1853" s="10"/>
      <c r="L1853" s="136"/>
      <c r="M1853" s="141"/>
    </row>
    <row r="1854" spans="1:13" ht="14.25">
      <c r="A1854" s="6" t="s">
        <v>111</v>
      </c>
      <c r="B1854" s="6" t="s">
        <v>112</v>
      </c>
      <c r="C1854" s="12" t="s">
        <v>1164</v>
      </c>
      <c r="D1854" s="6" t="s">
        <v>113</v>
      </c>
      <c r="E1854" s="53" t="s">
        <v>114</v>
      </c>
      <c r="F1854" s="151" t="s">
        <v>1662</v>
      </c>
      <c r="G1854" s="150"/>
      <c r="H1854" s="119" t="s">
        <v>1663</v>
      </c>
      <c r="I1854" s="118"/>
      <c r="J1854" s="8" t="s">
        <v>115</v>
      </c>
      <c r="K1854" s="8" t="s">
        <v>116</v>
      </c>
      <c r="L1854" s="136"/>
      <c r="M1854" s="141"/>
    </row>
    <row r="1855" spans="1:13" ht="14.25">
      <c r="A1855" s="41">
        <v>1</v>
      </c>
      <c r="B1855" s="59" t="s">
        <v>1350</v>
      </c>
      <c r="C1855" s="100" t="s">
        <v>1558</v>
      </c>
      <c r="D1855" s="32" t="s">
        <v>130</v>
      </c>
      <c r="E1855" s="57">
        <v>5</v>
      </c>
      <c r="F1855" s="152">
        <v>443.42</v>
      </c>
      <c r="G1855" s="150">
        <f>E1855*F1855</f>
        <v>2217.1</v>
      </c>
      <c r="H1855" s="118">
        <f>J1855/1.07</f>
        <v>357.75700934579436</v>
      </c>
      <c r="I1855" s="118">
        <f>H1855*E1855</f>
        <v>1788.7850467289718</v>
      </c>
      <c r="J1855" s="28">
        <v>382.8</v>
      </c>
      <c r="K1855" s="4"/>
      <c r="L1855" s="136">
        <f>H1855-F1855</f>
        <v>-85.66299065420566</v>
      </c>
      <c r="M1855" s="141">
        <f t="shared" si="108"/>
        <v>-428.3149532710281</v>
      </c>
    </row>
    <row r="1856" spans="1:13" ht="14.25">
      <c r="A1856" s="43"/>
      <c r="B1856" s="15"/>
      <c r="C1856" s="15"/>
      <c r="D1856" s="34"/>
      <c r="E1856" s="54"/>
      <c r="F1856" s="154"/>
      <c r="G1856" s="153">
        <f>SUM(G1855)</f>
        <v>2217.1</v>
      </c>
      <c r="H1856" s="143"/>
      <c r="I1856" s="143">
        <f>SUM(I1855)</f>
        <v>1788.7850467289718</v>
      </c>
      <c r="J1856" s="64"/>
      <c r="K1856" s="18"/>
      <c r="L1856" s="144"/>
      <c r="M1856" s="168">
        <f t="shared" si="108"/>
        <v>-428.3149532710281</v>
      </c>
    </row>
    <row r="1857" spans="1:13" ht="14.25">
      <c r="A1857" s="41"/>
      <c r="B1857" s="83"/>
      <c r="C1857" s="83"/>
      <c r="D1857" s="82"/>
      <c r="E1857" s="108"/>
      <c r="F1857" s="152"/>
      <c r="G1857" s="150"/>
      <c r="H1857" s="118"/>
      <c r="I1857" s="118"/>
      <c r="J1857" s="64"/>
      <c r="K1857" s="4"/>
      <c r="L1857" s="136"/>
      <c r="M1857" s="141"/>
    </row>
    <row r="1858" spans="1:13" ht="14.25">
      <c r="A1858" s="41"/>
      <c r="B1858" s="59"/>
      <c r="C1858" s="59"/>
      <c r="D1858" s="32"/>
      <c r="E1858" s="57"/>
      <c r="F1858" s="152"/>
      <c r="G1858" s="150"/>
      <c r="H1858" s="118"/>
      <c r="I1858" s="118"/>
      <c r="J1858" s="64"/>
      <c r="K1858" s="4"/>
      <c r="L1858" s="136"/>
      <c r="M1858" s="141"/>
    </row>
    <row r="1859" spans="1:13" ht="14.25">
      <c r="A1859" s="54" t="s">
        <v>1351</v>
      </c>
      <c r="B1859" s="59"/>
      <c r="C1859" s="59"/>
      <c r="D1859" s="32"/>
      <c r="E1859" s="57"/>
      <c r="F1859" s="152"/>
      <c r="G1859" s="150"/>
      <c r="H1859" s="118"/>
      <c r="I1859" s="118"/>
      <c r="J1859" s="28"/>
      <c r="K1859" s="10"/>
      <c r="L1859" s="136"/>
      <c r="M1859" s="141"/>
    </row>
    <row r="1860" spans="1:13" ht="14.25">
      <c r="A1860" s="6" t="s">
        <v>111</v>
      </c>
      <c r="B1860" s="6" t="s">
        <v>112</v>
      </c>
      <c r="C1860" s="12" t="s">
        <v>1164</v>
      </c>
      <c r="D1860" s="6" t="s">
        <v>113</v>
      </c>
      <c r="E1860" s="53" t="s">
        <v>114</v>
      </c>
      <c r="F1860" s="151" t="s">
        <v>1662</v>
      </c>
      <c r="G1860" s="150"/>
      <c r="H1860" s="119" t="s">
        <v>1663</v>
      </c>
      <c r="I1860" s="118"/>
      <c r="J1860" s="8" t="s">
        <v>115</v>
      </c>
      <c r="K1860" s="8" t="s">
        <v>116</v>
      </c>
      <c r="L1860" s="136"/>
      <c r="M1860" s="141"/>
    </row>
    <row r="1861" spans="1:13" ht="14.25">
      <c r="A1861" s="32">
        <v>1</v>
      </c>
      <c r="B1861" s="59" t="s">
        <v>1352</v>
      </c>
      <c r="C1861" s="100" t="s">
        <v>1559</v>
      </c>
      <c r="D1861" s="32" t="s">
        <v>118</v>
      </c>
      <c r="E1861" s="57">
        <v>150</v>
      </c>
      <c r="F1861" s="152">
        <v>11.35</v>
      </c>
      <c r="G1861" s="150">
        <f>E1861*F1861</f>
        <v>1702.5</v>
      </c>
      <c r="H1861" s="118">
        <f>J1861/1.07</f>
        <v>9.53271028037383</v>
      </c>
      <c r="I1861" s="118">
        <f>H1861*E1861</f>
        <v>1429.9065420560746</v>
      </c>
      <c r="J1861" s="28">
        <v>10.2</v>
      </c>
      <c r="K1861" s="4"/>
      <c r="L1861" s="136">
        <f aca="true" t="shared" si="110" ref="L1861:M1865">H1861-F1861</f>
        <v>-1.817289719626169</v>
      </c>
      <c r="M1861" s="141">
        <f t="shared" si="110"/>
        <v>-272.5934579439254</v>
      </c>
    </row>
    <row r="1862" spans="1:13" ht="14.25">
      <c r="A1862" s="41">
        <v>2</v>
      </c>
      <c r="B1862" s="59" t="s">
        <v>1353</v>
      </c>
      <c r="C1862" s="100" t="s">
        <v>1560</v>
      </c>
      <c r="D1862" s="32" t="s">
        <v>118</v>
      </c>
      <c r="E1862" s="57">
        <v>25</v>
      </c>
      <c r="F1862" s="152">
        <v>27.15</v>
      </c>
      <c r="G1862" s="150">
        <f>E1862*F1862</f>
        <v>678.75</v>
      </c>
      <c r="H1862" s="118">
        <f>J1862/1.07</f>
        <v>21.98130841121495</v>
      </c>
      <c r="I1862" s="118">
        <f>H1862*E1862</f>
        <v>549.5327102803737</v>
      </c>
      <c r="J1862" s="28">
        <v>23.52</v>
      </c>
      <c r="K1862" s="4"/>
      <c r="L1862" s="136">
        <f t="shared" si="110"/>
        <v>-5.168691588785048</v>
      </c>
      <c r="M1862" s="141">
        <f t="shared" si="110"/>
        <v>-129.21728971962625</v>
      </c>
    </row>
    <row r="1863" spans="1:13" ht="14.25">
      <c r="A1863" s="32">
        <v>3</v>
      </c>
      <c r="B1863" s="10" t="s">
        <v>1354</v>
      </c>
      <c r="C1863" s="99" t="s">
        <v>37</v>
      </c>
      <c r="D1863" s="9" t="s">
        <v>118</v>
      </c>
      <c r="E1863" s="55">
        <v>5</v>
      </c>
      <c r="F1863" s="150">
        <v>3.57</v>
      </c>
      <c r="G1863" s="150">
        <f>E1863*F1863</f>
        <v>17.849999999999998</v>
      </c>
      <c r="H1863" s="118">
        <f>J1863/1.07</f>
        <v>2.616822429906542</v>
      </c>
      <c r="I1863" s="118">
        <f>H1863*E1863</f>
        <v>13.084112149532709</v>
      </c>
      <c r="J1863" s="28">
        <v>2.8</v>
      </c>
      <c r="K1863" s="4"/>
      <c r="L1863" s="136">
        <f t="shared" si="110"/>
        <v>-0.9531775700934579</v>
      </c>
      <c r="M1863" s="141">
        <f t="shared" si="110"/>
        <v>-4.765887850467289</v>
      </c>
    </row>
    <row r="1864" spans="1:13" ht="14.25">
      <c r="A1864" s="41">
        <v>4</v>
      </c>
      <c r="B1864" s="59" t="s">
        <v>1355</v>
      </c>
      <c r="C1864" s="100" t="s">
        <v>1561</v>
      </c>
      <c r="D1864" s="32" t="s">
        <v>118</v>
      </c>
      <c r="E1864" s="57">
        <v>20</v>
      </c>
      <c r="F1864" s="152">
        <v>2.62</v>
      </c>
      <c r="G1864" s="150">
        <f>E1864*F1864</f>
        <v>52.400000000000006</v>
      </c>
      <c r="H1864" s="118">
        <f>J1864/1.07</f>
        <v>1.644859813084112</v>
      </c>
      <c r="I1864" s="118">
        <f>H1864*E1864</f>
        <v>32.89719626168224</v>
      </c>
      <c r="J1864" s="28">
        <v>1.76</v>
      </c>
      <c r="K1864" s="4"/>
      <c r="L1864" s="136">
        <f t="shared" si="110"/>
        <v>-0.975140186915888</v>
      </c>
      <c r="M1864" s="141">
        <f t="shared" si="110"/>
        <v>-19.502803738317766</v>
      </c>
    </row>
    <row r="1865" spans="1:13" ht="14.25">
      <c r="A1865" s="32">
        <v>5</v>
      </c>
      <c r="B1865" s="59" t="s">
        <v>1356</v>
      </c>
      <c r="C1865" s="100" t="s">
        <v>1562</v>
      </c>
      <c r="D1865" s="32" t="s">
        <v>118</v>
      </c>
      <c r="E1865" s="57">
        <v>50</v>
      </c>
      <c r="F1865" s="152">
        <v>2.94</v>
      </c>
      <c r="G1865" s="150">
        <f>E1865*F1865</f>
        <v>147</v>
      </c>
      <c r="H1865" s="118">
        <f>J1865/1.07</f>
        <v>2.1214953271028034</v>
      </c>
      <c r="I1865" s="118">
        <f>H1865*E1865</f>
        <v>106.07476635514017</v>
      </c>
      <c r="J1865" s="28">
        <v>2.27</v>
      </c>
      <c r="K1865" s="4"/>
      <c r="L1865" s="136">
        <f t="shared" si="110"/>
        <v>-0.8185046728971965</v>
      </c>
      <c r="M1865" s="141">
        <f t="shared" si="110"/>
        <v>-40.92523364485983</v>
      </c>
    </row>
    <row r="1866" spans="1:13" ht="14.25">
      <c r="A1866" s="34"/>
      <c r="B1866" s="15"/>
      <c r="C1866" s="15"/>
      <c r="D1866" s="34"/>
      <c r="E1866" s="54"/>
      <c r="F1866" s="154"/>
      <c r="G1866" s="153">
        <f>SUM(G1861:G1865)</f>
        <v>2598.5</v>
      </c>
      <c r="H1866" s="143"/>
      <c r="I1866" s="143">
        <f>SUM(I1861:I1865)</f>
        <v>2131.4953271028035</v>
      </c>
      <c r="J1866" s="64"/>
      <c r="K1866" s="18"/>
      <c r="L1866" s="144"/>
      <c r="M1866" s="168">
        <f>I1866-G1866</f>
        <v>-467.00467289719654</v>
      </c>
    </row>
    <row r="1867" spans="1:13" ht="14.25">
      <c r="A1867" s="32"/>
      <c r="B1867" s="83"/>
      <c r="C1867" s="83"/>
      <c r="D1867" s="82"/>
      <c r="E1867" s="108"/>
      <c r="F1867" s="152"/>
      <c r="G1867" s="150"/>
      <c r="H1867" s="118"/>
      <c r="I1867" s="118"/>
      <c r="J1867" s="64"/>
      <c r="K1867" s="4"/>
      <c r="L1867" s="136"/>
      <c r="M1867" s="141"/>
    </row>
    <row r="1868" spans="1:13" ht="14.25">
      <c r="A1868" s="32"/>
      <c r="B1868" s="59"/>
      <c r="C1868" s="59"/>
      <c r="D1868" s="32"/>
      <c r="E1868" s="57"/>
      <c r="F1868" s="152"/>
      <c r="G1868" s="150"/>
      <c r="H1868" s="118"/>
      <c r="I1868" s="118"/>
      <c r="J1868" s="64"/>
      <c r="K1868" s="4"/>
      <c r="L1868" s="136"/>
      <c r="M1868" s="141"/>
    </row>
    <row r="1869" spans="1:13" ht="14.25">
      <c r="A1869" s="54" t="s">
        <v>1357</v>
      </c>
      <c r="B1869" s="59"/>
      <c r="C1869" s="59"/>
      <c r="D1869" s="32"/>
      <c r="E1869" s="57"/>
      <c r="F1869" s="152"/>
      <c r="G1869" s="150"/>
      <c r="H1869" s="118"/>
      <c r="I1869" s="118"/>
      <c r="J1869" s="28"/>
      <c r="K1869" s="10"/>
      <c r="L1869" s="136"/>
      <c r="M1869" s="141"/>
    </row>
    <row r="1870" spans="1:13" ht="14.25">
      <c r="A1870" s="6" t="s">
        <v>111</v>
      </c>
      <c r="B1870" s="6" t="s">
        <v>112</v>
      </c>
      <c r="C1870" s="12" t="s">
        <v>1164</v>
      </c>
      <c r="D1870" s="6" t="s">
        <v>113</v>
      </c>
      <c r="E1870" s="53" t="s">
        <v>114</v>
      </c>
      <c r="F1870" s="151" t="s">
        <v>1662</v>
      </c>
      <c r="G1870" s="150"/>
      <c r="H1870" s="119" t="s">
        <v>1663</v>
      </c>
      <c r="I1870" s="118"/>
      <c r="J1870" s="8" t="s">
        <v>115</v>
      </c>
      <c r="K1870" s="8" t="s">
        <v>116</v>
      </c>
      <c r="L1870" s="136"/>
      <c r="M1870" s="141"/>
    </row>
    <row r="1871" spans="1:13" ht="24">
      <c r="A1871" s="41">
        <v>1</v>
      </c>
      <c r="B1871" s="33" t="s">
        <v>1358</v>
      </c>
      <c r="C1871" s="100" t="s">
        <v>1563</v>
      </c>
      <c r="D1871" s="32" t="s">
        <v>124</v>
      </c>
      <c r="E1871" s="57">
        <v>30</v>
      </c>
      <c r="F1871" s="152">
        <v>143.73</v>
      </c>
      <c r="G1871" s="150">
        <f>E1871*F1871</f>
        <v>4311.9</v>
      </c>
      <c r="H1871" s="126">
        <v>143.73</v>
      </c>
      <c r="I1871" s="126">
        <f>H1871*E1871</f>
        <v>4311.9</v>
      </c>
      <c r="J1871" s="134">
        <v>153.79</v>
      </c>
      <c r="K1871" s="4"/>
      <c r="L1871" s="136">
        <f>H1871-F1871</f>
        <v>0</v>
      </c>
      <c r="M1871" s="141">
        <f>I1871-G1871</f>
        <v>0</v>
      </c>
    </row>
    <row r="1872" spans="1:13" ht="14.25">
      <c r="A1872" s="32">
        <v>2</v>
      </c>
      <c r="B1872" s="33" t="s">
        <v>1359</v>
      </c>
      <c r="C1872" s="100" t="s">
        <v>1564</v>
      </c>
      <c r="D1872" s="32" t="s">
        <v>118</v>
      </c>
      <c r="E1872" s="57">
        <v>500</v>
      </c>
      <c r="F1872" s="152">
        <v>8.4</v>
      </c>
      <c r="G1872" s="150">
        <f>E1872*F1872</f>
        <v>4200</v>
      </c>
      <c r="H1872" s="126">
        <v>8.4</v>
      </c>
      <c r="I1872" s="126">
        <f>H1872*E1872</f>
        <v>4200</v>
      </c>
      <c r="J1872" s="134">
        <v>8.99</v>
      </c>
      <c r="K1872" s="4"/>
      <c r="L1872" s="136">
        <f>H1872-F1872</f>
        <v>0</v>
      </c>
      <c r="M1872" s="141">
        <f>I1872-G1872</f>
        <v>0</v>
      </c>
    </row>
    <row r="1873" spans="1:13" ht="14.25">
      <c r="A1873" s="34"/>
      <c r="B1873" s="15"/>
      <c r="C1873" s="15"/>
      <c r="D1873" s="34"/>
      <c r="E1873" s="54"/>
      <c r="F1873" s="154"/>
      <c r="G1873" s="153">
        <f>SUM(G1871:G1872)</f>
        <v>8511.9</v>
      </c>
      <c r="H1873" s="143"/>
      <c r="I1873" s="143">
        <f>SUM(I1871:I1872)</f>
        <v>8511.9</v>
      </c>
      <c r="J1873" s="64"/>
      <c r="K1873" s="18"/>
      <c r="L1873" s="144"/>
      <c r="M1873" s="148">
        <f>I1873-G1873</f>
        <v>0</v>
      </c>
    </row>
    <row r="1874" spans="1:13" ht="14.25">
      <c r="A1874" s="32"/>
      <c r="B1874" s="83"/>
      <c r="C1874" s="83"/>
      <c r="D1874" s="82"/>
      <c r="E1874" s="108"/>
      <c r="F1874" s="152"/>
      <c r="G1874" s="150"/>
      <c r="H1874" s="118"/>
      <c r="I1874" s="118"/>
      <c r="J1874" s="64"/>
      <c r="K1874" s="4"/>
      <c r="L1874" s="136"/>
      <c r="M1874" s="141"/>
    </row>
    <row r="1875" spans="1:13" ht="14.25">
      <c r="A1875" s="32"/>
      <c r="B1875" s="59"/>
      <c r="C1875" s="59"/>
      <c r="D1875" s="32"/>
      <c r="E1875" s="57"/>
      <c r="F1875" s="152"/>
      <c r="G1875" s="150"/>
      <c r="H1875" s="118"/>
      <c r="I1875" s="118"/>
      <c r="J1875" s="64"/>
      <c r="K1875" s="4"/>
      <c r="L1875" s="136"/>
      <c r="M1875" s="141"/>
    </row>
    <row r="1876" spans="1:13" ht="14.25">
      <c r="A1876" s="54" t="s">
        <v>1360</v>
      </c>
      <c r="B1876" s="59"/>
      <c r="C1876" s="59"/>
      <c r="D1876" s="32"/>
      <c r="E1876" s="57"/>
      <c r="F1876" s="152"/>
      <c r="G1876" s="150"/>
      <c r="H1876" s="118"/>
      <c r="I1876" s="118"/>
      <c r="J1876" s="28"/>
      <c r="K1876" s="10"/>
      <c r="L1876" s="136"/>
      <c r="M1876" s="141"/>
    </row>
    <row r="1877" spans="1:13" ht="14.25">
      <c r="A1877" s="6" t="s">
        <v>111</v>
      </c>
      <c r="B1877" s="6" t="s">
        <v>112</v>
      </c>
      <c r="C1877" s="12" t="s">
        <v>1164</v>
      </c>
      <c r="D1877" s="6" t="s">
        <v>113</v>
      </c>
      <c r="E1877" s="53" t="s">
        <v>114</v>
      </c>
      <c r="F1877" s="151" t="s">
        <v>1662</v>
      </c>
      <c r="G1877" s="150"/>
      <c r="H1877" s="119" t="s">
        <v>1663</v>
      </c>
      <c r="I1877" s="118"/>
      <c r="J1877" s="8" t="s">
        <v>115</v>
      </c>
      <c r="K1877" s="8" t="s">
        <v>116</v>
      </c>
      <c r="L1877" s="136"/>
      <c r="M1877" s="141"/>
    </row>
    <row r="1878" spans="1:13" ht="14.25">
      <c r="A1878" s="32">
        <v>1</v>
      </c>
      <c r="B1878" s="59" t="s">
        <v>1361</v>
      </c>
      <c r="C1878" s="100" t="s">
        <v>1565</v>
      </c>
      <c r="D1878" s="32" t="s">
        <v>118</v>
      </c>
      <c r="E1878" s="57">
        <v>250</v>
      </c>
      <c r="F1878" s="152">
        <v>29.96</v>
      </c>
      <c r="G1878" s="150">
        <f>E1878*F1878</f>
        <v>7490</v>
      </c>
      <c r="H1878" s="118">
        <f>J1878/1.07</f>
        <v>25.822429906542055</v>
      </c>
      <c r="I1878" s="118">
        <f>H1878*E1878</f>
        <v>6455.607476635514</v>
      </c>
      <c r="J1878" s="28">
        <v>27.63</v>
      </c>
      <c r="K1878" s="4"/>
      <c r="L1878" s="136">
        <f>H1878-F1878</f>
        <v>-4.137570093457946</v>
      </c>
      <c r="M1878" s="141">
        <f>I1878-G1878</f>
        <v>-1034.392523364486</v>
      </c>
    </row>
    <row r="1879" spans="1:13" ht="14.25">
      <c r="A1879" s="34"/>
      <c r="B1879" s="15"/>
      <c r="C1879" s="15"/>
      <c r="D1879" s="34"/>
      <c r="E1879" s="54"/>
      <c r="F1879" s="154"/>
      <c r="G1879" s="153">
        <f>SUM(G1878)</f>
        <v>7490</v>
      </c>
      <c r="H1879" s="143"/>
      <c r="I1879" s="143">
        <f>SUM(I1878)</f>
        <v>6455.607476635514</v>
      </c>
      <c r="J1879" s="64"/>
      <c r="K1879" s="18"/>
      <c r="L1879" s="144"/>
      <c r="M1879" s="168">
        <f>I1879-G1879</f>
        <v>-1034.392523364486</v>
      </c>
    </row>
    <row r="1880" spans="1:13" ht="14.25">
      <c r="A1880" s="32"/>
      <c r="B1880" s="83"/>
      <c r="C1880" s="83"/>
      <c r="D1880" s="82"/>
      <c r="E1880" s="108"/>
      <c r="F1880" s="152"/>
      <c r="G1880" s="150"/>
      <c r="H1880" s="118"/>
      <c r="I1880" s="118"/>
      <c r="J1880" s="64"/>
      <c r="K1880" s="4"/>
      <c r="L1880" s="136"/>
      <c r="M1880" s="141"/>
    </row>
    <row r="1881" spans="1:13" ht="14.25">
      <c r="A1881" s="32"/>
      <c r="B1881" s="59"/>
      <c r="C1881" s="59"/>
      <c r="D1881" s="32"/>
      <c r="E1881" s="57"/>
      <c r="F1881" s="152"/>
      <c r="G1881" s="150"/>
      <c r="H1881" s="118"/>
      <c r="I1881" s="118"/>
      <c r="J1881" s="64"/>
      <c r="K1881" s="4"/>
      <c r="L1881" s="136"/>
      <c r="M1881" s="141"/>
    </row>
    <row r="1882" spans="1:13" ht="14.25">
      <c r="A1882" s="54" t="s">
        <v>1362</v>
      </c>
      <c r="B1882" s="59"/>
      <c r="C1882" s="59"/>
      <c r="D1882" s="32"/>
      <c r="E1882" s="57"/>
      <c r="F1882" s="152"/>
      <c r="G1882" s="150"/>
      <c r="H1882" s="118"/>
      <c r="I1882" s="118"/>
      <c r="J1882" s="28"/>
      <c r="K1882" s="10"/>
      <c r="L1882" s="136"/>
      <c r="M1882" s="141"/>
    </row>
    <row r="1883" spans="1:13" ht="14.25">
      <c r="A1883" s="6" t="s">
        <v>111</v>
      </c>
      <c r="B1883" s="6" t="s">
        <v>112</v>
      </c>
      <c r="C1883" s="12" t="s">
        <v>1164</v>
      </c>
      <c r="D1883" s="6" t="s">
        <v>113</v>
      </c>
      <c r="E1883" s="53" t="s">
        <v>114</v>
      </c>
      <c r="F1883" s="151" t="s">
        <v>1662</v>
      </c>
      <c r="G1883" s="150"/>
      <c r="H1883" s="119" t="s">
        <v>1663</v>
      </c>
      <c r="I1883" s="118"/>
      <c r="J1883" s="8" t="s">
        <v>115</v>
      </c>
      <c r="K1883" s="8" t="s">
        <v>116</v>
      </c>
      <c r="L1883" s="136"/>
      <c r="M1883" s="141"/>
    </row>
    <row r="1884" spans="1:13" ht="24">
      <c r="A1884" s="32">
        <v>1</v>
      </c>
      <c r="B1884" s="30" t="s">
        <v>1363</v>
      </c>
      <c r="C1884" s="30"/>
      <c r="D1884" s="9" t="s">
        <v>118</v>
      </c>
      <c r="E1884" s="55">
        <v>5</v>
      </c>
      <c r="F1884" s="150">
        <v>26.93</v>
      </c>
      <c r="G1884" s="150">
        <f>E1884*F1884</f>
        <v>134.65</v>
      </c>
      <c r="H1884" s="126">
        <v>26.93</v>
      </c>
      <c r="I1884" s="126">
        <f>H1884*E1884</f>
        <v>134.65</v>
      </c>
      <c r="J1884" s="134">
        <v>28.82</v>
      </c>
      <c r="K1884" s="4"/>
      <c r="L1884" s="136">
        <f aca="true" t="shared" si="111" ref="L1884:M1888">H1884-F1884</f>
        <v>0</v>
      </c>
      <c r="M1884" s="141">
        <f t="shared" si="111"/>
        <v>0</v>
      </c>
    </row>
    <row r="1885" spans="1:13" ht="14.25">
      <c r="A1885" s="41">
        <v>2</v>
      </c>
      <c r="B1885" s="30" t="s">
        <v>1364</v>
      </c>
      <c r="C1885" s="99" t="s">
        <v>79</v>
      </c>
      <c r="D1885" s="9" t="s">
        <v>118</v>
      </c>
      <c r="E1885" s="55">
        <v>5</v>
      </c>
      <c r="F1885" s="159"/>
      <c r="G1885" s="150">
        <f>E1885*F1885</f>
        <v>0</v>
      </c>
      <c r="H1885" s="118">
        <f>J1885/1.07</f>
        <v>0</v>
      </c>
      <c r="I1885" s="118">
        <f>H1885*E1885</f>
        <v>0</v>
      </c>
      <c r="J1885" s="125"/>
      <c r="K1885" s="4"/>
      <c r="L1885" s="140">
        <f t="shared" si="111"/>
        <v>0</v>
      </c>
      <c r="M1885" s="141">
        <f t="shared" si="111"/>
        <v>0</v>
      </c>
    </row>
    <row r="1886" spans="1:13" ht="14.25">
      <c r="A1886" s="32">
        <v>3</v>
      </c>
      <c r="B1886" s="33" t="s">
        <v>1365</v>
      </c>
      <c r="C1886" s="100" t="s">
        <v>1566</v>
      </c>
      <c r="D1886" s="32" t="s">
        <v>133</v>
      </c>
      <c r="E1886" s="57">
        <v>100</v>
      </c>
      <c r="F1886" s="152">
        <v>2.14</v>
      </c>
      <c r="G1886" s="150">
        <f>E1886*F1886</f>
        <v>214</v>
      </c>
      <c r="H1886" s="118">
        <f>J1886/1.07</f>
        <v>1.8878504672897196</v>
      </c>
      <c r="I1886" s="118">
        <f>H1886*E1886</f>
        <v>188.78504672897196</v>
      </c>
      <c r="J1886" s="28">
        <v>2.02</v>
      </c>
      <c r="K1886" s="4"/>
      <c r="L1886" s="136">
        <f t="shared" si="111"/>
        <v>-0.2521495327102805</v>
      </c>
      <c r="M1886" s="141">
        <f t="shared" si="111"/>
        <v>-25.214953271028037</v>
      </c>
    </row>
    <row r="1887" spans="1:13" ht="14.25">
      <c r="A1887" s="41">
        <v>4</v>
      </c>
      <c r="B1887" s="33" t="s">
        <v>1366</v>
      </c>
      <c r="C1887" s="100" t="s">
        <v>1567</v>
      </c>
      <c r="D1887" s="32" t="s">
        <v>118</v>
      </c>
      <c r="E1887" s="57">
        <v>500</v>
      </c>
      <c r="F1887" s="152">
        <v>16.75</v>
      </c>
      <c r="G1887" s="150">
        <f>E1887*F1887</f>
        <v>8375</v>
      </c>
      <c r="H1887" s="118">
        <f>J1887/1.07</f>
        <v>14.205607476635512</v>
      </c>
      <c r="I1887" s="118">
        <f>H1887*E1887</f>
        <v>7102.803738317756</v>
      </c>
      <c r="J1887" s="28">
        <v>15.2</v>
      </c>
      <c r="K1887" s="4"/>
      <c r="L1887" s="136">
        <f t="shared" si="111"/>
        <v>-2.544392523364488</v>
      </c>
      <c r="M1887" s="141">
        <f t="shared" si="111"/>
        <v>-1272.1962616822439</v>
      </c>
    </row>
    <row r="1888" spans="1:13" ht="14.25">
      <c r="A1888" s="32">
        <v>5</v>
      </c>
      <c r="B1888" s="30" t="s">
        <v>1367</v>
      </c>
      <c r="C1888" s="30"/>
      <c r="D1888" s="9" t="s">
        <v>1116</v>
      </c>
      <c r="E1888" s="55">
        <v>10</v>
      </c>
      <c r="F1888" s="150">
        <v>6.83</v>
      </c>
      <c r="G1888" s="150">
        <f>E1888*F1888</f>
        <v>68.3</v>
      </c>
      <c r="H1888" s="126">
        <f>J1888/1.07</f>
        <v>6.831775700934578</v>
      </c>
      <c r="I1888" s="126">
        <f>H1888*E1888</f>
        <v>68.31775700934578</v>
      </c>
      <c r="J1888" s="134">
        <v>7.31</v>
      </c>
      <c r="K1888" s="4"/>
      <c r="L1888" s="136">
        <f t="shared" si="111"/>
        <v>0.0017757009345782393</v>
      </c>
      <c r="M1888" s="141">
        <f t="shared" si="111"/>
        <v>0.017757009345785946</v>
      </c>
    </row>
    <row r="1889" spans="1:13" ht="14.25">
      <c r="A1889" s="34"/>
      <c r="B1889" s="31"/>
      <c r="C1889" s="31"/>
      <c r="D1889" s="26"/>
      <c r="E1889" s="142"/>
      <c r="F1889" s="153"/>
      <c r="G1889" s="153">
        <f>SUM(G1884:G1888)</f>
        <v>8791.949999999999</v>
      </c>
      <c r="H1889" s="143"/>
      <c r="I1889" s="143">
        <f>SUM(I1884:I1888)</f>
        <v>7494.556542056074</v>
      </c>
      <c r="J1889" s="64"/>
      <c r="K1889" s="18"/>
      <c r="L1889" s="144"/>
      <c r="M1889" s="168">
        <f>I1889-G1889</f>
        <v>-1297.3934579439247</v>
      </c>
    </row>
    <row r="1890" spans="1:13" ht="14.25">
      <c r="A1890" s="32"/>
      <c r="B1890" s="83"/>
      <c r="C1890" s="83"/>
      <c r="D1890" s="82"/>
      <c r="E1890" s="108"/>
      <c r="F1890" s="150"/>
      <c r="G1890" s="150"/>
      <c r="H1890" s="118"/>
      <c r="I1890" s="118"/>
      <c r="J1890" s="64"/>
      <c r="K1890" s="4"/>
      <c r="L1890" s="136"/>
      <c r="M1890" s="141"/>
    </row>
    <row r="1891" spans="1:13" ht="14.25">
      <c r="A1891" s="32"/>
      <c r="B1891" s="10"/>
      <c r="C1891" s="10"/>
      <c r="D1891" s="9"/>
      <c r="E1891" s="55"/>
      <c r="F1891" s="150"/>
      <c r="G1891" s="150"/>
      <c r="H1891" s="118"/>
      <c r="I1891" s="118"/>
      <c r="J1891" s="64"/>
      <c r="K1891" s="4"/>
      <c r="L1891" s="136"/>
      <c r="M1891" s="141"/>
    </row>
    <row r="1892" spans="1:13" ht="14.25">
      <c r="A1892" s="54" t="s">
        <v>1368</v>
      </c>
      <c r="B1892" s="10"/>
      <c r="C1892" s="10"/>
      <c r="D1892" s="9"/>
      <c r="E1892" s="55"/>
      <c r="F1892" s="150"/>
      <c r="G1892" s="150"/>
      <c r="H1892" s="118"/>
      <c r="I1892" s="118"/>
      <c r="J1892" s="28"/>
      <c r="K1892" s="10"/>
      <c r="L1892" s="136"/>
      <c r="M1892" s="141"/>
    </row>
    <row r="1893" spans="1:13" ht="14.25">
      <c r="A1893" s="6" t="s">
        <v>111</v>
      </c>
      <c r="B1893" s="6" t="s">
        <v>112</v>
      </c>
      <c r="C1893" s="12" t="s">
        <v>1164</v>
      </c>
      <c r="D1893" s="6" t="s">
        <v>113</v>
      </c>
      <c r="E1893" s="53" t="s">
        <v>114</v>
      </c>
      <c r="F1893" s="151" t="s">
        <v>1662</v>
      </c>
      <c r="G1893" s="150"/>
      <c r="H1893" s="119" t="s">
        <v>1663</v>
      </c>
      <c r="I1893" s="118"/>
      <c r="J1893" s="8" t="s">
        <v>115</v>
      </c>
      <c r="K1893" s="8" t="s">
        <v>116</v>
      </c>
      <c r="L1893" s="136"/>
      <c r="M1893" s="141"/>
    </row>
    <row r="1894" spans="1:13" ht="24">
      <c r="A1894" s="41">
        <v>1</v>
      </c>
      <c r="B1894" s="33" t="s">
        <v>1369</v>
      </c>
      <c r="C1894" s="100" t="s">
        <v>1568</v>
      </c>
      <c r="D1894" s="32" t="s">
        <v>118</v>
      </c>
      <c r="E1894" s="57">
        <v>60</v>
      </c>
      <c r="F1894" s="152">
        <v>4.7</v>
      </c>
      <c r="G1894" s="150">
        <f>E1894*F1894</f>
        <v>282</v>
      </c>
      <c r="H1894" s="126">
        <v>4.7</v>
      </c>
      <c r="I1894" s="126">
        <f>H1894*E1894</f>
        <v>282</v>
      </c>
      <c r="J1894" s="134">
        <v>5.03</v>
      </c>
      <c r="K1894" s="4"/>
      <c r="L1894" s="136">
        <f aca="true" t="shared" si="112" ref="L1894:M1897">H1894-F1894</f>
        <v>0</v>
      </c>
      <c r="M1894" s="141">
        <f t="shared" si="112"/>
        <v>0</v>
      </c>
    </row>
    <row r="1895" spans="1:13" ht="14.25">
      <c r="A1895" s="32">
        <v>2</v>
      </c>
      <c r="B1895" s="33" t="s">
        <v>1370</v>
      </c>
      <c r="C1895" s="100" t="s">
        <v>1569</v>
      </c>
      <c r="D1895" s="32" t="s">
        <v>118</v>
      </c>
      <c r="E1895" s="57">
        <v>1</v>
      </c>
      <c r="F1895" s="152">
        <v>120</v>
      </c>
      <c r="G1895" s="150">
        <f>E1895*F1895</f>
        <v>120</v>
      </c>
      <c r="H1895" s="126">
        <f>J1895/1.07</f>
        <v>120</v>
      </c>
      <c r="I1895" s="126">
        <f>H1895*E1895</f>
        <v>120</v>
      </c>
      <c r="J1895" s="134">
        <v>128.4</v>
      </c>
      <c r="K1895" s="4"/>
      <c r="L1895" s="136">
        <f t="shared" si="112"/>
        <v>0</v>
      </c>
      <c r="M1895" s="141">
        <f t="shared" si="112"/>
        <v>0</v>
      </c>
    </row>
    <row r="1896" spans="1:13" ht="14.25">
      <c r="A1896" s="41">
        <v>3</v>
      </c>
      <c r="B1896" s="33" t="s">
        <v>1371</v>
      </c>
      <c r="C1896" s="100" t="s">
        <v>1570</v>
      </c>
      <c r="D1896" s="32" t="s">
        <v>118</v>
      </c>
      <c r="E1896" s="57">
        <v>2</v>
      </c>
      <c r="F1896" s="152">
        <v>55.17</v>
      </c>
      <c r="G1896" s="150">
        <f>E1896*F1896</f>
        <v>110.34</v>
      </c>
      <c r="H1896" s="126">
        <f>J1896/1.07</f>
        <v>55.16822429906542</v>
      </c>
      <c r="I1896" s="126">
        <f>H1896*E1896</f>
        <v>110.33644859813084</v>
      </c>
      <c r="J1896" s="134">
        <v>59.03</v>
      </c>
      <c r="K1896" s="4"/>
      <c r="L1896" s="136">
        <f t="shared" si="112"/>
        <v>-0.0017757009345800157</v>
      </c>
      <c r="M1896" s="141">
        <f t="shared" si="112"/>
        <v>-0.0035514018691600313</v>
      </c>
    </row>
    <row r="1897" spans="1:13" ht="14.25">
      <c r="A1897" s="32">
        <v>4</v>
      </c>
      <c r="B1897" s="33" t="s">
        <v>1372</v>
      </c>
      <c r="C1897" s="100" t="s">
        <v>1571</v>
      </c>
      <c r="D1897" s="32" t="s">
        <v>118</v>
      </c>
      <c r="E1897" s="57">
        <v>5</v>
      </c>
      <c r="F1897" s="152">
        <v>15.23</v>
      </c>
      <c r="G1897" s="150">
        <f>E1897*F1897</f>
        <v>76.15</v>
      </c>
      <c r="H1897" s="126">
        <v>15.23</v>
      </c>
      <c r="I1897" s="126">
        <f>H1897*E1897</f>
        <v>76.15</v>
      </c>
      <c r="J1897" s="134">
        <v>16.3</v>
      </c>
      <c r="K1897" s="4"/>
      <c r="L1897" s="136">
        <f t="shared" si="112"/>
        <v>0</v>
      </c>
      <c r="M1897" s="141">
        <f t="shared" si="112"/>
        <v>0</v>
      </c>
    </row>
    <row r="1898" spans="1:13" ht="14.25">
      <c r="A1898" s="34"/>
      <c r="B1898" s="15"/>
      <c r="C1898" s="15"/>
      <c r="D1898" s="34"/>
      <c r="E1898" s="54"/>
      <c r="F1898" s="154"/>
      <c r="G1898" s="153">
        <f>SUM(G1894:G1897)</f>
        <v>588.49</v>
      </c>
      <c r="H1898" s="143"/>
      <c r="I1898" s="143">
        <f>SUM(I1894:I1897)</f>
        <v>588.4864485981308</v>
      </c>
      <c r="J1898" s="64"/>
      <c r="K1898" s="18"/>
      <c r="L1898" s="144"/>
      <c r="M1898" s="168">
        <f>I1898-G1898</f>
        <v>-0.0035514018692310856</v>
      </c>
    </row>
    <row r="1899" spans="1:13" ht="14.25">
      <c r="A1899" s="32"/>
      <c r="B1899" s="83"/>
      <c r="C1899" s="83"/>
      <c r="D1899" s="82"/>
      <c r="E1899" s="108"/>
      <c r="F1899" s="152"/>
      <c r="G1899" s="150"/>
      <c r="H1899" s="118"/>
      <c r="I1899" s="118"/>
      <c r="J1899" s="64"/>
      <c r="K1899" s="4"/>
      <c r="L1899" s="136"/>
      <c r="M1899" s="141"/>
    </row>
    <row r="1900" spans="1:13" ht="14.25">
      <c r="A1900" s="32"/>
      <c r="B1900" s="59"/>
      <c r="C1900" s="59"/>
      <c r="D1900" s="32"/>
      <c r="E1900" s="57"/>
      <c r="F1900" s="152"/>
      <c r="G1900" s="150"/>
      <c r="H1900" s="118"/>
      <c r="I1900" s="118"/>
      <c r="J1900" s="64"/>
      <c r="K1900" s="4"/>
      <c r="L1900" s="136"/>
      <c r="M1900" s="141"/>
    </row>
    <row r="1901" spans="1:13" ht="14.25">
      <c r="A1901" s="15" t="s">
        <v>1017</v>
      </c>
      <c r="B1901" s="59"/>
      <c r="C1901" s="59"/>
      <c r="D1901" s="32"/>
      <c r="E1901" s="57"/>
      <c r="F1901" s="152"/>
      <c r="G1901" s="150"/>
      <c r="H1901" s="118"/>
      <c r="I1901" s="118"/>
      <c r="J1901" s="28"/>
      <c r="K1901" s="10"/>
      <c r="L1901" s="136"/>
      <c r="M1901" s="141"/>
    </row>
    <row r="1902" spans="1:13" ht="14.25">
      <c r="A1902" s="6" t="s">
        <v>111</v>
      </c>
      <c r="B1902" s="6" t="s">
        <v>112</v>
      </c>
      <c r="C1902" s="12" t="s">
        <v>1164</v>
      </c>
      <c r="D1902" s="6" t="s">
        <v>113</v>
      </c>
      <c r="E1902" s="53" t="s">
        <v>114</v>
      </c>
      <c r="F1902" s="151" t="s">
        <v>1662</v>
      </c>
      <c r="G1902" s="150"/>
      <c r="H1902" s="119" t="s">
        <v>1663</v>
      </c>
      <c r="I1902" s="118"/>
      <c r="J1902" s="8" t="s">
        <v>115</v>
      </c>
      <c r="K1902" s="8" t="s">
        <v>116</v>
      </c>
      <c r="L1902" s="136"/>
      <c r="M1902" s="141"/>
    </row>
    <row r="1903" spans="1:13" ht="24">
      <c r="A1903" s="32">
        <v>1</v>
      </c>
      <c r="B1903" s="30" t="s">
        <v>1373</v>
      </c>
      <c r="C1903" s="99" t="s">
        <v>38</v>
      </c>
      <c r="D1903" s="9" t="s">
        <v>118</v>
      </c>
      <c r="E1903" s="55">
        <v>10</v>
      </c>
      <c r="F1903" s="150">
        <v>729.74</v>
      </c>
      <c r="G1903" s="150">
        <f>E1903*F1903</f>
        <v>7297.4</v>
      </c>
      <c r="H1903" s="118">
        <f>J1903/1.07</f>
        <v>572.8971962616822</v>
      </c>
      <c r="I1903" s="118">
        <f>H1903*E1903</f>
        <v>5728.971962616823</v>
      </c>
      <c r="J1903" s="28">
        <v>613</v>
      </c>
      <c r="K1903" s="4"/>
      <c r="L1903" s="136">
        <f>H1903-F1903</f>
        <v>-156.8428037383178</v>
      </c>
      <c r="M1903" s="141">
        <f>I1903-G1903</f>
        <v>-1568.428037383177</v>
      </c>
    </row>
    <row r="1904" spans="1:13" ht="14.25">
      <c r="A1904" s="34"/>
      <c r="B1904" s="31"/>
      <c r="C1904" s="31"/>
      <c r="D1904" s="26"/>
      <c r="E1904" s="142"/>
      <c r="F1904" s="153"/>
      <c r="G1904" s="153">
        <f>SUM(G1903)</f>
        <v>7297.4</v>
      </c>
      <c r="H1904" s="143"/>
      <c r="I1904" s="143">
        <f>SUM(I1903)</f>
        <v>5728.971962616823</v>
      </c>
      <c r="J1904" s="64"/>
      <c r="K1904" s="18"/>
      <c r="L1904" s="144"/>
      <c r="M1904" s="168">
        <f>I1904-G1904</f>
        <v>-1568.428037383177</v>
      </c>
    </row>
    <row r="1905" spans="1:13" ht="14.25">
      <c r="A1905" s="32"/>
      <c r="B1905" s="83"/>
      <c r="C1905" s="83"/>
      <c r="D1905" s="82"/>
      <c r="E1905" s="108"/>
      <c r="F1905" s="150"/>
      <c r="G1905" s="150"/>
      <c r="H1905" s="118"/>
      <c r="I1905" s="118"/>
      <c r="J1905" s="64"/>
      <c r="K1905" s="4"/>
      <c r="L1905" s="136"/>
      <c r="M1905" s="141"/>
    </row>
    <row r="1906" spans="1:13" ht="14.25">
      <c r="A1906" s="32"/>
      <c r="B1906" s="10"/>
      <c r="C1906" s="10"/>
      <c r="D1906" s="9"/>
      <c r="E1906" s="55"/>
      <c r="F1906" s="150"/>
      <c r="G1906" s="150"/>
      <c r="H1906" s="118"/>
      <c r="I1906" s="118"/>
      <c r="J1906" s="64"/>
      <c r="K1906" s="4"/>
      <c r="L1906" s="136"/>
      <c r="M1906" s="141"/>
    </row>
    <row r="1907" spans="1:13" ht="14.25">
      <c r="A1907" s="15" t="s">
        <v>1018</v>
      </c>
      <c r="B1907" s="10"/>
      <c r="C1907" s="10"/>
      <c r="D1907" s="9"/>
      <c r="E1907" s="55"/>
      <c r="F1907" s="150"/>
      <c r="G1907" s="150"/>
      <c r="H1907" s="118"/>
      <c r="I1907" s="118"/>
      <c r="J1907" s="28"/>
      <c r="K1907" s="10"/>
      <c r="L1907" s="136"/>
      <c r="M1907" s="141"/>
    </row>
    <row r="1908" spans="1:13" ht="14.25">
      <c r="A1908" s="6" t="s">
        <v>111</v>
      </c>
      <c r="B1908" s="6" t="s">
        <v>112</v>
      </c>
      <c r="C1908" s="12" t="s">
        <v>1164</v>
      </c>
      <c r="D1908" s="6" t="s">
        <v>113</v>
      </c>
      <c r="E1908" s="53" t="s">
        <v>114</v>
      </c>
      <c r="F1908" s="151" t="s">
        <v>1662</v>
      </c>
      <c r="G1908" s="150"/>
      <c r="H1908" s="119" t="s">
        <v>1663</v>
      </c>
      <c r="I1908" s="118"/>
      <c r="J1908" s="8" t="s">
        <v>115</v>
      </c>
      <c r="K1908" s="8" t="s">
        <v>116</v>
      </c>
      <c r="L1908" s="136"/>
      <c r="M1908" s="141"/>
    </row>
    <row r="1909" spans="1:13" ht="14.25">
      <c r="A1909" s="41">
        <v>1</v>
      </c>
      <c r="B1909" s="59" t="s">
        <v>1374</v>
      </c>
      <c r="C1909" s="100" t="s">
        <v>1572</v>
      </c>
      <c r="D1909" s="32" t="s">
        <v>130</v>
      </c>
      <c r="E1909" s="57">
        <v>50</v>
      </c>
      <c r="F1909" s="152">
        <v>13.96</v>
      </c>
      <c r="G1909" s="150">
        <f>E1909*F1909</f>
        <v>698</v>
      </c>
      <c r="H1909" s="126">
        <v>13.96</v>
      </c>
      <c r="I1909" s="126">
        <f>H1909*E1909</f>
        <v>698</v>
      </c>
      <c r="J1909" s="134">
        <v>14.94</v>
      </c>
      <c r="K1909" s="4"/>
      <c r="L1909" s="136">
        <f>H1909-F1909</f>
        <v>0</v>
      </c>
      <c r="M1909" s="141">
        <f>I1909-G1909</f>
        <v>0</v>
      </c>
    </row>
    <row r="1910" spans="1:13" ht="14.25">
      <c r="A1910" s="43"/>
      <c r="B1910" s="15"/>
      <c r="C1910" s="15"/>
      <c r="D1910" s="34"/>
      <c r="E1910" s="54"/>
      <c r="F1910" s="154"/>
      <c r="G1910" s="153">
        <f>SUM(G1909)</f>
        <v>698</v>
      </c>
      <c r="H1910" s="143"/>
      <c r="I1910" s="143">
        <f>SUM(I1909)</f>
        <v>698</v>
      </c>
      <c r="J1910" s="64"/>
      <c r="K1910" s="18"/>
      <c r="L1910" s="144"/>
      <c r="M1910" s="168">
        <f>I1910-G1910</f>
        <v>0</v>
      </c>
    </row>
    <row r="1911" spans="1:13" ht="14.25">
      <c r="A1911" s="41"/>
      <c r="B1911" s="83"/>
      <c r="C1911" s="83"/>
      <c r="D1911" s="82"/>
      <c r="E1911" s="108"/>
      <c r="F1911" s="152"/>
      <c r="G1911" s="150"/>
      <c r="H1911" s="118"/>
      <c r="I1911" s="118"/>
      <c r="J1911" s="64"/>
      <c r="K1911" s="4"/>
      <c r="L1911" s="136"/>
      <c r="M1911" s="141"/>
    </row>
    <row r="1912" spans="1:13" ht="14.25">
      <c r="A1912" s="41"/>
      <c r="B1912" s="59"/>
      <c r="C1912" s="59"/>
      <c r="D1912" s="32"/>
      <c r="E1912" s="57"/>
      <c r="F1912" s="152"/>
      <c r="G1912" s="150"/>
      <c r="H1912" s="118"/>
      <c r="I1912" s="118"/>
      <c r="J1912" s="64"/>
      <c r="K1912" s="4"/>
      <c r="L1912" s="136"/>
      <c r="M1912" s="141"/>
    </row>
    <row r="1913" spans="1:13" ht="14.25">
      <c r="A1913" s="54" t="s">
        <v>1375</v>
      </c>
      <c r="B1913" s="59"/>
      <c r="C1913" s="59"/>
      <c r="D1913" s="32"/>
      <c r="E1913" s="57"/>
      <c r="F1913" s="152"/>
      <c r="G1913" s="150"/>
      <c r="H1913" s="118"/>
      <c r="I1913" s="118"/>
      <c r="J1913" s="28"/>
      <c r="K1913" s="10"/>
      <c r="L1913" s="136"/>
      <c r="M1913" s="141"/>
    </row>
    <row r="1914" spans="1:13" ht="14.25">
      <c r="A1914" s="6" t="s">
        <v>111</v>
      </c>
      <c r="B1914" s="6" t="s">
        <v>112</v>
      </c>
      <c r="C1914" s="12" t="s">
        <v>1164</v>
      </c>
      <c r="D1914" s="6" t="s">
        <v>113</v>
      </c>
      <c r="E1914" s="53" t="s">
        <v>114</v>
      </c>
      <c r="F1914" s="151" t="s">
        <v>1662</v>
      </c>
      <c r="G1914" s="150"/>
      <c r="H1914" s="119" t="s">
        <v>1663</v>
      </c>
      <c r="I1914" s="118"/>
      <c r="J1914" s="8" t="s">
        <v>115</v>
      </c>
      <c r="K1914" s="8" t="s">
        <v>116</v>
      </c>
      <c r="L1914" s="136"/>
      <c r="M1914" s="141"/>
    </row>
    <row r="1915" spans="1:13" ht="24">
      <c r="A1915" s="32">
        <v>1</v>
      </c>
      <c r="B1915" s="33" t="s">
        <v>1376</v>
      </c>
      <c r="C1915" s="100" t="s">
        <v>1573</v>
      </c>
      <c r="D1915" s="32" t="s">
        <v>118</v>
      </c>
      <c r="E1915" s="57">
        <v>50</v>
      </c>
      <c r="F1915" s="152">
        <v>15.63</v>
      </c>
      <c r="G1915" s="150">
        <f>E1915*F1915</f>
        <v>781.5</v>
      </c>
      <c r="H1915" s="118">
        <f>J1915/1.07</f>
        <v>13.607476635514018</v>
      </c>
      <c r="I1915" s="118">
        <f>H1915*E1915</f>
        <v>680.3738317757009</v>
      </c>
      <c r="J1915" s="28">
        <v>14.56</v>
      </c>
      <c r="K1915" s="4"/>
      <c r="L1915" s="136">
        <f>H1915-F1915</f>
        <v>-2.0225233644859824</v>
      </c>
      <c r="M1915" s="141">
        <f>I1915-G1915</f>
        <v>-101.12616822429914</v>
      </c>
    </row>
    <row r="1916" spans="1:13" ht="24">
      <c r="A1916" s="41">
        <v>2</v>
      </c>
      <c r="B1916" s="33" t="s">
        <v>1377</v>
      </c>
      <c r="C1916" s="100" t="s">
        <v>1574</v>
      </c>
      <c r="D1916" s="32" t="s">
        <v>118</v>
      </c>
      <c r="E1916" s="57">
        <v>50</v>
      </c>
      <c r="F1916" s="152">
        <v>15.63</v>
      </c>
      <c r="G1916" s="150">
        <f>E1916*F1916</f>
        <v>781.5</v>
      </c>
      <c r="H1916" s="118">
        <f>J1916/1.07</f>
        <v>13.36448598130841</v>
      </c>
      <c r="I1916" s="118">
        <f>H1916*E1916</f>
        <v>668.2242990654205</v>
      </c>
      <c r="J1916" s="28">
        <v>14.3</v>
      </c>
      <c r="K1916" s="4"/>
      <c r="L1916" s="136">
        <f>H1916-F1916</f>
        <v>-2.26551401869159</v>
      </c>
      <c r="M1916" s="141">
        <f>I1916-G1916</f>
        <v>-113.2757009345795</v>
      </c>
    </row>
    <row r="1917" spans="1:13" ht="14.25">
      <c r="A1917" s="43"/>
      <c r="B1917" s="166"/>
      <c r="C1917" s="166"/>
      <c r="D1917" s="34"/>
      <c r="E1917" s="54"/>
      <c r="F1917" s="154"/>
      <c r="G1917" s="153">
        <f>SUM(G1915:G1916)</f>
        <v>1563</v>
      </c>
      <c r="H1917" s="143"/>
      <c r="I1917" s="143">
        <f>SUM(I1915:I1916)</f>
        <v>1348.5981308411215</v>
      </c>
      <c r="J1917" s="64"/>
      <c r="K1917" s="18"/>
      <c r="L1917" s="144"/>
      <c r="M1917" s="168">
        <f>I1917-G1917</f>
        <v>-214.40186915887853</v>
      </c>
    </row>
    <row r="1918" spans="1:13" ht="14.25">
      <c r="A1918" s="41"/>
      <c r="B1918" s="83"/>
      <c r="C1918" s="83"/>
      <c r="D1918" s="82"/>
      <c r="E1918" s="108"/>
      <c r="F1918" s="152"/>
      <c r="G1918" s="150"/>
      <c r="H1918" s="118"/>
      <c r="I1918" s="118"/>
      <c r="J1918" s="64"/>
      <c r="K1918" s="4"/>
      <c r="L1918" s="136"/>
      <c r="M1918" s="141"/>
    </row>
    <row r="1919" spans="1:13" ht="14.25">
      <c r="A1919" s="41"/>
      <c r="B1919" s="33"/>
      <c r="C1919" s="33"/>
      <c r="D1919" s="32"/>
      <c r="E1919" s="57"/>
      <c r="F1919" s="152"/>
      <c r="G1919" s="150"/>
      <c r="H1919" s="118"/>
      <c r="I1919" s="118"/>
      <c r="J1919" s="64"/>
      <c r="K1919" s="4"/>
      <c r="L1919" s="136"/>
      <c r="M1919" s="141"/>
    </row>
    <row r="1920" spans="1:13" ht="14.25">
      <c r="A1920" s="54" t="s">
        <v>1378</v>
      </c>
      <c r="B1920" s="33"/>
      <c r="C1920" s="33"/>
      <c r="D1920" s="32"/>
      <c r="E1920" s="57"/>
      <c r="F1920" s="152"/>
      <c r="G1920" s="150"/>
      <c r="H1920" s="118"/>
      <c r="I1920" s="118"/>
      <c r="J1920" s="28"/>
      <c r="K1920" s="10"/>
      <c r="L1920" s="136"/>
      <c r="M1920" s="141"/>
    </row>
    <row r="1921" spans="1:13" ht="14.25">
      <c r="A1921" s="6" t="s">
        <v>111</v>
      </c>
      <c r="B1921" s="6" t="s">
        <v>112</v>
      </c>
      <c r="C1921" s="12" t="s">
        <v>1164</v>
      </c>
      <c r="D1921" s="6" t="s">
        <v>113</v>
      </c>
      <c r="E1921" s="53" t="s">
        <v>114</v>
      </c>
      <c r="F1921" s="151" t="s">
        <v>1662</v>
      </c>
      <c r="G1921" s="150"/>
      <c r="H1921" s="119" t="s">
        <v>1663</v>
      </c>
      <c r="I1921" s="118"/>
      <c r="J1921" s="8" t="s">
        <v>115</v>
      </c>
      <c r="K1921" s="8" t="s">
        <v>116</v>
      </c>
      <c r="L1921" s="136"/>
      <c r="M1921" s="141"/>
    </row>
    <row r="1922" spans="1:13" ht="14.25">
      <c r="A1922" s="32">
        <v>1</v>
      </c>
      <c r="B1922" s="33" t="s">
        <v>1379</v>
      </c>
      <c r="C1922" s="100" t="s">
        <v>1575</v>
      </c>
      <c r="D1922" s="32" t="s">
        <v>133</v>
      </c>
      <c r="E1922" s="57">
        <v>50</v>
      </c>
      <c r="F1922" s="152">
        <v>16.72</v>
      </c>
      <c r="G1922" s="150">
        <f>E1922*F1922</f>
        <v>836</v>
      </c>
      <c r="H1922" s="118">
        <f>J1922/1.07</f>
        <v>10.934579439252335</v>
      </c>
      <c r="I1922" s="118">
        <f>H1922*E1922</f>
        <v>546.7289719626168</v>
      </c>
      <c r="J1922" s="28">
        <v>11.7</v>
      </c>
      <c r="K1922" s="4"/>
      <c r="L1922" s="136">
        <f>H1922-F1922</f>
        <v>-5.785420560747664</v>
      </c>
      <c r="M1922" s="141">
        <f aca="true" t="shared" si="113" ref="M1922:M1982">I1922-G1922</f>
        <v>-289.2710280373832</v>
      </c>
    </row>
    <row r="1923" spans="1:13" ht="14.25">
      <c r="A1923" s="41">
        <v>2</v>
      </c>
      <c r="B1923" s="33" t="s">
        <v>1380</v>
      </c>
      <c r="C1923" s="100" t="s">
        <v>1576</v>
      </c>
      <c r="D1923" s="32" t="s">
        <v>118</v>
      </c>
      <c r="E1923" s="57">
        <v>80</v>
      </c>
      <c r="F1923" s="152">
        <v>16.8</v>
      </c>
      <c r="G1923" s="150">
        <f>E1923*F1923</f>
        <v>1344</v>
      </c>
      <c r="H1923" s="126">
        <f>J1923/1.07</f>
        <v>16.80373831775701</v>
      </c>
      <c r="I1923" s="126">
        <f>H1923*E1923</f>
        <v>1344.2990654205607</v>
      </c>
      <c r="J1923" s="134">
        <v>17.98</v>
      </c>
      <c r="K1923" s="4"/>
      <c r="L1923" s="136">
        <f>H1923-F1923</f>
        <v>0.0037383177570085024</v>
      </c>
      <c r="M1923" s="141">
        <f t="shared" si="113"/>
        <v>0.29906542056073704</v>
      </c>
    </row>
    <row r="1924" spans="1:13" ht="14.25">
      <c r="A1924" s="32">
        <v>3</v>
      </c>
      <c r="B1924" s="30" t="s">
        <v>41</v>
      </c>
      <c r="C1924" s="99" t="s">
        <v>39</v>
      </c>
      <c r="D1924" s="9" t="s">
        <v>118</v>
      </c>
      <c r="E1924" s="55">
        <v>4</v>
      </c>
      <c r="F1924" s="150">
        <v>15.47</v>
      </c>
      <c r="G1924" s="150">
        <f>E1924*F1924</f>
        <v>61.88</v>
      </c>
      <c r="H1924" s="126">
        <f>J1924/1.07</f>
        <v>15.467289719626168</v>
      </c>
      <c r="I1924" s="126">
        <f>H1924*E1924</f>
        <v>61.86915887850467</v>
      </c>
      <c r="J1924" s="134">
        <v>16.55</v>
      </c>
      <c r="K1924" s="4"/>
      <c r="L1924" s="136">
        <f>H1924-F1924</f>
        <v>-0.0027102803738330294</v>
      </c>
      <c r="M1924" s="141">
        <f t="shared" si="113"/>
        <v>-0.010841121495332118</v>
      </c>
    </row>
    <row r="1925" spans="1:13" ht="14.25">
      <c r="A1925" s="41">
        <v>4</v>
      </c>
      <c r="B1925" s="30" t="s">
        <v>42</v>
      </c>
      <c r="C1925" s="99" t="s">
        <v>40</v>
      </c>
      <c r="D1925" s="9" t="s">
        <v>118</v>
      </c>
      <c r="E1925" s="55">
        <v>4</v>
      </c>
      <c r="F1925" s="150">
        <v>29.21</v>
      </c>
      <c r="G1925" s="150">
        <f>E1925*F1925</f>
        <v>116.84</v>
      </c>
      <c r="H1925" s="126">
        <f>J1925/1.07</f>
        <v>29.205607476635514</v>
      </c>
      <c r="I1925" s="126">
        <f>H1925*E1925</f>
        <v>116.82242990654206</v>
      </c>
      <c r="J1925" s="134">
        <v>31.25</v>
      </c>
      <c r="K1925" s="4"/>
      <c r="L1925" s="136">
        <f>H1925-F1925</f>
        <v>-0.004392523364487033</v>
      </c>
      <c r="M1925" s="141">
        <f t="shared" si="113"/>
        <v>-0.017570093457948133</v>
      </c>
    </row>
    <row r="1926" spans="1:13" ht="14.25">
      <c r="A1926" s="43"/>
      <c r="B1926" s="165"/>
      <c r="C1926" s="165"/>
      <c r="D1926" s="26"/>
      <c r="E1926" s="142"/>
      <c r="F1926" s="153"/>
      <c r="G1926" s="153">
        <f>SUM(G1922:G1925)</f>
        <v>2358.7200000000003</v>
      </c>
      <c r="H1926" s="143"/>
      <c r="I1926" s="143">
        <f>SUM(I1922:I1925)</f>
        <v>2069.7196261682243</v>
      </c>
      <c r="J1926" s="64"/>
      <c r="K1926" s="18"/>
      <c r="L1926" s="144"/>
      <c r="M1926" s="168">
        <f t="shared" si="113"/>
        <v>-289.00037383177596</v>
      </c>
    </row>
    <row r="1927" spans="1:13" ht="14.25">
      <c r="A1927" s="41"/>
      <c r="B1927" s="83"/>
      <c r="C1927" s="83"/>
      <c r="D1927" s="82"/>
      <c r="E1927" s="108"/>
      <c r="F1927" s="150"/>
      <c r="G1927" s="150"/>
      <c r="H1927" s="118"/>
      <c r="I1927" s="118"/>
      <c r="J1927" s="64"/>
      <c r="K1927" s="4"/>
      <c r="L1927" s="136"/>
      <c r="M1927" s="141"/>
    </row>
    <row r="1928" spans="1:13" ht="14.25">
      <c r="A1928" s="41"/>
      <c r="B1928" s="30"/>
      <c r="C1928" s="30"/>
      <c r="D1928" s="9"/>
      <c r="E1928" s="55"/>
      <c r="F1928" s="150"/>
      <c r="G1928" s="150"/>
      <c r="H1928" s="118"/>
      <c r="I1928" s="118"/>
      <c r="J1928" s="64"/>
      <c r="K1928" s="4"/>
      <c r="L1928" s="136"/>
      <c r="M1928" s="141"/>
    </row>
    <row r="1929" spans="1:13" ht="14.25">
      <c r="A1929" s="54" t="s">
        <v>1381</v>
      </c>
      <c r="B1929" s="10"/>
      <c r="C1929" s="10"/>
      <c r="D1929" s="9"/>
      <c r="E1929" s="55"/>
      <c r="F1929" s="150"/>
      <c r="G1929" s="150"/>
      <c r="H1929" s="118"/>
      <c r="I1929" s="118"/>
      <c r="J1929" s="28"/>
      <c r="K1929" s="10"/>
      <c r="L1929" s="136"/>
      <c r="M1929" s="141"/>
    </row>
    <row r="1930" spans="1:13" ht="14.25">
      <c r="A1930" s="6" t="s">
        <v>111</v>
      </c>
      <c r="B1930" s="6" t="s">
        <v>112</v>
      </c>
      <c r="C1930" s="12" t="s">
        <v>1164</v>
      </c>
      <c r="D1930" s="6" t="s">
        <v>113</v>
      </c>
      <c r="E1930" s="53" t="s">
        <v>114</v>
      </c>
      <c r="F1930" s="151" t="s">
        <v>1662</v>
      </c>
      <c r="G1930" s="150"/>
      <c r="H1930" s="119" t="s">
        <v>1663</v>
      </c>
      <c r="I1930" s="118"/>
      <c r="J1930" s="8" t="s">
        <v>115</v>
      </c>
      <c r="K1930" s="8" t="s">
        <v>116</v>
      </c>
      <c r="L1930" s="136"/>
      <c r="M1930" s="141"/>
    </row>
    <row r="1931" spans="1:13" ht="24">
      <c r="A1931" s="32">
        <v>1</v>
      </c>
      <c r="B1931" s="33" t="s">
        <v>1382</v>
      </c>
      <c r="C1931" s="100" t="s">
        <v>1577</v>
      </c>
      <c r="D1931" s="32" t="s">
        <v>118</v>
      </c>
      <c r="E1931" s="57">
        <v>50</v>
      </c>
      <c r="F1931" s="152">
        <v>6.18</v>
      </c>
      <c r="G1931" s="150">
        <f>E1931*F1931</f>
        <v>309</v>
      </c>
      <c r="H1931" s="118">
        <f>J1931/1.07</f>
        <v>5.775700934579438</v>
      </c>
      <c r="I1931" s="118">
        <f>H1931*E1931</f>
        <v>288.7850467289719</v>
      </c>
      <c r="J1931" s="28">
        <v>6.18</v>
      </c>
      <c r="K1931" s="4"/>
      <c r="L1931" s="136">
        <f>H1931-F1931</f>
        <v>-0.4042990654205614</v>
      </c>
      <c r="M1931" s="141">
        <f t="shared" si="113"/>
        <v>-20.214953271028094</v>
      </c>
    </row>
    <row r="1932" spans="1:13" ht="24">
      <c r="A1932" s="41">
        <v>2</v>
      </c>
      <c r="B1932" s="33" t="s">
        <v>1383</v>
      </c>
      <c r="C1932" s="100" t="s">
        <v>1578</v>
      </c>
      <c r="D1932" s="32" t="s">
        <v>118</v>
      </c>
      <c r="E1932" s="57">
        <v>100</v>
      </c>
      <c r="F1932" s="152">
        <v>10</v>
      </c>
      <c r="G1932" s="150">
        <f>E1932*F1932</f>
        <v>1000</v>
      </c>
      <c r="H1932" s="118">
        <f>J1932/1.07</f>
        <v>5.887850467289719</v>
      </c>
      <c r="I1932" s="118">
        <f>H1932*E1932</f>
        <v>588.7850467289719</v>
      </c>
      <c r="J1932" s="28">
        <v>6.3</v>
      </c>
      <c r="K1932" s="4"/>
      <c r="L1932" s="136">
        <f>H1932-F1932</f>
        <v>-4.112149532710281</v>
      </c>
      <c r="M1932" s="141">
        <f t="shared" si="113"/>
        <v>-411.2149532710281</v>
      </c>
    </row>
    <row r="1933" spans="1:13" ht="24">
      <c r="A1933" s="32">
        <v>3</v>
      </c>
      <c r="B1933" s="33" t="s">
        <v>1384</v>
      </c>
      <c r="C1933" s="100" t="s">
        <v>1579</v>
      </c>
      <c r="D1933" s="32" t="s">
        <v>118</v>
      </c>
      <c r="E1933" s="57">
        <v>20</v>
      </c>
      <c r="F1933" s="152">
        <v>9.99</v>
      </c>
      <c r="G1933" s="150">
        <f>E1933*F1933</f>
        <v>199.8</v>
      </c>
      <c r="H1933" s="118">
        <f>J1933/1.07</f>
        <v>9.177570093457943</v>
      </c>
      <c r="I1933" s="118">
        <f>H1933*E1933</f>
        <v>183.55140186915887</v>
      </c>
      <c r="J1933" s="28">
        <v>9.82</v>
      </c>
      <c r="K1933" s="4"/>
      <c r="L1933" s="136">
        <f>H1933-F1933</f>
        <v>-0.8124299065420573</v>
      </c>
      <c r="M1933" s="141">
        <f t="shared" si="113"/>
        <v>-16.248598130841145</v>
      </c>
    </row>
    <row r="1934" spans="1:13" ht="14.25">
      <c r="A1934" s="34"/>
      <c r="B1934" s="15"/>
      <c r="C1934" s="15"/>
      <c r="D1934" s="34"/>
      <c r="E1934" s="54"/>
      <c r="F1934" s="154"/>
      <c r="G1934" s="153">
        <f>SUM(G1931:G1933)</f>
        <v>1508.8</v>
      </c>
      <c r="H1934" s="143"/>
      <c r="I1934" s="143">
        <f>SUM(I1931:I1933)</f>
        <v>1061.1214953271026</v>
      </c>
      <c r="J1934" s="64"/>
      <c r="K1934" s="18"/>
      <c r="L1934" s="144"/>
      <c r="M1934" s="168">
        <f t="shared" si="113"/>
        <v>-447.67850467289736</v>
      </c>
    </row>
    <row r="1935" spans="1:13" ht="14.25">
      <c r="A1935" s="32"/>
      <c r="B1935" s="83"/>
      <c r="C1935" s="83"/>
      <c r="D1935" s="82"/>
      <c r="E1935" s="108"/>
      <c r="F1935" s="152"/>
      <c r="G1935" s="150"/>
      <c r="H1935" s="118"/>
      <c r="I1935" s="118"/>
      <c r="J1935" s="64"/>
      <c r="K1935" s="4"/>
      <c r="L1935" s="136"/>
      <c r="M1935" s="141"/>
    </row>
    <row r="1936" spans="1:13" ht="14.25">
      <c r="A1936" s="32"/>
      <c r="B1936" s="59"/>
      <c r="C1936" s="59"/>
      <c r="D1936" s="32"/>
      <c r="E1936" s="57"/>
      <c r="F1936" s="152"/>
      <c r="G1936" s="150"/>
      <c r="H1936" s="118"/>
      <c r="I1936" s="118"/>
      <c r="J1936" s="64"/>
      <c r="K1936" s="4"/>
      <c r="L1936" s="136"/>
      <c r="M1936" s="141"/>
    </row>
    <row r="1937" spans="1:13" ht="14.25">
      <c r="A1937" s="54" t="s">
        <v>1385</v>
      </c>
      <c r="B1937" s="59"/>
      <c r="C1937" s="59"/>
      <c r="D1937" s="32"/>
      <c r="E1937" s="57"/>
      <c r="F1937" s="152"/>
      <c r="G1937" s="150"/>
      <c r="H1937" s="118"/>
      <c r="I1937" s="118"/>
      <c r="J1937" s="28"/>
      <c r="K1937" s="10"/>
      <c r="L1937" s="136"/>
      <c r="M1937" s="141"/>
    </row>
    <row r="1938" spans="1:13" ht="14.25">
      <c r="A1938" s="6" t="s">
        <v>111</v>
      </c>
      <c r="B1938" s="6" t="s">
        <v>112</v>
      </c>
      <c r="C1938" s="12" t="s">
        <v>1164</v>
      </c>
      <c r="D1938" s="6" t="s">
        <v>113</v>
      </c>
      <c r="E1938" s="53" t="s">
        <v>114</v>
      </c>
      <c r="F1938" s="151" t="s">
        <v>1662</v>
      </c>
      <c r="G1938" s="150"/>
      <c r="H1938" s="119" t="s">
        <v>1663</v>
      </c>
      <c r="I1938" s="118"/>
      <c r="J1938" s="8" t="s">
        <v>115</v>
      </c>
      <c r="K1938" s="8" t="s">
        <v>116</v>
      </c>
      <c r="L1938" s="136"/>
      <c r="M1938" s="141"/>
    </row>
    <row r="1939" spans="1:13" ht="14.25">
      <c r="A1939" s="41">
        <v>1</v>
      </c>
      <c r="B1939" s="59" t="s">
        <v>1386</v>
      </c>
      <c r="C1939" s="100" t="s">
        <v>1580</v>
      </c>
      <c r="D1939" s="32" t="s">
        <v>118</v>
      </c>
      <c r="E1939" s="57">
        <v>1</v>
      </c>
      <c r="F1939" s="152">
        <v>19.42</v>
      </c>
      <c r="G1939" s="150">
        <f>E1939*F1939</f>
        <v>19.42</v>
      </c>
      <c r="H1939" s="118">
        <f>J1939/1.07</f>
        <v>17.009345794392523</v>
      </c>
      <c r="I1939" s="118">
        <f>H1939*E1939</f>
        <v>17.009345794392523</v>
      </c>
      <c r="J1939" s="28">
        <v>18.2</v>
      </c>
      <c r="K1939" s="4"/>
      <c r="L1939" s="136">
        <f>H1939-F1939</f>
        <v>-2.4106542056074787</v>
      </c>
      <c r="M1939" s="141">
        <f t="shared" si="113"/>
        <v>-2.4106542056074787</v>
      </c>
    </row>
    <row r="1940" spans="1:13" ht="14.25">
      <c r="A1940" s="32">
        <v>2</v>
      </c>
      <c r="B1940" s="10" t="s">
        <v>1387</v>
      </c>
      <c r="C1940" s="99" t="s">
        <v>43</v>
      </c>
      <c r="D1940" s="9" t="s">
        <v>118</v>
      </c>
      <c r="E1940" s="55">
        <v>4</v>
      </c>
      <c r="F1940" s="150">
        <v>62.73</v>
      </c>
      <c r="G1940" s="150">
        <f>E1940*F1940</f>
        <v>250.92</v>
      </c>
      <c r="H1940" s="126">
        <f>J1940/1.07</f>
        <v>62.728971962616825</v>
      </c>
      <c r="I1940" s="126">
        <f>H1940*E1940</f>
        <v>250.9158878504673</v>
      </c>
      <c r="J1940" s="134">
        <v>67.12</v>
      </c>
      <c r="K1940" s="4"/>
      <c r="L1940" s="136">
        <f>H1940-F1940</f>
        <v>-0.0010280373831719203</v>
      </c>
      <c r="M1940" s="141">
        <f t="shared" si="113"/>
        <v>-0.004112149532687681</v>
      </c>
    </row>
    <row r="1941" spans="1:13" ht="14.25">
      <c r="A1941" s="41">
        <v>3</v>
      </c>
      <c r="B1941" s="10" t="s">
        <v>1388</v>
      </c>
      <c r="C1941" s="99" t="s">
        <v>44</v>
      </c>
      <c r="D1941" s="9" t="s">
        <v>118</v>
      </c>
      <c r="E1941" s="55">
        <v>4</v>
      </c>
      <c r="F1941" s="150">
        <v>121.62</v>
      </c>
      <c r="G1941" s="150">
        <f>E1941*F1941</f>
        <v>486.48</v>
      </c>
      <c r="H1941" s="126">
        <f>J1941/1.07</f>
        <v>121.61682242990653</v>
      </c>
      <c r="I1941" s="126">
        <f>H1941*E1941</f>
        <v>486.46728971962614</v>
      </c>
      <c r="J1941" s="134">
        <v>130.13</v>
      </c>
      <c r="K1941" s="4"/>
      <c r="L1941" s="136">
        <f>H1941-F1941</f>
        <v>-0.0031775700934701945</v>
      </c>
      <c r="M1941" s="141">
        <f t="shared" si="113"/>
        <v>-0.012710280373880778</v>
      </c>
    </row>
    <row r="1942" spans="1:13" ht="14.25">
      <c r="A1942" s="43"/>
      <c r="B1942" s="31"/>
      <c r="C1942" s="31"/>
      <c r="D1942" s="26"/>
      <c r="E1942" s="142"/>
      <c r="F1942" s="153"/>
      <c r="G1942" s="153">
        <f>SUM(G1939:G1941)</f>
        <v>756.8199999999999</v>
      </c>
      <c r="H1942" s="143"/>
      <c r="I1942" s="143">
        <f>SUM(I1939:I1941)</f>
        <v>754.3925233644859</v>
      </c>
      <c r="J1942" s="64"/>
      <c r="K1942" s="18"/>
      <c r="L1942" s="144"/>
      <c r="M1942" s="168">
        <f t="shared" si="113"/>
        <v>-2.42747663551404</v>
      </c>
    </row>
    <row r="1943" spans="1:13" ht="14.25">
      <c r="A1943" s="41"/>
      <c r="B1943" s="83"/>
      <c r="C1943" s="83"/>
      <c r="D1943" s="82"/>
      <c r="E1943" s="108"/>
      <c r="F1943" s="150"/>
      <c r="G1943" s="150"/>
      <c r="H1943" s="118"/>
      <c r="I1943" s="118"/>
      <c r="J1943" s="64"/>
      <c r="K1943" s="4"/>
      <c r="L1943" s="136"/>
      <c r="M1943" s="141"/>
    </row>
    <row r="1944" spans="1:13" ht="14.25">
      <c r="A1944" s="41"/>
      <c r="B1944" s="10"/>
      <c r="C1944" s="10"/>
      <c r="D1944" s="9"/>
      <c r="E1944" s="55"/>
      <c r="F1944" s="150"/>
      <c r="G1944" s="150"/>
      <c r="H1944" s="118"/>
      <c r="I1944" s="118"/>
      <c r="J1944" s="64"/>
      <c r="K1944" s="4"/>
      <c r="L1944" s="136"/>
      <c r="M1944" s="141"/>
    </row>
    <row r="1945" spans="1:13" ht="14.25">
      <c r="A1945" s="54" t="s">
        <v>1389</v>
      </c>
      <c r="B1945" s="10"/>
      <c r="C1945" s="10"/>
      <c r="D1945" s="9"/>
      <c r="E1945" s="55"/>
      <c r="F1945" s="150"/>
      <c r="G1945" s="150"/>
      <c r="H1945" s="118"/>
      <c r="I1945" s="118"/>
      <c r="J1945" s="28"/>
      <c r="K1945" s="10"/>
      <c r="L1945" s="136"/>
      <c r="M1945" s="141"/>
    </row>
    <row r="1946" spans="1:13" ht="14.25">
      <c r="A1946" s="6" t="s">
        <v>111</v>
      </c>
      <c r="B1946" s="6" t="s">
        <v>112</v>
      </c>
      <c r="C1946" s="12" t="s">
        <v>1164</v>
      </c>
      <c r="D1946" s="6" t="s">
        <v>113</v>
      </c>
      <c r="E1946" s="53" t="s">
        <v>114</v>
      </c>
      <c r="F1946" s="151" t="s">
        <v>1662</v>
      </c>
      <c r="G1946" s="150"/>
      <c r="H1946" s="119" t="s">
        <v>1663</v>
      </c>
      <c r="I1946" s="118"/>
      <c r="J1946" s="8" t="s">
        <v>115</v>
      </c>
      <c r="K1946" s="8" t="s">
        <v>116</v>
      </c>
      <c r="L1946" s="136"/>
      <c r="M1946" s="141"/>
    </row>
    <row r="1947" spans="1:13" ht="14.25">
      <c r="A1947" s="32">
        <v>1</v>
      </c>
      <c r="B1947" s="33" t="s">
        <v>1390</v>
      </c>
      <c r="C1947" s="100" t="s">
        <v>1581</v>
      </c>
      <c r="D1947" s="32" t="s">
        <v>118</v>
      </c>
      <c r="E1947" s="57">
        <v>30</v>
      </c>
      <c r="F1947" s="152">
        <v>44.72</v>
      </c>
      <c r="G1947" s="150">
        <f>E1947*F1947</f>
        <v>1341.6</v>
      </c>
      <c r="H1947" s="118">
        <f>J1947/1.07</f>
        <v>41.21495327102804</v>
      </c>
      <c r="I1947" s="118">
        <f>H1947*E1947</f>
        <v>1236.4485981308412</v>
      </c>
      <c r="J1947" s="28">
        <v>44.1</v>
      </c>
      <c r="K1947" s="4"/>
      <c r="L1947" s="136">
        <f>H1947-F1947</f>
        <v>-3.505046728971962</v>
      </c>
      <c r="M1947" s="141">
        <f t="shared" si="113"/>
        <v>-105.15140186915869</v>
      </c>
    </row>
    <row r="1948" spans="1:13" ht="24">
      <c r="A1948" s="41">
        <v>2</v>
      </c>
      <c r="B1948" s="33" t="s">
        <v>1391</v>
      </c>
      <c r="C1948" s="100" t="s">
        <v>1582</v>
      </c>
      <c r="D1948" s="32" t="s">
        <v>133</v>
      </c>
      <c r="E1948" s="57">
        <v>50</v>
      </c>
      <c r="F1948" s="152">
        <v>37.15</v>
      </c>
      <c r="G1948" s="150">
        <f>E1948*F1948</f>
        <v>1857.5</v>
      </c>
      <c r="H1948" s="118">
        <f>J1948/1.07</f>
        <v>36.08411214953271</v>
      </c>
      <c r="I1948" s="118">
        <f>H1948*E1948</f>
        <v>1804.2056074766354</v>
      </c>
      <c r="J1948" s="28">
        <v>38.61</v>
      </c>
      <c r="K1948" s="4"/>
      <c r="L1948" s="136">
        <f>H1948-F1948</f>
        <v>-1.0658878504672913</v>
      </c>
      <c r="M1948" s="141">
        <f t="shared" si="113"/>
        <v>-53.29439252336465</v>
      </c>
    </row>
    <row r="1949" spans="1:13" ht="24">
      <c r="A1949" s="32">
        <v>3</v>
      </c>
      <c r="B1949" s="33" t="s">
        <v>1392</v>
      </c>
      <c r="C1949" s="100" t="s">
        <v>1583</v>
      </c>
      <c r="D1949" s="32" t="s">
        <v>130</v>
      </c>
      <c r="E1949" s="57">
        <v>30</v>
      </c>
      <c r="F1949" s="152">
        <v>26.58</v>
      </c>
      <c r="G1949" s="150">
        <f>E1949*F1949</f>
        <v>797.4</v>
      </c>
      <c r="H1949" s="126">
        <v>26.58</v>
      </c>
      <c r="I1949" s="126">
        <f>H1949*E1949</f>
        <v>797.4</v>
      </c>
      <c r="J1949" s="134">
        <v>28.44</v>
      </c>
      <c r="K1949" s="4"/>
      <c r="L1949" s="136">
        <f>H1949-F1949</f>
        <v>0</v>
      </c>
      <c r="M1949" s="141">
        <f t="shared" si="113"/>
        <v>0</v>
      </c>
    </row>
    <row r="1950" spans="1:13" ht="14.25">
      <c r="A1950" s="43"/>
      <c r="B1950" s="15"/>
      <c r="C1950" s="15"/>
      <c r="D1950" s="34"/>
      <c r="E1950" s="54"/>
      <c r="F1950" s="154"/>
      <c r="G1950" s="153">
        <f>SUM(G1947:G1949)</f>
        <v>3996.5</v>
      </c>
      <c r="H1950" s="143"/>
      <c r="I1950" s="143">
        <f>SUM(I1947:I1949)</f>
        <v>3838.054205607477</v>
      </c>
      <c r="J1950" s="64"/>
      <c r="K1950" s="18"/>
      <c r="L1950" s="144"/>
      <c r="M1950" s="168">
        <f t="shared" si="113"/>
        <v>-158.4457943925231</v>
      </c>
    </row>
    <row r="1951" spans="1:13" ht="14.25">
      <c r="A1951" s="41"/>
      <c r="B1951" s="83"/>
      <c r="C1951" s="83"/>
      <c r="D1951" s="82"/>
      <c r="E1951" s="108"/>
      <c r="F1951" s="152"/>
      <c r="G1951" s="150"/>
      <c r="H1951" s="118"/>
      <c r="I1951" s="118"/>
      <c r="J1951" s="64"/>
      <c r="K1951" s="4"/>
      <c r="L1951" s="136"/>
      <c r="M1951" s="141"/>
    </row>
    <row r="1952" spans="1:13" ht="14.25">
      <c r="A1952" s="41"/>
      <c r="B1952" s="59"/>
      <c r="C1952" s="59"/>
      <c r="D1952" s="32"/>
      <c r="E1952" s="57"/>
      <c r="F1952" s="152"/>
      <c r="G1952" s="150"/>
      <c r="H1952" s="118"/>
      <c r="I1952" s="118"/>
      <c r="J1952" s="64"/>
      <c r="K1952" s="4"/>
      <c r="L1952" s="136"/>
      <c r="M1952" s="141"/>
    </row>
    <row r="1953" spans="1:13" ht="14.25">
      <c r="A1953" s="54" t="s">
        <v>1393</v>
      </c>
      <c r="B1953" s="59"/>
      <c r="C1953" s="59"/>
      <c r="D1953" s="32"/>
      <c r="E1953" s="57"/>
      <c r="F1953" s="152"/>
      <c r="G1953" s="150"/>
      <c r="H1953" s="118"/>
      <c r="I1953" s="118"/>
      <c r="J1953" s="28"/>
      <c r="K1953" s="10"/>
      <c r="L1953" s="136"/>
      <c r="M1953" s="141"/>
    </row>
    <row r="1954" spans="1:13" ht="14.25">
      <c r="A1954" s="6" t="s">
        <v>111</v>
      </c>
      <c r="B1954" s="6" t="s">
        <v>112</v>
      </c>
      <c r="C1954" s="12" t="s">
        <v>1164</v>
      </c>
      <c r="D1954" s="6" t="s">
        <v>113</v>
      </c>
      <c r="E1954" s="53" t="s">
        <v>114</v>
      </c>
      <c r="F1954" s="151" t="s">
        <v>1662</v>
      </c>
      <c r="G1954" s="150"/>
      <c r="H1954" s="119" t="s">
        <v>1663</v>
      </c>
      <c r="I1954" s="118"/>
      <c r="J1954" s="8" t="s">
        <v>115</v>
      </c>
      <c r="K1954" s="8" t="s">
        <v>116</v>
      </c>
      <c r="L1954" s="136"/>
      <c r="M1954" s="141"/>
    </row>
    <row r="1955" spans="1:13" ht="14.25">
      <c r="A1955" s="41">
        <v>1</v>
      </c>
      <c r="B1955" s="59" t="s">
        <v>1394</v>
      </c>
      <c r="C1955" s="100" t="s">
        <v>56</v>
      </c>
      <c r="D1955" s="32" t="s">
        <v>133</v>
      </c>
      <c r="E1955" s="57">
        <v>15</v>
      </c>
      <c r="F1955" s="152">
        <v>8.45</v>
      </c>
      <c r="G1955" s="150">
        <f aca="true" t="shared" si="114" ref="G1955:G1960">E1955*F1955</f>
        <v>126.74999999999999</v>
      </c>
      <c r="H1955" s="118">
        <f>J1955/1.07</f>
        <v>7.943925233644859</v>
      </c>
      <c r="I1955" s="118">
        <f aca="true" t="shared" si="115" ref="I1955:I1960">H1955*E1955</f>
        <v>119.15887850467288</v>
      </c>
      <c r="J1955" s="28">
        <v>8.5</v>
      </c>
      <c r="K1955" s="4"/>
      <c r="L1955" s="136">
        <f aca="true" t="shared" si="116" ref="L1955:L1960">H1955-F1955</f>
        <v>-0.5060747663551401</v>
      </c>
      <c r="M1955" s="141">
        <f t="shared" si="113"/>
        <v>-7.591121495327101</v>
      </c>
    </row>
    <row r="1956" spans="1:13" ht="24">
      <c r="A1956" s="32">
        <v>2</v>
      </c>
      <c r="B1956" s="33" t="s">
        <v>1395</v>
      </c>
      <c r="C1956" s="100" t="s">
        <v>57</v>
      </c>
      <c r="D1956" s="32" t="s">
        <v>118</v>
      </c>
      <c r="E1956" s="57">
        <v>10</v>
      </c>
      <c r="F1956" s="152">
        <v>4.44</v>
      </c>
      <c r="G1956" s="150">
        <f t="shared" si="114"/>
        <v>44.400000000000006</v>
      </c>
      <c r="H1956" s="118">
        <f>J1956/1.07</f>
        <v>3.5140186915887845</v>
      </c>
      <c r="I1956" s="118">
        <f t="shared" si="115"/>
        <v>35.140186915887845</v>
      </c>
      <c r="J1956" s="28">
        <v>3.76</v>
      </c>
      <c r="K1956" s="4"/>
      <c r="L1956" s="136">
        <f t="shared" si="116"/>
        <v>-0.9259813084112158</v>
      </c>
      <c r="M1956" s="141">
        <f t="shared" si="113"/>
        <v>-9.25981308411216</v>
      </c>
    </row>
    <row r="1957" spans="1:13" ht="14.25">
      <c r="A1957" s="41">
        <v>3</v>
      </c>
      <c r="B1957" s="59" t="s">
        <v>1396</v>
      </c>
      <c r="C1957" s="100" t="s">
        <v>58</v>
      </c>
      <c r="D1957" s="32" t="s">
        <v>118</v>
      </c>
      <c r="E1957" s="57">
        <v>10</v>
      </c>
      <c r="F1957" s="152">
        <v>9.41</v>
      </c>
      <c r="G1957" s="150">
        <f t="shared" si="114"/>
        <v>94.1</v>
      </c>
      <c r="H1957" s="126">
        <v>9.41</v>
      </c>
      <c r="I1957" s="126">
        <f t="shared" si="115"/>
        <v>94.1</v>
      </c>
      <c r="J1957" s="134">
        <v>10.07</v>
      </c>
      <c r="K1957" s="4"/>
      <c r="L1957" s="136">
        <f t="shared" si="116"/>
        <v>0</v>
      </c>
      <c r="M1957" s="141">
        <f t="shared" si="113"/>
        <v>0</v>
      </c>
    </row>
    <row r="1958" spans="1:13" ht="14.25">
      <c r="A1958" s="41">
        <v>4</v>
      </c>
      <c r="B1958" s="59" t="s">
        <v>1397</v>
      </c>
      <c r="C1958" s="100" t="s">
        <v>60</v>
      </c>
      <c r="D1958" s="32" t="s">
        <v>118</v>
      </c>
      <c r="E1958" s="57">
        <v>10</v>
      </c>
      <c r="F1958" s="152">
        <v>5.19</v>
      </c>
      <c r="G1958" s="150">
        <f t="shared" si="114"/>
        <v>51.900000000000006</v>
      </c>
      <c r="H1958" s="118">
        <f>J1958/1.07</f>
        <v>4.16822429906542</v>
      </c>
      <c r="I1958" s="118">
        <f t="shared" si="115"/>
        <v>41.6822429906542</v>
      </c>
      <c r="J1958" s="28">
        <v>4.46</v>
      </c>
      <c r="K1958" s="4"/>
      <c r="L1958" s="136">
        <f t="shared" si="116"/>
        <v>-1.0217757009345805</v>
      </c>
      <c r="M1958" s="141">
        <f t="shared" si="113"/>
        <v>-10.217757009345803</v>
      </c>
    </row>
    <row r="1959" spans="1:13" ht="14.25">
      <c r="A1959" s="32">
        <v>5</v>
      </c>
      <c r="B1959" s="59" t="s">
        <v>1398</v>
      </c>
      <c r="C1959" s="100" t="s">
        <v>61</v>
      </c>
      <c r="D1959" s="32" t="s">
        <v>118</v>
      </c>
      <c r="E1959" s="57">
        <v>10</v>
      </c>
      <c r="F1959" s="152">
        <v>6.11</v>
      </c>
      <c r="G1959" s="150">
        <f t="shared" si="114"/>
        <v>61.1</v>
      </c>
      <c r="H1959" s="118">
        <f>J1959/1.07</f>
        <v>5.598130841121495</v>
      </c>
      <c r="I1959" s="118">
        <f t="shared" si="115"/>
        <v>55.981308411214954</v>
      </c>
      <c r="J1959" s="28">
        <v>5.99</v>
      </c>
      <c r="K1959" s="4"/>
      <c r="L1959" s="136">
        <f t="shared" si="116"/>
        <v>-0.5118691588785049</v>
      </c>
      <c r="M1959" s="141">
        <f t="shared" si="113"/>
        <v>-5.1186915887850475</v>
      </c>
    </row>
    <row r="1960" spans="1:13" ht="14.25">
      <c r="A1960" s="41">
        <v>6</v>
      </c>
      <c r="B1960" s="10" t="s">
        <v>1399</v>
      </c>
      <c r="C1960" s="99" t="s">
        <v>67</v>
      </c>
      <c r="D1960" s="9" t="s">
        <v>118</v>
      </c>
      <c r="E1960" s="55">
        <v>15</v>
      </c>
      <c r="F1960" s="150">
        <v>15.6</v>
      </c>
      <c r="G1960" s="150">
        <f t="shared" si="114"/>
        <v>234</v>
      </c>
      <c r="H1960" s="126">
        <v>15.6</v>
      </c>
      <c r="I1960" s="126">
        <f t="shared" si="115"/>
        <v>234</v>
      </c>
      <c r="J1960" s="134">
        <v>16.69</v>
      </c>
      <c r="K1960" s="4"/>
      <c r="L1960" s="136">
        <f t="shared" si="116"/>
        <v>0</v>
      </c>
      <c r="M1960" s="141">
        <f t="shared" si="113"/>
        <v>0</v>
      </c>
    </row>
    <row r="1961" spans="1:13" ht="14.25">
      <c r="A1961" s="43"/>
      <c r="B1961" s="31"/>
      <c r="C1961" s="31"/>
      <c r="D1961" s="26"/>
      <c r="E1961" s="142"/>
      <c r="F1961" s="153"/>
      <c r="G1961" s="153">
        <f>SUM(G1955:G1960)</f>
        <v>612.25</v>
      </c>
      <c r="H1961" s="143"/>
      <c r="I1961" s="143">
        <f>SUM(I1955:I1960)</f>
        <v>580.0626168224298</v>
      </c>
      <c r="J1961" s="64"/>
      <c r="K1961" s="18"/>
      <c r="L1961" s="144"/>
      <c r="M1961" s="168">
        <f t="shared" si="113"/>
        <v>-32.187383177570155</v>
      </c>
    </row>
    <row r="1962" spans="1:13" ht="14.25">
      <c r="A1962" s="41"/>
      <c r="B1962" s="83"/>
      <c r="C1962" s="83"/>
      <c r="D1962" s="82"/>
      <c r="E1962" s="108"/>
      <c r="F1962" s="150"/>
      <c r="G1962" s="150"/>
      <c r="H1962" s="118"/>
      <c r="I1962" s="118"/>
      <c r="J1962" s="64"/>
      <c r="K1962" s="4"/>
      <c r="L1962" s="136"/>
      <c r="M1962" s="141"/>
    </row>
    <row r="1963" spans="1:13" ht="14.25">
      <c r="A1963" s="41"/>
      <c r="B1963" s="10"/>
      <c r="C1963" s="10"/>
      <c r="D1963" s="9"/>
      <c r="E1963" s="55"/>
      <c r="F1963" s="150"/>
      <c r="G1963" s="150"/>
      <c r="H1963" s="118"/>
      <c r="I1963" s="118"/>
      <c r="J1963" s="64"/>
      <c r="K1963" s="4"/>
      <c r="L1963" s="136"/>
      <c r="M1963" s="141"/>
    </row>
    <row r="1964" spans="1:13" ht="14.25">
      <c r="A1964" s="54" t="s">
        <v>1400</v>
      </c>
      <c r="B1964" s="10"/>
      <c r="C1964" s="10"/>
      <c r="D1964" s="9"/>
      <c r="E1964" s="55"/>
      <c r="F1964" s="150"/>
      <c r="G1964" s="150"/>
      <c r="H1964" s="118"/>
      <c r="I1964" s="118"/>
      <c r="J1964" s="28"/>
      <c r="K1964" s="10"/>
      <c r="L1964" s="136"/>
      <c r="M1964" s="141"/>
    </row>
    <row r="1965" spans="1:13" ht="14.25">
      <c r="A1965" s="6" t="s">
        <v>111</v>
      </c>
      <c r="B1965" s="6" t="s">
        <v>112</v>
      </c>
      <c r="C1965" s="12" t="s">
        <v>1164</v>
      </c>
      <c r="D1965" s="6" t="s">
        <v>113</v>
      </c>
      <c r="E1965" s="53" t="s">
        <v>114</v>
      </c>
      <c r="F1965" s="151" t="s">
        <v>1662</v>
      </c>
      <c r="G1965" s="150"/>
      <c r="H1965" s="119" t="s">
        <v>1663</v>
      </c>
      <c r="I1965" s="118"/>
      <c r="J1965" s="8" t="s">
        <v>115</v>
      </c>
      <c r="K1965" s="8" t="s">
        <v>116</v>
      </c>
      <c r="L1965" s="136"/>
      <c r="M1965" s="141"/>
    </row>
    <row r="1966" spans="1:13" ht="14.25">
      <c r="A1966" s="32">
        <v>1</v>
      </c>
      <c r="B1966" s="59" t="s">
        <v>1401</v>
      </c>
      <c r="C1966" s="100" t="s">
        <v>62</v>
      </c>
      <c r="D1966" s="32" t="s">
        <v>118</v>
      </c>
      <c r="E1966" s="57">
        <v>150</v>
      </c>
      <c r="F1966" s="152">
        <v>18.32</v>
      </c>
      <c r="G1966" s="150">
        <f>E1966*F1966</f>
        <v>2748</v>
      </c>
      <c r="H1966" s="118">
        <f>J1966/1.07</f>
        <v>16.962616822429904</v>
      </c>
      <c r="I1966" s="118">
        <f>H1966*E1966</f>
        <v>2544.3925233644854</v>
      </c>
      <c r="J1966" s="28">
        <v>18.15</v>
      </c>
      <c r="K1966" s="4"/>
      <c r="L1966" s="136">
        <f>H1966-F1966</f>
        <v>-1.357383177570096</v>
      </c>
      <c r="M1966" s="141">
        <f t="shared" si="113"/>
        <v>-203.60747663551456</v>
      </c>
    </row>
    <row r="1967" spans="1:13" ht="14.25">
      <c r="A1967" s="34"/>
      <c r="B1967" s="15"/>
      <c r="C1967" s="15"/>
      <c r="D1967" s="34"/>
      <c r="E1967" s="54"/>
      <c r="F1967" s="154"/>
      <c r="G1967" s="153">
        <f>SUM(G1966)</f>
        <v>2748</v>
      </c>
      <c r="H1967" s="143"/>
      <c r="I1967" s="143">
        <f>SUM(I1966)</f>
        <v>2544.3925233644854</v>
      </c>
      <c r="J1967" s="64"/>
      <c r="K1967" s="18"/>
      <c r="L1967" s="144"/>
      <c r="M1967" s="168">
        <f t="shared" si="113"/>
        <v>-203.60747663551456</v>
      </c>
    </row>
    <row r="1968" spans="1:13" ht="14.25">
      <c r="A1968" s="32"/>
      <c r="B1968" s="83"/>
      <c r="C1968" s="83"/>
      <c r="D1968" s="82"/>
      <c r="E1968" s="108"/>
      <c r="F1968" s="152"/>
      <c r="G1968" s="150"/>
      <c r="H1968" s="118"/>
      <c r="I1968" s="118"/>
      <c r="J1968" s="64"/>
      <c r="K1968" s="4"/>
      <c r="L1968" s="136"/>
      <c r="M1968" s="141"/>
    </row>
    <row r="1969" spans="1:13" ht="14.25">
      <c r="A1969" s="32"/>
      <c r="B1969" s="59"/>
      <c r="C1969" s="59"/>
      <c r="D1969" s="32"/>
      <c r="E1969" s="57"/>
      <c r="F1969" s="152"/>
      <c r="G1969" s="150"/>
      <c r="H1969" s="118"/>
      <c r="I1969" s="118"/>
      <c r="J1969" s="64"/>
      <c r="K1969" s="4"/>
      <c r="L1969" s="136"/>
      <c r="M1969" s="141"/>
    </row>
    <row r="1970" spans="1:13" ht="14.25">
      <c r="A1970" s="54" t="s">
        <v>1402</v>
      </c>
      <c r="B1970" s="59"/>
      <c r="C1970" s="59"/>
      <c r="D1970" s="32"/>
      <c r="E1970" s="57"/>
      <c r="F1970" s="152"/>
      <c r="G1970" s="150"/>
      <c r="H1970" s="118"/>
      <c r="I1970" s="118"/>
      <c r="J1970" s="28"/>
      <c r="K1970" s="10"/>
      <c r="L1970" s="136"/>
      <c r="M1970" s="141"/>
    </row>
    <row r="1971" spans="1:13" ht="14.25">
      <c r="A1971" s="6" t="s">
        <v>111</v>
      </c>
      <c r="B1971" s="6" t="s">
        <v>112</v>
      </c>
      <c r="C1971" s="12" t="s">
        <v>1164</v>
      </c>
      <c r="D1971" s="6" t="s">
        <v>113</v>
      </c>
      <c r="E1971" s="53" t="s">
        <v>114</v>
      </c>
      <c r="F1971" s="151" t="s">
        <v>1662</v>
      </c>
      <c r="G1971" s="150"/>
      <c r="H1971" s="119" t="s">
        <v>1663</v>
      </c>
      <c r="I1971" s="118"/>
      <c r="J1971" s="8" t="s">
        <v>115</v>
      </c>
      <c r="K1971" s="8" t="s">
        <v>116</v>
      </c>
      <c r="L1971" s="136"/>
      <c r="M1971" s="141"/>
    </row>
    <row r="1972" spans="1:13" ht="14.25">
      <c r="A1972" s="41">
        <v>1</v>
      </c>
      <c r="B1972" s="33" t="s">
        <v>1403</v>
      </c>
      <c r="C1972" s="100" t="s">
        <v>59</v>
      </c>
      <c r="D1972" s="32" t="s">
        <v>118</v>
      </c>
      <c r="E1972" s="57">
        <v>2</v>
      </c>
      <c r="F1972" s="152">
        <v>76.8</v>
      </c>
      <c r="G1972" s="150">
        <f>E1972*F1972</f>
        <v>153.6</v>
      </c>
      <c r="H1972" s="118">
        <f>J1972/1.07</f>
        <v>73.22429906542055</v>
      </c>
      <c r="I1972" s="118">
        <f>H1972*E1972</f>
        <v>146.4485981308411</v>
      </c>
      <c r="J1972" s="28">
        <v>78.35</v>
      </c>
      <c r="K1972" s="4"/>
      <c r="L1972" s="136">
        <f>H1972-F1972</f>
        <v>-3.5757009345794444</v>
      </c>
      <c r="M1972" s="141">
        <f t="shared" si="113"/>
        <v>-7.151401869158889</v>
      </c>
    </row>
    <row r="1973" spans="1:13" ht="14.25">
      <c r="A1973" s="41">
        <v>2</v>
      </c>
      <c r="B1973" s="33" t="s">
        <v>1404</v>
      </c>
      <c r="C1973" s="100" t="s">
        <v>63</v>
      </c>
      <c r="D1973" s="32" t="s">
        <v>118</v>
      </c>
      <c r="E1973" s="57">
        <v>10</v>
      </c>
      <c r="F1973" s="152">
        <v>3.3</v>
      </c>
      <c r="G1973" s="150">
        <f>E1973*F1973</f>
        <v>33</v>
      </c>
      <c r="H1973" s="118">
        <f>J1973/1.07</f>
        <v>3.149532710280374</v>
      </c>
      <c r="I1973" s="118">
        <f>H1973*E1973</f>
        <v>31.49532710280374</v>
      </c>
      <c r="J1973" s="28">
        <v>3.37</v>
      </c>
      <c r="K1973" s="4"/>
      <c r="L1973" s="136">
        <f>H1973-F1973</f>
        <v>-0.15046728971962597</v>
      </c>
      <c r="M1973" s="141">
        <f t="shared" si="113"/>
        <v>-1.5046728971962615</v>
      </c>
    </row>
    <row r="1974" spans="1:13" ht="24">
      <c r="A1974" s="41">
        <v>3</v>
      </c>
      <c r="B1974" s="33" t="s">
        <v>1405</v>
      </c>
      <c r="C1974" s="100" t="s">
        <v>64</v>
      </c>
      <c r="D1974" s="32" t="s">
        <v>133</v>
      </c>
      <c r="E1974" s="57">
        <v>25</v>
      </c>
      <c r="F1974" s="152">
        <v>11.22</v>
      </c>
      <c r="G1974" s="150">
        <f>E1974*F1974</f>
        <v>280.5</v>
      </c>
      <c r="H1974" s="126">
        <v>11.22</v>
      </c>
      <c r="I1974" s="126">
        <f>H1974*E1974</f>
        <v>280.5</v>
      </c>
      <c r="J1974" s="134">
        <v>12.01</v>
      </c>
      <c r="K1974" s="4"/>
      <c r="L1974" s="136">
        <f>H1974-F1974</f>
        <v>0</v>
      </c>
      <c r="M1974" s="141">
        <f t="shared" si="113"/>
        <v>0</v>
      </c>
    </row>
    <row r="1975" spans="1:13" ht="14.25">
      <c r="A1975" s="41">
        <v>4</v>
      </c>
      <c r="B1975" s="30" t="s">
        <v>1406</v>
      </c>
      <c r="C1975" s="99" t="s">
        <v>66</v>
      </c>
      <c r="D1975" s="9" t="s">
        <v>118</v>
      </c>
      <c r="E1975" s="55">
        <v>5</v>
      </c>
      <c r="F1975" s="150">
        <v>49.91</v>
      </c>
      <c r="G1975" s="150">
        <f>E1975*F1975</f>
        <v>249.54999999999998</v>
      </c>
      <c r="H1975" s="126">
        <f>J1975/1.07</f>
        <v>49.90654205607476</v>
      </c>
      <c r="I1975" s="126">
        <f>H1975*E1975</f>
        <v>249.5327102803738</v>
      </c>
      <c r="J1975" s="134">
        <v>53.4</v>
      </c>
      <c r="K1975" s="4"/>
      <c r="L1975" s="136">
        <f>H1975-F1975</f>
        <v>-0.0034579439252340194</v>
      </c>
      <c r="M1975" s="141">
        <f t="shared" si="113"/>
        <v>-0.017289719626177202</v>
      </c>
    </row>
    <row r="1976" spans="1:13" ht="14.25">
      <c r="A1976" s="34"/>
      <c r="B1976" s="31"/>
      <c r="C1976" s="31"/>
      <c r="D1976" s="26"/>
      <c r="E1976" s="142"/>
      <c r="F1976" s="153"/>
      <c r="G1976" s="153">
        <f>SUM(G1972:G1975)</f>
        <v>716.65</v>
      </c>
      <c r="H1976" s="143"/>
      <c r="I1976" s="143">
        <f>SUM(I1972:I1975)</f>
        <v>707.9766355140187</v>
      </c>
      <c r="J1976" s="64"/>
      <c r="K1976" s="18"/>
      <c r="L1976" s="144"/>
      <c r="M1976" s="168">
        <f t="shared" si="113"/>
        <v>-8.673364485981324</v>
      </c>
    </row>
    <row r="1977" spans="1:13" ht="14.25">
      <c r="A1977" s="32"/>
      <c r="B1977" s="83"/>
      <c r="C1977" s="83"/>
      <c r="D1977" s="82"/>
      <c r="E1977" s="108"/>
      <c r="F1977" s="150"/>
      <c r="G1977" s="150"/>
      <c r="H1977" s="118"/>
      <c r="I1977" s="118"/>
      <c r="J1977" s="64"/>
      <c r="K1977" s="4"/>
      <c r="L1977" s="136"/>
      <c r="M1977" s="141"/>
    </row>
    <row r="1978" spans="1:13" ht="14.25">
      <c r="A1978" s="32"/>
      <c r="B1978" s="10"/>
      <c r="C1978" s="10"/>
      <c r="D1978" s="9"/>
      <c r="E1978" s="55"/>
      <c r="F1978" s="150"/>
      <c r="G1978" s="150"/>
      <c r="H1978" s="118"/>
      <c r="I1978" s="118"/>
      <c r="J1978" s="64"/>
      <c r="K1978" s="4"/>
      <c r="L1978" s="136"/>
      <c r="M1978" s="141"/>
    </row>
    <row r="1979" spans="1:13" ht="14.25">
      <c r="A1979" s="15" t="s">
        <v>1019</v>
      </c>
      <c r="B1979" s="10"/>
      <c r="C1979" s="10"/>
      <c r="D1979" s="9"/>
      <c r="E1979" s="55"/>
      <c r="F1979" s="150"/>
      <c r="G1979" s="150"/>
      <c r="H1979" s="118"/>
      <c r="I1979" s="118"/>
      <c r="J1979" s="28"/>
      <c r="K1979" s="10"/>
      <c r="L1979" s="136"/>
      <c r="M1979" s="141"/>
    </row>
    <row r="1980" spans="1:13" ht="14.25">
      <c r="A1980" s="6" t="s">
        <v>111</v>
      </c>
      <c r="B1980" s="6" t="s">
        <v>112</v>
      </c>
      <c r="C1980" s="12" t="s">
        <v>1164</v>
      </c>
      <c r="D1980" s="6" t="s">
        <v>113</v>
      </c>
      <c r="E1980" s="53" t="s">
        <v>114</v>
      </c>
      <c r="F1980" s="151" t="s">
        <v>1662</v>
      </c>
      <c r="G1980" s="150"/>
      <c r="H1980" s="119" t="s">
        <v>1663</v>
      </c>
      <c r="I1980" s="118"/>
      <c r="J1980" s="8" t="s">
        <v>115</v>
      </c>
      <c r="K1980" s="8" t="s">
        <v>116</v>
      </c>
      <c r="L1980" s="136"/>
      <c r="M1980" s="141"/>
    </row>
    <row r="1981" spans="1:13" ht="14.25">
      <c r="A1981" s="41">
        <v>1</v>
      </c>
      <c r="B1981" s="10" t="s">
        <v>1407</v>
      </c>
      <c r="C1981" s="99" t="s">
        <v>65</v>
      </c>
      <c r="D1981" s="9" t="s">
        <v>133</v>
      </c>
      <c r="E1981" s="55">
        <v>30</v>
      </c>
      <c r="F1981" s="150">
        <v>1308.09</v>
      </c>
      <c r="G1981" s="150">
        <f>E1981*F1981</f>
        <v>39242.7</v>
      </c>
      <c r="H1981" s="126">
        <v>1308.09</v>
      </c>
      <c r="I1981" s="126">
        <f>H1981*E1981</f>
        <v>39242.7</v>
      </c>
      <c r="J1981" s="134">
        <v>1399.64</v>
      </c>
      <c r="K1981" s="4"/>
      <c r="L1981" s="138">
        <f>H1981-F1981</f>
        <v>0</v>
      </c>
      <c r="M1981" s="141">
        <f t="shared" si="113"/>
        <v>0</v>
      </c>
    </row>
    <row r="1982" spans="1:13" ht="14.25">
      <c r="A1982" s="43"/>
      <c r="B1982" s="31"/>
      <c r="C1982" s="31"/>
      <c r="D1982" s="26"/>
      <c r="E1982" s="142"/>
      <c r="F1982" s="153"/>
      <c r="G1982" s="153">
        <f>SUM(G1981)</f>
        <v>39242.7</v>
      </c>
      <c r="H1982" s="143"/>
      <c r="I1982" s="143">
        <f>SUM(I1981)</f>
        <v>39242.7</v>
      </c>
      <c r="J1982" s="64"/>
      <c r="K1982" s="18"/>
      <c r="L1982" s="144"/>
      <c r="M1982" s="168">
        <f t="shared" si="113"/>
        <v>0</v>
      </c>
    </row>
    <row r="1983" spans="1:13" ht="14.25">
      <c r="A1983" s="41"/>
      <c r="B1983" s="83"/>
      <c r="C1983" s="83"/>
      <c r="D1983" s="82"/>
      <c r="E1983" s="108"/>
      <c r="F1983" s="150"/>
      <c r="G1983" s="150"/>
      <c r="H1983" s="118"/>
      <c r="I1983" s="118"/>
      <c r="J1983" s="64"/>
      <c r="K1983" s="4"/>
      <c r="L1983" s="136"/>
      <c r="M1983" s="141"/>
    </row>
    <row r="1984" spans="1:13" ht="14.25">
      <c r="A1984" s="41"/>
      <c r="B1984" s="10"/>
      <c r="C1984" s="10"/>
      <c r="D1984" s="9"/>
      <c r="E1984" s="55"/>
      <c r="F1984" s="150"/>
      <c r="G1984" s="150"/>
      <c r="H1984" s="118"/>
      <c r="I1984" s="118"/>
      <c r="J1984" s="64"/>
      <c r="K1984" s="4"/>
      <c r="L1984" s="136"/>
      <c r="M1984" s="141"/>
    </row>
    <row r="1985" spans="1:13" ht="14.25">
      <c r="A1985" s="54" t="s">
        <v>1408</v>
      </c>
      <c r="B1985" s="10"/>
      <c r="C1985" s="10"/>
      <c r="D1985" s="9"/>
      <c r="E1985" s="55"/>
      <c r="F1985" s="150"/>
      <c r="G1985" s="150"/>
      <c r="H1985" s="118"/>
      <c r="I1985" s="118"/>
      <c r="J1985" s="28"/>
      <c r="K1985" s="10"/>
      <c r="L1985" s="136"/>
      <c r="M1985" s="141"/>
    </row>
    <row r="1986" spans="1:13" ht="14.25">
      <c r="A1986" s="6" t="s">
        <v>111</v>
      </c>
      <c r="B1986" s="6" t="s">
        <v>112</v>
      </c>
      <c r="C1986" s="12" t="s">
        <v>1164</v>
      </c>
      <c r="D1986" s="6" t="s">
        <v>113</v>
      </c>
      <c r="E1986" s="53" t="s">
        <v>114</v>
      </c>
      <c r="F1986" s="151" t="s">
        <v>1662</v>
      </c>
      <c r="G1986" s="150"/>
      <c r="H1986" s="119" t="s">
        <v>1663</v>
      </c>
      <c r="I1986" s="118"/>
      <c r="J1986" s="8" t="s">
        <v>115</v>
      </c>
      <c r="K1986" s="8" t="s">
        <v>116</v>
      </c>
      <c r="L1986" s="136"/>
      <c r="M1986" s="141"/>
    </row>
    <row r="1987" spans="1:13" ht="14.25">
      <c r="A1987" s="32">
        <v>1</v>
      </c>
      <c r="B1987" s="59" t="s">
        <v>1409</v>
      </c>
      <c r="C1987" s="100" t="s">
        <v>78</v>
      </c>
      <c r="D1987" s="32" t="s">
        <v>118</v>
      </c>
      <c r="E1987" s="57">
        <v>15</v>
      </c>
      <c r="F1987" s="152">
        <v>105.84</v>
      </c>
      <c r="G1987" s="150">
        <f>E1987*F1987</f>
        <v>1587.6000000000001</v>
      </c>
      <c r="H1987" s="118">
        <v>105.84</v>
      </c>
      <c r="I1987" s="118">
        <f>H1987*E1987</f>
        <v>1587.6000000000001</v>
      </c>
      <c r="J1987" s="28">
        <v>113.25</v>
      </c>
      <c r="K1987" s="4"/>
      <c r="L1987" s="136">
        <f>H1987-F1987</f>
        <v>0</v>
      </c>
      <c r="M1987" s="141">
        <f>I1987-G1987</f>
        <v>0</v>
      </c>
    </row>
    <row r="1988" spans="1:13" ht="24">
      <c r="A1988" s="32">
        <v>2</v>
      </c>
      <c r="B1988" s="30" t="s">
        <v>1410</v>
      </c>
      <c r="C1988" s="99" t="s">
        <v>45</v>
      </c>
      <c r="D1988" s="9" t="s">
        <v>118</v>
      </c>
      <c r="E1988" s="55">
        <v>4</v>
      </c>
      <c r="F1988" s="150">
        <v>111.24</v>
      </c>
      <c r="G1988" s="150">
        <f>E1988*F1988</f>
        <v>444.96</v>
      </c>
      <c r="H1988" s="118">
        <v>111.24</v>
      </c>
      <c r="I1988" s="118">
        <f>H1988*E1988</f>
        <v>444.96</v>
      </c>
      <c r="J1988" s="28">
        <v>119.03</v>
      </c>
      <c r="K1988" s="4"/>
      <c r="L1988" s="136">
        <f>H1988-F1988</f>
        <v>0</v>
      </c>
      <c r="M1988" s="141">
        <f>I1988-G1988</f>
        <v>0</v>
      </c>
    </row>
    <row r="1989" spans="1:13" ht="14.25">
      <c r="A1989" s="34"/>
      <c r="B1989" s="31"/>
      <c r="C1989" s="31"/>
      <c r="D1989" s="26"/>
      <c r="E1989" s="142"/>
      <c r="F1989" s="153"/>
      <c r="G1989" s="153">
        <f>SUM(G1987:G1988)</f>
        <v>2032.5600000000002</v>
      </c>
      <c r="H1989" s="143"/>
      <c r="I1989" s="143">
        <f>SUM(I1987:I1988)</f>
        <v>2032.5600000000002</v>
      </c>
      <c r="J1989" s="64"/>
      <c r="K1989" s="18"/>
      <c r="L1989" s="144"/>
      <c r="M1989" s="168">
        <f>I1989-G1989</f>
        <v>0</v>
      </c>
    </row>
    <row r="1990" spans="1:13" ht="14.25">
      <c r="A1990" s="32"/>
      <c r="B1990" s="83"/>
      <c r="C1990" s="83"/>
      <c r="D1990" s="82"/>
      <c r="E1990" s="108"/>
      <c r="F1990" s="150"/>
      <c r="G1990" s="150"/>
      <c r="H1990" s="118"/>
      <c r="I1990" s="118"/>
      <c r="J1990" s="64"/>
      <c r="K1990" s="4"/>
      <c r="L1990" s="136"/>
      <c r="M1990" s="141"/>
    </row>
    <row r="1991" spans="1:13" ht="14.25">
      <c r="A1991" s="32"/>
      <c r="B1991" s="10"/>
      <c r="C1991" s="10"/>
      <c r="D1991" s="9"/>
      <c r="E1991" s="55"/>
      <c r="F1991" s="150"/>
      <c r="G1991" s="150"/>
      <c r="H1991" s="118"/>
      <c r="I1991" s="118"/>
      <c r="J1991" s="64"/>
      <c r="K1991" s="4"/>
      <c r="L1991" s="136"/>
      <c r="M1991" s="141"/>
    </row>
    <row r="1992" spans="1:13" ht="14.25">
      <c r="A1992" s="54" t="s">
        <v>1411</v>
      </c>
      <c r="B1992" s="1"/>
      <c r="C1992" s="1"/>
      <c r="D1992" s="1"/>
      <c r="E1992" s="57"/>
      <c r="F1992" s="152"/>
      <c r="G1992" s="150"/>
      <c r="H1992" s="118"/>
      <c r="I1992" s="118"/>
      <c r="J1992" s="1"/>
      <c r="K1992" s="1"/>
      <c r="L1992" s="136"/>
      <c r="M1992" s="141"/>
    </row>
    <row r="1993" spans="1:13" ht="14.25">
      <c r="A1993" s="6" t="s">
        <v>111</v>
      </c>
      <c r="B1993" s="6" t="s">
        <v>112</v>
      </c>
      <c r="C1993" s="12" t="s">
        <v>1164</v>
      </c>
      <c r="D1993" s="6" t="s">
        <v>113</v>
      </c>
      <c r="E1993" s="53" t="s">
        <v>114</v>
      </c>
      <c r="F1993" s="151" t="s">
        <v>1662</v>
      </c>
      <c r="G1993" s="150"/>
      <c r="H1993" s="119" t="s">
        <v>1663</v>
      </c>
      <c r="I1993" s="118"/>
      <c r="J1993" s="8" t="s">
        <v>115</v>
      </c>
      <c r="K1993" s="8" t="s">
        <v>116</v>
      </c>
      <c r="L1993" s="136"/>
      <c r="M1993" s="141"/>
    </row>
    <row r="1994" spans="1:13" ht="14.25">
      <c r="A1994" s="41">
        <v>1</v>
      </c>
      <c r="B1994" s="10" t="s">
        <v>1412</v>
      </c>
      <c r="C1994" s="99" t="s">
        <v>46</v>
      </c>
      <c r="D1994" s="10" t="s">
        <v>118</v>
      </c>
      <c r="E1994" s="55">
        <v>50</v>
      </c>
      <c r="F1994" s="150">
        <v>7.6</v>
      </c>
      <c r="G1994" s="150">
        <f>E1994*F1994</f>
        <v>380</v>
      </c>
      <c r="H1994" s="118">
        <f>J1994/1.07</f>
        <v>7.495327102803738</v>
      </c>
      <c r="I1994" s="118">
        <f>H1994*E1994</f>
        <v>374.7663551401869</v>
      </c>
      <c r="J1994" s="29">
        <v>8.02</v>
      </c>
      <c r="K1994" s="4"/>
      <c r="L1994" s="136">
        <f>H1994-F1994</f>
        <v>-0.10467289719626205</v>
      </c>
      <c r="M1994" s="141">
        <f>I1994-G1994</f>
        <v>-5.2336448598131255</v>
      </c>
    </row>
    <row r="1995" spans="1:13" ht="14.25">
      <c r="A1995" s="41">
        <v>2</v>
      </c>
      <c r="B1995" s="30" t="s">
        <v>1413</v>
      </c>
      <c r="C1995" s="99" t="s">
        <v>47</v>
      </c>
      <c r="D1995" s="10" t="s">
        <v>118</v>
      </c>
      <c r="E1995" s="55">
        <v>30</v>
      </c>
      <c r="F1995" s="150">
        <v>8.5</v>
      </c>
      <c r="G1995" s="150">
        <f>E1995*F1995</f>
        <v>255</v>
      </c>
      <c r="H1995" s="118">
        <f>J1995/1.07</f>
        <v>8.130841121495326</v>
      </c>
      <c r="I1995" s="118">
        <f>H1995*E1995</f>
        <v>243.9252336448598</v>
      </c>
      <c r="J1995" s="29">
        <v>8.7</v>
      </c>
      <c r="K1995" s="4"/>
      <c r="L1995" s="136">
        <f>H1995-F1995</f>
        <v>-0.369158878504674</v>
      </c>
      <c r="M1995" s="141">
        <f>I1995-G1995</f>
        <v>-11.074766355140213</v>
      </c>
    </row>
    <row r="1996" spans="1:13" ht="14.25">
      <c r="A1996" s="43"/>
      <c r="B1996" s="142"/>
      <c r="C1996" s="142"/>
      <c r="D1996" s="31"/>
      <c r="E1996" s="142"/>
      <c r="F1996" s="153"/>
      <c r="G1996" s="153">
        <f>SUM(G1994:G1995)</f>
        <v>635</v>
      </c>
      <c r="H1996" s="143"/>
      <c r="I1996" s="143">
        <f>SUM(I1994:I1995)</f>
        <v>618.6915887850466</v>
      </c>
      <c r="J1996" s="44"/>
      <c r="K1996" s="18"/>
      <c r="L1996" s="144"/>
      <c r="M1996" s="168">
        <f>I1996-G1996</f>
        <v>-16.308411214953367</v>
      </c>
    </row>
    <row r="1997" spans="1:13" ht="14.25">
      <c r="A1997" s="41"/>
      <c r="B1997" s="83"/>
      <c r="C1997" s="83"/>
      <c r="D1997" s="82"/>
      <c r="E1997" s="108"/>
      <c r="F1997" s="150"/>
      <c r="G1997" s="150"/>
      <c r="H1997" s="118"/>
      <c r="I1997" s="118"/>
      <c r="J1997" s="44"/>
      <c r="K1997" s="4"/>
      <c r="L1997" s="136"/>
      <c r="M1997" s="141"/>
    </row>
    <row r="1998" spans="1:13" ht="14.25">
      <c r="A1998" s="41"/>
      <c r="B1998" s="55"/>
      <c r="C1998" s="55"/>
      <c r="D1998" s="10"/>
      <c r="E1998" s="55"/>
      <c r="F1998" s="150"/>
      <c r="G1998" s="150"/>
      <c r="H1998" s="118"/>
      <c r="I1998" s="118"/>
      <c r="J1998" s="44"/>
      <c r="K1998" s="4"/>
      <c r="L1998" s="136"/>
      <c r="M1998" s="141"/>
    </row>
    <row r="1999" spans="1:13" ht="14.25">
      <c r="A1999" s="54" t="s">
        <v>1414</v>
      </c>
      <c r="B1999" s="57"/>
      <c r="C1999" s="57"/>
      <c r="D1999" s="1"/>
      <c r="E1999" s="57"/>
      <c r="F1999" s="152"/>
      <c r="G1999" s="150"/>
      <c r="H1999" s="118"/>
      <c r="I1999" s="118"/>
      <c r="J1999" s="1"/>
      <c r="K1999" s="1"/>
      <c r="L1999" s="136"/>
      <c r="M1999" s="141"/>
    </row>
    <row r="2000" spans="1:13" ht="14.25">
      <c r="A2000" s="6" t="s">
        <v>111</v>
      </c>
      <c r="B2000" s="69" t="s">
        <v>112</v>
      </c>
      <c r="C2000" s="12" t="s">
        <v>1164</v>
      </c>
      <c r="D2000" s="6" t="s">
        <v>113</v>
      </c>
      <c r="E2000" s="53" t="s">
        <v>114</v>
      </c>
      <c r="F2000" s="151" t="s">
        <v>1662</v>
      </c>
      <c r="G2000" s="150"/>
      <c r="H2000" s="119" t="s">
        <v>1663</v>
      </c>
      <c r="I2000" s="118"/>
      <c r="J2000" s="8" t="s">
        <v>115</v>
      </c>
      <c r="K2000" s="8" t="s">
        <v>116</v>
      </c>
      <c r="L2000" s="136"/>
      <c r="M2000" s="141"/>
    </row>
    <row r="2001" spans="1:13" ht="14.25">
      <c r="A2001" s="32">
        <v>1</v>
      </c>
      <c r="B2001" s="2" t="s">
        <v>1415</v>
      </c>
      <c r="C2001" s="99" t="s">
        <v>48</v>
      </c>
      <c r="D2001" s="9" t="s">
        <v>130</v>
      </c>
      <c r="E2001" s="55">
        <v>240</v>
      </c>
      <c r="F2001" s="150">
        <v>64.08</v>
      </c>
      <c r="G2001" s="150">
        <f>E2001*F2001</f>
        <v>15379.199999999999</v>
      </c>
      <c r="H2001" s="118">
        <f>J2001/1.07</f>
        <v>51.018691588785046</v>
      </c>
      <c r="I2001" s="118">
        <f>H2001*E2001</f>
        <v>12244.485981308411</v>
      </c>
      <c r="J2001" s="21">
        <v>54.59</v>
      </c>
      <c r="K2001" s="4"/>
      <c r="L2001" s="136">
        <f>H2001-F2001</f>
        <v>-13.061308411214952</v>
      </c>
      <c r="M2001" s="141">
        <f>I2001-G2001</f>
        <v>-3134.7140186915876</v>
      </c>
    </row>
    <row r="2002" spans="1:13" ht="14.25">
      <c r="A2002" s="34"/>
      <c r="B2002" s="14"/>
      <c r="C2002" s="14"/>
      <c r="D2002" s="26"/>
      <c r="E2002" s="142"/>
      <c r="F2002" s="153"/>
      <c r="G2002" s="153">
        <f>SUM(G2001)</f>
        <v>15379.199999999999</v>
      </c>
      <c r="H2002" s="143"/>
      <c r="I2002" s="143">
        <f>SUM(I2001)</f>
        <v>12244.485981308411</v>
      </c>
      <c r="J2002" s="22"/>
      <c r="K2002" s="18"/>
      <c r="L2002" s="144"/>
      <c r="M2002" s="168">
        <f>I2002-G2002</f>
        <v>-3134.7140186915876</v>
      </c>
    </row>
    <row r="2003" spans="1:13" ht="14.25">
      <c r="A2003" s="32"/>
      <c r="B2003" s="83"/>
      <c r="C2003" s="83"/>
      <c r="D2003" s="82"/>
      <c r="E2003" s="108"/>
      <c r="F2003" s="150"/>
      <c r="G2003" s="150"/>
      <c r="H2003" s="118"/>
      <c r="I2003" s="118"/>
      <c r="J2003" s="22"/>
      <c r="K2003" s="4"/>
      <c r="L2003" s="136"/>
      <c r="M2003" s="141"/>
    </row>
    <row r="2004" spans="1:13" ht="14.25">
      <c r="A2004" s="32"/>
      <c r="B2004" s="70"/>
      <c r="C2004" s="70"/>
      <c r="D2004" s="9"/>
      <c r="E2004" s="55"/>
      <c r="F2004" s="150"/>
      <c r="G2004" s="150"/>
      <c r="H2004" s="118"/>
      <c r="I2004" s="118"/>
      <c r="J2004" s="22"/>
      <c r="K2004" s="4"/>
      <c r="L2004" s="136"/>
      <c r="M2004" s="141"/>
    </row>
    <row r="2005" spans="1:13" ht="14.25">
      <c r="A2005" s="15" t="s">
        <v>1020</v>
      </c>
      <c r="B2005" s="70"/>
      <c r="C2005" s="70"/>
      <c r="D2005" s="9"/>
      <c r="E2005" s="55"/>
      <c r="F2005" s="150"/>
      <c r="G2005" s="150"/>
      <c r="H2005" s="118"/>
      <c r="I2005" s="118"/>
      <c r="J2005" s="21"/>
      <c r="K2005" s="11"/>
      <c r="L2005" s="136"/>
      <c r="M2005" s="141"/>
    </row>
    <row r="2006" spans="1:13" ht="14.25">
      <c r="A2006" s="6" t="s">
        <v>111</v>
      </c>
      <c r="B2006" s="69" t="s">
        <v>112</v>
      </c>
      <c r="C2006" s="12" t="s">
        <v>1164</v>
      </c>
      <c r="D2006" s="6" t="s">
        <v>113</v>
      </c>
      <c r="E2006" s="53" t="s">
        <v>114</v>
      </c>
      <c r="F2006" s="151" t="s">
        <v>1662</v>
      </c>
      <c r="G2006" s="150"/>
      <c r="H2006" s="119" t="s">
        <v>1663</v>
      </c>
      <c r="I2006" s="118"/>
      <c r="J2006" s="8" t="s">
        <v>115</v>
      </c>
      <c r="K2006" s="8" t="s">
        <v>116</v>
      </c>
      <c r="L2006" s="136"/>
      <c r="M2006" s="141"/>
    </row>
    <row r="2007" spans="1:13" ht="14.25">
      <c r="A2007" s="41">
        <v>1</v>
      </c>
      <c r="B2007" s="59" t="s">
        <v>1416</v>
      </c>
      <c r="C2007" s="100" t="s">
        <v>49</v>
      </c>
      <c r="D2007" s="32" t="s">
        <v>133</v>
      </c>
      <c r="E2007" s="57">
        <v>50</v>
      </c>
      <c r="F2007" s="152">
        <v>50</v>
      </c>
      <c r="G2007" s="150">
        <f>E2007*F2007</f>
        <v>2500</v>
      </c>
      <c r="H2007" s="118">
        <f>J2007/1.07</f>
        <v>16.990654205607477</v>
      </c>
      <c r="I2007" s="118">
        <f>H2007*E2007</f>
        <v>849.5327102803739</v>
      </c>
      <c r="J2007" s="21">
        <v>18.18</v>
      </c>
      <c r="K2007" s="4"/>
      <c r="L2007" s="136">
        <f>H2007-F2007</f>
        <v>-33.00934579439252</v>
      </c>
      <c r="M2007" s="141">
        <f>I2007-G2007</f>
        <v>-1650.467289719626</v>
      </c>
    </row>
    <row r="2008" spans="1:13" ht="14.25">
      <c r="A2008" s="32">
        <v>2</v>
      </c>
      <c r="B2008" s="59" t="s">
        <v>1417</v>
      </c>
      <c r="C2008" s="100" t="s">
        <v>50</v>
      </c>
      <c r="D2008" s="32" t="s">
        <v>133</v>
      </c>
      <c r="E2008" s="57">
        <v>100</v>
      </c>
      <c r="F2008" s="152">
        <v>24.54</v>
      </c>
      <c r="G2008" s="150">
        <f>E2008*F2008</f>
        <v>2454</v>
      </c>
      <c r="H2008" s="118">
        <f>J2008/1.07</f>
        <v>16.934579439252335</v>
      </c>
      <c r="I2008" s="118">
        <f>H2008*E2008</f>
        <v>1693.4579439252336</v>
      </c>
      <c r="J2008" s="21">
        <v>18.12</v>
      </c>
      <c r="K2008" s="4"/>
      <c r="L2008" s="136">
        <f>H2008-F2008</f>
        <v>-7.605420560747664</v>
      </c>
      <c r="M2008" s="141">
        <f>I2008-G2008</f>
        <v>-760.5420560747664</v>
      </c>
    </row>
    <row r="2009" spans="1:13" ht="14.25">
      <c r="A2009" s="34"/>
      <c r="B2009" s="15"/>
      <c r="C2009" s="15"/>
      <c r="D2009" s="34"/>
      <c r="E2009" s="54"/>
      <c r="F2009" s="154"/>
      <c r="G2009" s="153">
        <f>SUM(G2007:G2008)</f>
        <v>4954</v>
      </c>
      <c r="H2009" s="143"/>
      <c r="I2009" s="143">
        <f>SUM(I2007:I2008)</f>
        <v>2542.9906542056074</v>
      </c>
      <c r="J2009" s="22"/>
      <c r="K2009" s="18"/>
      <c r="L2009" s="144"/>
      <c r="M2009" s="168">
        <f>I2009-G2009</f>
        <v>-2411.0093457943926</v>
      </c>
    </row>
    <row r="2010" spans="1:13" ht="14.25">
      <c r="A2010" s="32"/>
      <c r="B2010" s="83"/>
      <c r="C2010" s="83"/>
      <c r="D2010" s="82"/>
      <c r="E2010" s="108"/>
      <c r="F2010" s="152"/>
      <c r="G2010" s="150"/>
      <c r="H2010" s="118"/>
      <c r="I2010" s="118"/>
      <c r="J2010" s="22"/>
      <c r="K2010" s="4"/>
      <c r="L2010" s="136"/>
      <c r="M2010" s="141"/>
    </row>
    <row r="2011" spans="1:13" ht="14.25">
      <c r="A2011" s="32"/>
      <c r="B2011" s="59"/>
      <c r="C2011" s="59"/>
      <c r="D2011" s="32"/>
      <c r="E2011" s="57"/>
      <c r="F2011" s="152"/>
      <c r="G2011" s="150"/>
      <c r="H2011" s="118"/>
      <c r="I2011" s="118"/>
      <c r="J2011" s="22"/>
      <c r="K2011" s="4"/>
      <c r="L2011" s="136"/>
      <c r="M2011" s="141"/>
    </row>
    <row r="2012" spans="1:13" ht="14.25">
      <c r="A2012" s="54" t="s">
        <v>1418</v>
      </c>
      <c r="B2012" s="59"/>
      <c r="C2012" s="59"/>
      <c r="D2012" s="32"/>
      <c r="E2012" s="57"/>
      <c r="F2012" s="152"/>
      <c r="G2012" s="150"/>
      <c r="H2012" s="118"/>
      <c r="I2012" s="118"/>
      <c r="J2012" s="21"/>
      <c r="K2012" s="24"/>
      <c r="L2012" s="136"/>
      <c r="M2012" s="141"/>
    </row>
    <row r="2013" spans="1:13" ht="14.25">
      <c r="A2013" s="6" t="s">
        <v>111</v>
      </c>
      <c r="B2013" s="6" t="s">
        <v>112</v>
      </c>
      <c r="C2013" s="12" t="s">
        <v>1164</v>
      </c>
      <c r="D2013" s="6" t="s">
        <v>113</v>
      </c>
      <c r="E2013" s="53" t="s">
        <v>114</v>
      </c>
      <c r="F2013" s="151" t="s">
        <v>1662</v>
      </c>
      <c r="G2013" s="150"/>
      <c r="H2013" s="119" t="s">
        <v>1663</v>
      </c>
      <c r="I2013" s="118"/>
      <c r="J2013" s="8" t="s">
        <v>115</v>
      </c>
      <c r="K2013" s="8" t="s">
        <v>116</v>
      </c>
      <c r="L2013" s="136"/>
      <c r="M2013" s="141"/>
    </row>
    <row r="2014" spans="1:13" ht="14.25">
      <c r="A2014" s="32">
        <v>1</v>
      </c>
      <c r="B2014" s="70" t="s">
        <v>886</v>
      </c>
      <c r="C2014" s="99" t="s">
        <v>51</v>
      </c>
      <c r="D2014" s="65" t="s">
        <v>118</v>
      </c>
      <c r="E2014" s="55">
        <v>50</v>
      </c>
      <c r="F2014" s="150">
        <v>60.7</v>
      </c>
      <c r="G2014" s="150">
        <f>E2014*F2014</f>
        <v>3035</v>
      </c>
      <c r="H2014" s="126">
        <f>J2014/1.07</f>
        <v>60.70093457943925</v>
      </c>
      <c r="I2014" s="126">
        <f>H2014*E2014</f>
        <v>3035.0467289719622</v>
      </c>
      <c r="J2014" s="133">
        <v>64.95</v>
      </c>
      <c r="K2014" s="4"/>
      <c r="L2014" s="136">
        <f>H2014-F2014</f>
        <v>0.0009345794392459084</v>
      </c>
      <c r="M2014" s="141">
        <f>I2014-G2014</f>
        <v>0.046728971962238575</v>
      </c>
    </row>
    <row r="2015" spans="1:13" ht="14.25">
      <c r="A2015" s="32">
        <v>2</v>
      </c>
      <c r="B2015" s="59" t="s">
        <v>1419</v>
      </c>
      <c r="C2015" s="100" t="s">
        <v>52</v>
      </c>
      <c r="D2015" s="32" t="s">
        <v>124</v>
      </c>
      <c r="E2015" s="57">
        <v>3</v>
      </c>
      <c r="F2015" s="152">
        <v>475.67</v>
      </c>
      <c r="G2015" s="150">
        <f>E2015*F2015</f>
        <v>1427.01</v>
      </c>
      <c r="H2015" s="118">
        <f>J2015/1.07</f>
        <v>437.7943925233645</v>
      </c>
      <c r="I2015" s="118">
        <f>H2015*E2015</f>
        <v>1313.3831775700935</v>
      </c>
      <c r="J2015" s="21">
        <v>468.44</v>
      </c>
      <c r="K2015" s="4"/>
      <c r="L2015" s="136">
        <f>H2015-F2015</f>
        <v>-37.87560747663554</v>
      </c>
      <c r="M2015" s="141">
        <f>I2015-G2015</f>
        <v>-113.6268224299065</v>
      </c>
    </row>
    <row r="2016" spans="1:13" ht="14.25">
      <c r="A2016" s="34"/>
      <c r="B2016" s="15"/>
      <c r="C2016" s="15"/>
      <c r="D2016" s="34"/>
      <c r="E2016" s="54"/>
      <c r="F2016" s="154"/>
      <c r="G2016" s="153">
        <f>SUM(G2014:G2015)</f>
        <v>4462.01</v>
      </c>
      <c r="H2016" s="143"/>
      <c r="I2016" s="143">
        <f>SUM(I2014:I2015)</f>
        <v>4348.4299065420555</v>
      </c>
      <c r="J2016" s="22"/>
      <c r="K2016" s="18"/>
      <c r="L2016" s="144"/>
      <c r="M2016" s="168">
        <f aca="true" t="shared" si="117" ref="M2016:M2024">I2016-G2016</f>
        <v>-113.58009345794471</v>
      </c>
    </row>
    <row r="2017" spans="1:13" ht="14.25">
      <c r="A2017" s="32"/>
      <c r="B2017" s="83"/>
      <c r="C2017" s="83"/>
      <c r="D2017" s="82"/>
      <c r="E2017" s="108"/>
      <c r="F2017" s="152"/>
      <c r="G2017" s="150"/>
      <c r="H2017" s="118"/>
      <c r="I2017" s="118"/>
      <c r="J2017" s="22"/>
      <c r="K2017" s="4"/>
      <c r="L2017" s="136"/>
      <c r="M2017" s="141">
        <f t="shared" si="117"/>
        <v>0</v>
      </c>
    </row>
    <row r="2018" spans="1:13" ht="14.25">
      <c r="A2018" s="32"/>
      <c r="B2018" s="59"/>
      <c r="C2018" s="59"/>
      <c r="D2018" s="32"/>
      <c r="E2018" s="57"/>
      <c r="F2018" s="152"/>
      <c r="G2018" s="150"/>
      <c r="H2018" s="118"/>
      <c r="I2018" s="118"/>
      <c r="J2018" s="22"/>
      <c r="K2018" s="4"/>
      <c r="L2018" s="136"/>
      <c r="M2018" s="141">
        <f t="shared" si="117"/>
        <v>0</v>
      </c>
    </row>
    <row r="2019" spans="1:13" ht="14.25">
      <c r="A2019" s="54" t="s">
        <v>1420</v>
      </c>
      <c r="B2019" s="59"/>
      <c r="C2019" s="59"/>
      <c r="D2019" s="32"/>
      <c r="E2019" s="57"/>
      <c r="F2019" s="152"/>
      <c r="G2019" s="150"/>
      <c r="H2019" s="118"/>
      <c r="I2019" s="118"/>
      <c r="J2019" s="21"/>
      <c r="K2019" s="24"/>
      <c r="L2019" s="136"/>
      <c r="M2019" s="141">
        <f t="shared" si="117"/>
        <v>0</v>
      </c>
    </row>
    <row r="2020" spans="1:13" ht="14.25">
      <c r="A2020" s="6" t="s">
        <v>111</v>
      </c>
      <c r="B2020" s="6" t="s">
        <v>112</v>
      </c>
      <c r="C2020" s="12" t="s">
        <v>1164</v>
      </c>
      <c r="D2020" s="6" t="s">
        <v>113</v>
      </c>
      <c r="E2020" s="53" t="s">
        <v>114</v>
      </c>
      <c r="F2020" s="151" t="s">
        <v>1662</v>
      </c>
      <c r="G2020" s="150"/>
      <c r="H2020" s="119" t="s">
        <v>1663</v>
      </c>
      <c r="I2020" s="118"/>
      <c r="J2020" s="8" t="s">
        <v>115</v>
      </c>
      <c r="K2020" s="8" t="s">
        <v>116</v>
      </c>
      <c r="L2020" s="136"/>
      <c r="M2020" s="141">
        <f t="shared" si="117"/>
        <v>0</v>
      </c>
    </row>
    <row r="2021" spans="1:13" ht="24">
      <c r="A2021" s="41">
        <v>1</v>
      </c>
      <c r="B2021" s="33" t="s">
        <v>1421</v>
      </c>
      <c r="C2021" s="100" t="s">
        <v>53</v>
      </c>
      <c r="D2021" s="32" t="s">
        <v>990</v>
      </c>
      <c r="E2021" s="57">
        <v>100</v>
      </c>
      <c r="F2021" s="152">
        <v>68.19</v>
      </c>
      <c r="G2021" s="150">
        <f>E2021*F2021</f>
        <v>6819</v>
      </c>
      <c r="H2021" s="118">
        <f>J2021/1.07</f>
        <v>64.49532710280374</v>
      </c>
      <c r="I2021" s="118">
        <f>H2021*E2021</f>
        <v>6449.532710280374</v>
      </c>
      <c r="J2021" s="21">
        <v>69.01</v>
      </c>
      <c r="K2021" s="4"/>
      <c r="L2021" s="136">
        <f>H2021-F2021</f>
        <v>-3.6946728971962557</v>
      </c>
      <c r="M2021" s="141">
        <f t="shared" si="117"/>
        <v>-369.467289719626</v>
      </c>
    </row>
    <row r="2022" spans="1:13" ht="24">
      <c r="A2022" s="32">
        <v>2</v>
      </c>
      <c r="B2022" s="33" t="s">
        <v>1422</v>
      </c>
      <c r="C2022" s="99" t="s">
        <v>0</v>
      </c>
      <c r="D2022" s="9" t="s">
        <v>990</v>
      </c>
      <c r="E2022" s="55">
        <v>50</v>
      </c>
      <c r="F2022" s="150">
        <v>8.7</v>
      </c>
      <c r="G2022" s="150">
        <f>E2022*F2022</f>
        <v>434.99999999999994</v>
      </c>
      <c r="H2022" s="126">
        <f>J2022/1.07</f>
        <v>8.700934579439252</v>
      </c>
      <c r="I2022" s="126">
        <f>H2022*E2022</f>
        <v>435.04672897196264</v>
      </c>
      <c r="J2022" s="133">
        <v>9.31</v>
      </c>
      <c r="K2022" s="4"/>
      <c r="L2022" s="136">
        <f>H2022-F2022</f>
        <v>0.0009345794392530138</v>
      </c>
      <c r="M2022" s="141">
        <f t="shared" si="117"/>
        <v>0.04672897196269332</v>
      </c>
    </row>
    <row r="2023" spans="1:13" ht="24">
      <c r="A2023" s="41">
        <v>3</v>
      </c>
      <c r="B2023" s="33" t="s">
        <v>1423</v>
      </c>
      <c r="C2023" s="100" t="s">
        <v>54</v>
      </c>
      <c r="D2023" s="32" t="s">
        <v>990</v>
      </c>
      <c r="E2023" s="57">
        <v>150</v>
      </c>
      <c r="F2023" s="152">
        <v>34.72</v>
      </c>
      <c r="G2023" s="150">
        <f>E2023*F2023</f>
        <v>5208</v>
      </c>
      <c r="H2023" s="118">
        <f>J2023/1.07</f>
        <v>33</v>
      </c>
      <c r="I2023" s="118">
        <f>H2023*E2023</f>
        <v>4950</v>
      </c>
      <c r="J2023" s="21">
        <v>35.31</v>
      </c>
      <c r="K2023" s="4"/>
      <c r="L2023" s="136">
        <f>H2023-F2023</f>
        <v>-1.7199999999999989</v>
      </c>
      <c r="M2023" s="141">
        <f t="shared" si="117"/>
        <v>-258</v>
      </c>
    </row>
    <row r="2024" spans="1:13" ht="14.25">
      <c r="A2024" s="43"/>
      <c r="B2024" s="166"/>
      <c r="C2024" s="166"/>
      <c r="D2024" s="34"/>
      <c r="E2024" s="54"/>
      <c r="F2024" s="154"/>
      <c r="G2024" s="153">
        <f>SUM(G2021:G2023)</f>
        <v>12462</v>
      </c>
      <c r="H2024" s="143"/>
      <c r="I2024" s="143">
        <f>SUM(I2021:I2023)</f>
        <v>11834.579439252337</v>
      </c>
      <c r="J2024" s="22"/>
      <c r="K2024" s="18"/>
      <c r="L2024" s="144"/>
      <c r="M2024" s="168">
        <f t="shared" si="117"/>
        <v>-627.4205607476633</v>
      </c>
    </row>
    <row r="2025" spans="1:13" ht="14.25">
      <c r="A2025" s="41"/>
      <c r="B2025" s="83"/>
      <c r="C2025" s="83"/>
      <c r="D2025" s="82"/>
      <c r="E2025" s="108"/>
      <c r="F2025" s="152"/>
      <c r="G2025" s="150"/>
      <c r="H2025" s="118"/>
      <c r="I2025" s="118"/>
      <c r="J2025" s="22"/>
      <c r="K2025" s="4"/>
      <c r="L2025" s="136"/>
      <c r="M2025" s="141"/>
    </row>
    <row r="2026" spans="1:13" ht="14.25">
      <c r="A2026" s="41"/>
      <c r="B2026" s="33"/>
      <c r="C2026" s="33"/>
      <c r="D2026" s="32"/>
      <c r="E2026" s="57"/>
      <c r="F2026" s="152"/>
      <c r="G2026" s="150"/>
      <c r="H2026" s="118"/>
      <c r="I2026" s="118"/>
      <c r="J2026" s="22"/>
      <c r="K2026" s="4"/>
      <c r="L2026" s="136"/>
      <c r="M2026" s="141"/>
    </row>
    <row r="2027" spans="1:13" ht="14.25">
      <c r="A2027" s="54" t="s">
        <v>1424</v>
      </c>
      <c r="B2027" s="59"/>
      <c r="C2027" s="59"/>
      <c r="D2027" s="32"/>
      <c r="E2027" s="57"/>
      <c r="F2027" s="152"/>
      <c r="G2027" s="150"/>
      <c r="H2027" s="118"/>
      <c r="I2027" s="118"/>
      <c r="J2027" s="21"/>
      <c r="K2027" s="24"/>
      <c r="L2027" s="136"/>
      <c r="M2027" s="141"/>
    </row>
    <row r="2028" spans="1:13" ht="14.25">
      <c r="A2028" s="6" t="s">
        <v>111</v>
      </c>
      <c r="B2028" s="6" t="s">
        <v>112</v>
      </c>
      <c r="C2028" s="12" t="s">
        <v>1164</v>
      </c>
      <c r="D2028" s="6" t="s">
        <v>113</v>
      </c>
      <c r="E2028" s="53" t="s">
        <v>114</v>
      </c>
      <c r="F2028" s="151" t="s">
        <v>1662</v>
      </c>
      <c r="G2028" s="150"/>
      <c r="H2028" s="119" t="s">
        <v>1663</v>
      </c>
      <c r="I2028" s="118"/>
      <c r="J2028" s="8" t="s">
        <v>115</v>
      </c>
      <c r="K2028" s="8" t="s">
        <v>116</v>
      </c>
      <c r="L2028" s="136"/>
      <c r="M2028" s="141"/>
    </row>
    <row r="2029" spans="1:13" ht="14.25">
      <c r="A2029" s="32">
        <v>1</v>
      </c>
      <c r="B2029" s="59" t="s">
        <v>1425</v>
      </c>
      <c r="C2029" s="100" t="s">
        <v>68</v>
      </c>
      <c r="D2029" s="32" t="s">
        <v>118</v>
      </c>
      <c r="E2029" s="55">
        <v>20</v>
      </c>
      <c r="F2029" s="152">
        <v>83.87</v>
      </c>
      <c r="G2029" s="150">
        <f>E2029*F2029</f>
        <v>1677.4</v>
      </c>
      <c r="H2029" s="126">
        <v>83.87</v>
      </c>
      <c r="I2029" s="126">
        <f>H2029*E2029</f>
        <v>1677.4</v>
      </c>
      <c r="J2029" s="132">
        <v>89.74</v>
      </c>
      <c r="K2029" s="4"/>
      <c r="L2029" s="136">
        <f>H2029-F2029</f>
        <v>0</v>
      </c>
      <c r="M2029" s="141">
        <f>I2029-G2029</f>
        <v>0</v>
      </c>
    </row>
    <row r="2030" spans="1:13" ht="14.25">
      <c r="A2030" s="41">
        <v>2</v>
      </c>
      <c r="B2030" s="59" t="s">
        <v>1426</v>
      </c>
      <c r="C2030" s="100" t="s">
        <v>69</v>
      </c>
      <c r="D2030" s="32" t="s">
        <v>118</v>
      </c>
      <c r="E2030" s="57">
        <v>50</v>
      </c>
      <c r="F2030" s="152">
        <v>85.11</v>
      </c>
      <c r="G2030" s="150">
        <f>E2030*F2030</f>
        <v>4255.5</v>
      </c>
      <c r="H2030" s="126">
        <v>85.11</v>
      </c>
      <c r="I2030" s="126">
        <f>H2030*E2030</f>
        <v>4255.5</v>
      </c>
      <c r="J2030" s="132">
        <v>91.07</v>
      </c>
      <c r="K2030" s="4"/>
      <c r="L2030" s="136">
        <f>H2030-F2030</f>
        <v>0</v>
      </c>
      <c r="M2030" s="141">
        <f>I2030-G2030</f>
        <v>0</v>
      </c>
    </row>
    <row r="2031" spans="1:13" ht="14.25">
      <c r="A2031" s="43"/>
      <c r="B2031" s="15"/>
      <c r="C2031" s="15"/>
      <c r="D2031" s="34"/>
      <c r="E2031" s="54"/>
      <c r="F2031" s="154"/>
      <c r="G2031" s="153">
        <f>SUM(G2029:G2030)</f>
        <v>5932.9</v>
      </c>
      <c r="H2031" s="143"/>
      <c r="I2031" s="143">
        <f>SUM(I2029:I2030)</f>
        <v>5932.9</v>
      </c>
      <c r="J2031" s="22"/>
      <c r="K2031" s="18"/>
      <c r="L2031" s="144"/>
      <c r="M2031" s="168">
        <f>I2031-G2031</f>
        <v>0</v>
      </c>
    </row>
    <row r="2032" spans="1:13" ht="14.25">
      <c r="A2032" s="41"/>
      <c r="B2032" s="83"/>
      <c r="C2032" s="83"/>
      <c r="D2032" s="82"/>
      <c r="E2032" s="108"/>
      <c r="F2032" s="152"/>
      <c r="G2032" s="150"/>
      <c r="H2032" s="118"/>
      <c r="I2032" s="118"/>
      <c r="J2032" s="22"/>
      <c r="K2032" s="4"/>
      <c r="L2032" s="136"/>
      <c r="M2032" s="141"/>
    </row>
    <row r="2033" spans="1:13" ht="14.25">
      <c r="A2033" s="41"/>
      <c r="B2033" s="59"/>
      <c r="C2033" s="59"/>
      <c r="D2033" s="32"/>
      <c r="E2033" s="57"/>
      <c r="F2033" s="152"/>
      <c r="G2033" s="150"/>
      <c r="H2033" s="118"/>
      <c r="I2033" s="118"/>
      <c r="J2033" s="22"/>
      <c r="K2033" s="4"/>
      <c r="L2033" s="136"/>
      <c r="M2033" s="141"/>
    </row>
    <row r="2034" spans="1:13" ht="14.25">
      <c r="A2034" s="15" t="s">
        <v>1021</v>
      </c>
      <c r="B2034" s="59"/>
      <c r="C2034" s="59"/>
      <c r="D2034" s="32"/>
      <c r="E2034" s="57"/>
      <c r="F2034" s="152"/>
      <c r="G2034" s="150"/>
      <c r="H2034" s="118"/>
      <c r="I2034" s="118"/>
      <c r="J2034" s="21"/>
      <c r="K2034" s="24"/>
      <c r="L2034" s="136"/>
      <c r="M2034" s="141"/>
    </row>
    <row r="2035" spans="1:13" ht="14.25">
      <c r="A2035" s="6" t="s">
        <v>111</v>
      </c>
      <c r="B2035" s="6" t="s">
        <v>112</v>
      </c>
      <c r="C2035" s="12" t="s">
        <v>1164</v>
      </c>
      <c r="D2035" s="6" t="s">
        <v>113</v>
      </c>
      <c r="E2035" s="53" t="s">
        <v>114</v>
      </c>
      <c r="F2035" s="151" t="s">
        <v>1662</v>
      </c>
      <c r="G2035" s="150"/>
      <c r="H2035" s="119" t="s">
        <v>1663</v>
      </c>
      <c r="I2035" s="118"/>
      <c r="J2035" s="8" t="s">
        <v>115</v>
      </c>
      <c r="K2035" s="8" t="s">
        <v>116</v>
      </c>
      <c r="L2035" s="136"/>
      <c r="M2035" s="141"/>
    </row>
    <row r="2036" spans="1:13" ht="24">
      <c r="A2036" s="32">
        <v>1</v>
      </c>
      <c r="B2036" s="33" t="s">
        <v>1427</v>
      </c>
      <c r="C2036" s="97" t="s">
        <v>70</v>
      </c>
      <c r="D2036" s="32" t="s">
        <v>118</v>
      </c>
      <c r="E2036" s="55">
        <v>2</v>
      </c>
      <c r="F2036" s="152">
        <v>2694</v>
      </c>
      <c r="G2036" s="150">
        <f>E2036*F2036</f>
        <v>5388</v>
      </c>
      <c r="H2036" s="126">
        <f>J2036/1.07</f>
        <v>2694</v>
      </c>
      <c r="I2036" s="126">
        <f>H2036*E2036</f>
        <v>5388</v>
      </c>
      <c r="J2036" s="132">
        <v>2882.58</v>
      </c>
      <c r="K2036" s="4"/>
      <c r="L2036" s="136">
        <f>H2036-F2036</f>
        <v>0</v>
      </c>
      <c r="M2036" s="141">
        <f>I2036-G2036</f>
        <v>0</v>
      </c>
    </row>
    <row r="2037" spans="1:13" ht="14.25">
      <c r="A2037" s="31"/>
      <c r="B2037" s="31"/>
      <c r="C2037" s="31"/>
      <c r="D2037" s="31"/>
      <c r="E2037" s="142"/>
      <c r="F2037" s="153"/>
      <c r="G2037" s="153">
        <f>SUM(G2036)</f>
        <v>5388</v>
      </c>
      <c r="H2037" s="143"/>
      <c r="I2037" s="143">
        <f>SUM(I2036)</f>
        <v>5388</v>
      </c>
      <c r="J2037" s="17"/>
      <c r="K2037" s="18"/>
      <c r="L2037" s="144"/>
      <c r="M2037" s="168">
        <f>I2037-G2037</f>
        <v>0</v>
      </c>
    </row>
    <row r="2038" spans="1:13" ht="14.25">
      <c r="A2038" s="10"/>
      <c r="B2038" s="83"/>
      <c r="C2038" s="83"/>
      <c r="D2038" s="82"/>
      <c r="E2038" s="108"/>
      <c r="F2038" s="153"/>
      <c r="G2038" s="150"/>
      <c r="H2038" s="118"/>
      <c r="I2038" s="118"/>
      <c r="J2038" s="17"/>
      <c r="K2038" s="4"/>
      <c r="L2038" s="136"/>
      <c r="M2038" s="141"/>
    </row>
    <row r="2039" spans="1:13" ht="14.25">
      <c r="A2039" s="10"/>
      <c r="B2039" s="10"/>
      <c r="C2039" s="10"/>
      <c r="D2039" s="10"/>
      <c r="E2039" s="55"/>
      <c r="F2039" s="153"/>
      <c r="G2039" s="150"/>
      <c r="H2039" s="118"/>
      <c r="I2039" s="118"/>
      <c r="J2039" s="17"/>
      <c r="K2039" s="4"/>
      <c r="L2039" s="136"/>
      <c r="M2039" s="141"/>
    </row>
    <row r="2040" spans="1:13" ht="14.25">
      <c r="A2040" s="54" t="s">
        <v>1428</v>
      </c>
      <c r="B2040" s="10"/>
      <c r="C2040" s="10"/>
      <c r="D2040" s="10"/>
      <c r="E2040" s="55"/>
      <c r="F2040" s="150"/>
      <c r="G2040" s="150"/>
      <c r="H2040" s="118"/>
      <c r="I2040" s="118"/>
      <c r="J2040" s="11"/>
      <c r="K2040" s="10"/>
      <c r="L2040" s="136"/>
      <c r="M2040" s="141"/>
    </row>
    <row r="2041" spans="1:13" ht="14.25">
      <c r="A2041" s="6" t="s">
        <v>111</v>
      </c>
      <c r="B2041" s="6" t="s">
        <v>112</v>
      </c>
      <c r="C2041" s="12" t="s">
        <v>1164</v>
      </c>
      <c r="D2041" s="6" t="s">
        <v>113</v>
      </c>
      <c r="E2041" s="53" t="s">
        <v>114</v>
      </c>
      <c r="F2041" s="151" t="s">
        <v>1662</v>
      </c>
      <c r="G2041" s="150"/>
      <c r="H2041" s="119" t="s">
        <v>1663</v>
      </c>
      <c r="I2041" s="118"/>
      <c r="J2041" s="8" t="s">
        <v>115</v>
      </c>
      <c r="K2041" s="8" t="s">
        <v>116</v>
      </c>
      <c r="L2041" s="136"/>
      <c r="M2041" s="141"/>
    </row>
    <row r="2042" spans="1:13" ht="24">
      <c r="A2042" s="42">
        <v>1</v>
      </c>
      <c r="B2042" s="2" t="s">
        <v>1429</v>
      </c>
      <c r="C2042" s="99" t="s">
        <v>71</v>
      </c>
      <c r="D2042" s="9" t="s">
        <v>118</v>
      </c>
      <c r="E2042" s="55">
        <v>550</v>
      </c>
      <c r="F2042" s="150">
        <v>41.57</v>
      </c>
      <c r="G2042" s="150">
        <f>E2042*F2042</f>
        <v>22863.5</v>
      </c>
      <c r="H2042" s="126">
        <v>41.57</v>
      </c>
      <c r="I2042" s="126">
        <f>H2042*E2042</f>
        <v>22863.5</v>
      </c>
      <c r="J2042" s="132">
        <v>44.48</v>
      </c>
      <c r="K2042" s="4"/>
      <c r="L2042" s="136">
        <f>H2042-F2042</f>
        <v>0</v>
      </c>
      <c r="M2042" s="141">
        <f>I2042-G2042</f>
        <v>0</v>
      </c>
    </row>
    <row r="2043" spans="1:13" ht="14.25">
      <c r="A2043" s="42"/>
      <c r="B2043" s="14"/>
      <c r="C2043" s="14"/>
      <c r="D2043" s="26"/>
      <c r="E2043" s="142"/>
      <c r="F2043" s="153"/>
      <c r="G2043" s="153">
        <f>SUM(G2042)</f>
        <v>22863.5</v>
      </c>
      <c r="H2043" s="143"/>
      <c r="I2043" s="143">
        <f>SUM(I2042)</f>
        <v>22863.5</v>
      </c>
      <c r="J2043" s="17"/>
      <c r="K2043" s="18"/>
      <c r="L2043" s="144"/>
      <c r="M2043" s="168">
        <f>I2043-G2043</f>
        <v>0</v>
      </c>
    </row>
    <row r="2044" spans="1:13" ht="14.25">
      <c r="A2044" s="42"/>
      <c r="B2044" s="83"/>
      <c r="C2044" s="83"/>
      <c r="D2044" s="82"/>
      <c r="E2044" s="108"/>
      <c r="F2044" s="153"/>
      <c r="G2044" s="150"/>
      <c r="H2044" s="118"/>
      <c r="I2044" s="118"/>
      <c r="J2044" s="17"/>
      <c r="K2044" s="4"/>
      <c r="L2044" s="136"/>
      <c r="M2044" s="141"/>
    </row>
    <row r="2045" spans="1:13" ht="14.25">
      <c r="A2045" s="42"/>
      <c r="B2045" s="70"/>
      <c r="C2045" s="70"/>
      <c r="D2045" s="9"/>
      <c r="E2045" s="55"/>
      <c r="F2045" s="153"/>
      <c r="G2045" s="150"/>
      <c r="H2045" s="118"/>
      <c r="I2045" s="118"/>
      <c r="J2045" s="17"/>
      <c r="K2045" s="4"/>
      <c r="L2045" s="136"/>
      <c r="M2045" s="141"/>
    </row>
    <row r="2046" spans="1:13" ht="14.25">
      <c r="A2046" s="54" t="s">
        <v>1430</v>
      </c>
      <c r="B2046" s="1"/>
      <c r="C2046" s="1"/>
      <c r="D2046" s="1"/>
      <c r="E2046" s="57"/>
      <c r="F2046" s="152"/>
      <c r="G2046" s="150"/>
      <c r="H2046" s="118"/>
      <c r="I2046" s="118"/>
      <c r="J2046" s="1"/>
      <c r="K2046" s="1"/>
      <c r="L2046" s="136"/>
      <c r="M2046" s="141"/>
    </row>
    <row r="2047" spans="1:13" ht="14.25">
      <c r="A2047" s="6" t="s">
        <v>111</v>
      </c>
      <c r="B2047" s="6" t="s">
        <v>112</v>
      </c>
      <c r="C2047" s="12" t="s">
        <v>1164</v>
      </c>
      <c r="D2047" s="6" t="s">
        <v>113</v>
      </c>
      <c r="E2047" s="53" t="s">
        <v>114</v>
      </c>
      <c r="F2047" s="151" t="s">
        <v>1662</v>
      </c>
      <c r="G2047" s="150"/>
      <c r="H2047" s="119" t="s">
        <v>1663</v>
      </c>
      <c r="I2047" s="118"/>
      <c r="J2047" s="8" t="s">
        <v>115</v>
      </c>
      <c r="K2047" s="8" t="s">
        <v>116</v>
      </c>
      <c r="L2047" s="136"/>
      <c r="M2047" s="141"/>
    </row>
    <row r="2048" spans="1:13" ht="24">
      <c r="A2048" s="32">
        <v>1</v>
      </c>
      <c r="B2048" s="37" t="s">
        <v>1431</v>
      </c>
      <c r="C2048" s="96" t="s">
        <v>1431</v>
      </c>
      <c r="D2048" s="9" t="s">
        <v>564</v>
      </c>
      <c r="E2048" s="55">
        <v>50</v>
      </c>
      <c r="F2048" s="150">
        <v>116.49</v>
      </c>
      <c r="G2048" s="150">
        <f>E2048*F2048</f>
        <v>5824.5</v>
      </c>
      <c r="H2048" s="126">
        <v>116.49</v>
      </c>
      <c r="I2048" s="126">
        <f>H2048*E2048</f>
        <v>5824.5</v>
      </c>
      <c r="J2048" s="127">
        <v>124.64</v>
      </c>
      <c r="K2048" s="4"/>
      <c r="L2048" s="136">
        <f>H2048-F2048</f>
        <v>0</v>
      </c>
      <c r="M2048" s="141">
        <f>I2048-G2048</f>
        <v>0</v>
      </c>
    </row>
    <row r="2049" spans="1:13" ht="14.25">
      <c r="A2049" s="16"/>
      <c r="B2049" s="164"/>
      <c r="C2049" s="164"/>
      <c r="D2049" s="26"/>
      <c r="E2049" s="142"/>
      <c r="F2049" s="153"/>
      <c r="G2049" s="153">
        <f>SUM(G2048)</f>
        <v>5824.5</v>
      </c>
      <c r="H2049" s="143"/>
      <c r="I2049" s="143">
        <f>SUM(I2048)</f>
        <v>5824.5</v>
      </c>
      <c r="J2049" s="17"/>
      <c r="K2049" s="18"/>
      <c r="L2049" s="144"/>
      <c r="M2049" s="168">
        <f>I2049-G2049</f>
        <v>0</v>
      </c>
    </row>
    <row r="2050" spans="1:13" ht="14.25">
      <c r="A2050" s="1"/>
      <c r="B2050" s="83"/>
      <c r="C2050" s="83"/>
      <c r="D2050" s="82"/>
      <c r="E2050" s="108"/>
      <c r="F2050" s="150"/>
      <c r="G2050" s="150"/>
      <c r="H2050" s="118"/>
      <c r="I2050" s="118"/>
      <c r="J2050" s="17"/>
      <c r="K2050" s="4"/>
      <c r="L2050" s="136"/>
      <c r="M2050" s="141"/>
    </row>
    <row r="2051" spans="1:13" ht="14.25">
      <c r="A2051" s="1"/>
      <c r="B2051" s="37"/>
      <c r="C2051" s="37"/>
      <c r="D2051" s="9"/>
      <c r="E2051" s="55"/>
      <c r="F2051" s="150"/>
      <c r="G2051" s="150"/>
      <c r="H2051" s="118"/>
      <c r="I2051" s="118"/>
      <c r="J2051" s="17"/>
      <c r="K2051" s="4"/>
      <c r="L2051" s="136"/>
      <c r="M2051" s="141"/>
    </row>
    <row r="2052" spans="1:13" ht="14.25">
      <c r="A2052" s="54" t="s">
        <v>1432</v>
      </c>
      <c r="B2052" s="37"/>
      <c r="C2052" s="37"/>
      <c r="D2052" s="9"/>
      <c r="E2052" s="55"/>
      <c r="F2052" s="150"/>
      <c r="G2052" s="150"/>
      <c r="H2052" s="118"/>
      <c r="I2052" s="118"/>
      <c r="J2052" s="11"/>
      <c r="K2052" s="11"/>
      <c r="L2052" s="136"/>
      <c r="M2052" s="141"/>
    </row>
    <row r="2053" spans="1:13" ht="14.25">
      <c r="A2053" s="6" t="s">
        <v>111</v>
      </c>
      <c r="B2053" s="6" t="s">
        <v>112</v>
      </c>
      <c r="C2053" s="12" t="s">
        <v>1164</v>
      </c>
      <c r="D2053" s="6" t="s">
        <v>113</v>
      </c>
      <c r="E2053" s="53" t="s">
        <v>114</v>
      </c>
      <c r="F2053" s="151" t="s">
        <v>1662</v>
      </c>
      <c r="G2053" s="150"/>
      <c r="H2053" s="119" t="s">
        <v>1663</v>
      </c>
      <c r="I2053" s="118"/>
      <c r="J2053" s="8"/>
      <c r="K2053" s="8"/>
      <c r="L2053" s="136"/>
      <c r="M2053" s="141"/>
    </row>
    <row r="2054" spans="1:13" ht="24">
      <c r="A2054" s="46">
        <v>1</v>
      </c>
      <c r="B2054" s="37" t="s">
        <v>1433</v>
      </c>
      <c r="C2054" s="37" t="s">
        <v>1433</v>
      </c>
      <c r="D2054" s="9" t="s">
        <v>564</v>
      </c>
      <c r="E2054" s="55">
        <v>50</v>
      </c>
      <c r="F2054" s="150">
        <v>21</v>
      </c>
      <c r="G2054" s="150">
        <f>E2054*F2054</f>
        <v>1050</v>
      </c>
      <c r="H2054" s="126">
        <f>J2054/1.07</f>
        <v>20.999999999999996</v>
      </c>
      <c r="I2054" s="126">
        <f>H2054*E2054</f>
        <v>1049.9999999999998</v>
      </c>
      <c r="J2054" s="127">
        <v>22.47</v>
      </c>
      <c r="K2054" s="4"/>
      <c r="L2054" s="136">
        <f>H2054-F2054</f>
        <v>0</v>
      </c>
      <c r="M2054" s="141">
        <f aca="true" t="shared" si="118" ref="M2054:M2110">I2054-G2054</f>
        <v>0</v>
      </c>
    </row>
    <row r="2055" spans="1:13" ht="24">
      <c r="A2055" s="46">
        <v>2</v>
      </c>
      <c r="B2055" s="37" t="s">
        <v>1434</v>
      </c>
      <c r="C2055" s="37" t="s">
        <v>1434</v>
      </c>
      <c r="D2055" s="9" t="s">
        <v>564</v>
      </c>
      <c r="E2055" s="55">
        <v>50</v>
      </c>
      <c r="F2055" s="150">
        <v>12.79</v>
      </c>
      <c r="G2055" s="150">
        <f>E2055*F2055</f>
        <v>639.5</v>
      </c>
      <c r="H2055" s="126">
        <v>12.79</v>
      </c>
      <c r="I2055" s="126">
        <f>H2055*E2055</f>
        <v>639.5</v>
      </c>
      <c r="J2055" s="127">
        <v>13.69</v>
      </c>
      <c r="K2055" s="4"/>
      <c r="L2055" s="136">
        <f>H2055-F2055</f>
        <v>0</v>
      </c>
      <c r="M2055" s="141">
        <f t="shared" si="118"/>
        <v>0</v>
      </c>
    </row>
    <row r="2056" spans="1:13" ht="14.25">
      <c r="A2056" s="16"/>
      <c r="B2056" s="164"/>
      <c r="C2056" s="164"/>
      <c r="D2056" s="26"/>
      <c r="E2056" s="142"/>
      <c r="F2056" s="153"/>
      <c r="G2056" s="153">
        <f>SUM(G2054:G2055)</f>
        <v>1689.5</v>
      </c>
      <c r="H2056" s="143"/>
      <c r="I2056" s="143">
        <f>SUM(I2054:I2055)</f>
        <v>1689.4999999999998</v>
      </c>
      <c r="J2056" s="17"/>
      <c r="K2056" s="18"/>
      <c r="L2056" s="144"/>
      <c r="M2056" s="168">
        <f t="shared" si="118"/>
        <v>0</v>
      </c>
    </row>
    <row r="2057" spans="1:13" ht="14.25">
      <c r="A2057" s="1"/>
      <c r="B2057" s="83"/>
      <c r="C2057" s="83"/>
      <c r="D2057" s="82"/>
      <c r="E2057" s="108"/>
      <c r="F2057" s="150"/>
      <c r="G2057" s="150"/>
      <c r="H2057" s="118"/>
      <c r="I2057" s="118"/>
      <c r="J2057" s="17"/>
      <c r="K2057" s="4"/>
      <c r="L2057" s="136"/>
      <c r="M2057" s="141"/>
    </row>
    <row r="2058" spans="1:13" ht="14.25">
      <c r="A2058" s="1"/>
      <c r="B2058" s="37"/>
      <c r="C2058" s="37"/>
      <c r="D2058" s="9"/>
      <c r="E2058" s="55"/>
      <c r="F2058" s="150"/>
      <c r="G2058" s="150"/>
      <c r="H2058" s="118"/>
      <c r="I2058" s="118"/>
      <c r="J2058" s="17"/>
      <c r="K2058" s="4"/>
      <c r="L2058" s="136"/>
      <c r="M2058" s="141"/>
    </row>
    <row r="2059" spans="1:13" ht="14.25">
      <c r="A2059" s="54" t="s">
        <v>1435</v>
      </c>
      <c r="B2059" s="37"/>
      <c r="C2059" s="37"/>
      <c r="D2059" s="9"/>
      <c r="E2059" s="55"/>
      <c r="F2059" s="150"/>
      <c r="G2059" s="150"/>
      <c r="H2059" s="118"/>
      <c r="I2059" s="118"/>
      <c r="J2059" s="11"/>
      <c r="K2059" s="11"/>
      <c r="L2059" s="136"/>
      <c r="M2059" s="141"/>
    </row>
    <row r="2060" spans="1:13" ht="14.25">
      <c r="A2060" s="6" t="s">
        <v>111</v>
      </c>
      <c r="B2060" s="6" t="s">
        <v>112</v>
      </c>
      <c r="C2060" s="12" t="s">
        <v>1164</v>
      </c>
      <c r="D2060" s="6" t="s">
        <v>113</v>
      </c>
      <c r="E2060" s="53" t="s">
        <v>114</v>
      </c>
      <c r="F2060" s="151" t="s">
        <v>1662</v>
      </c>
      <c r="G2060" s="150"/>
      <c r="H2060" s="119" t="s">
        <v>1663</v>
      </c>
      <c r="I2060" s="118"/>
      <c r="J2060" s="8" t="s">
        <v>115</v>
      </c>
      <c r="K2060" s="8" t="s">
        <v>116</v>
      </c>
      <c r="L2060" s="136"/>
      <c r="M2060" s="141"/>
    </row>
    <row r="2061" spans="1:13" ht="36">
      <c r="A2061" s="32">
        <v>1</v>
      </c>
      <c r="B2061" s="37" t="s">
        <v>1436</v>
      </c>
      <c r="C2061" s="96" t="s">
        <v>1436</v>
      </c>
      <c r="D2061" s="9" t="s">
        <v>564</v>
      </c>
      <c r="E2061" s="55">
        <v>40</v>
      </c>
      <c r="F2061" s="150">
        <v>21</v>
      </c>
      <c r="G2061" s="150">
        <f>E2061*F2061</f>
        <v>840</v>
      </c>
      <c r="H2061" s="126">
        <f>J2061/1.07</f>
        <v>20.999999999999996</v>
      </c>
      <c r="I2061" s="126">
        <f>H2061*E2061</f>
        <v>839.9999999999999</v>
      </c>
      <c r="J2061" s="127">
        <v>22.47</v>
      </c>
      <c r="K2061" s="4"/>
      <c r="L2061" s="136">
        <f>H2061-F2061</f>
        <v>0</v>
      </c>
      <c r="M2061" s="141">
        <f t="shared" si="118"/>
        <v>0</v>
      </c>
    </row>
    <row r="2062" spans="1:13" ht="36">
      <c r="A2062" s="32">
        <v>2</v>
      </c>
      <c r="B2062" s="37" t="s">
        <v>1437</v>
      </c>
      <c r="C2062" s="96" t="s">
        <v>1437</v>
      </c>
      <c r="D2062" s="9" t="s">
        <v>564</v>
      </c>
      <c r="E2062" s="55">
        <v>40</v>
      </c>
      <c r="F2062" s="150">
        <v>12.18</v>
      </c>
      <c r="G2062" s="150">
        <f>E2062*F2062</f>
        <v>487.2</v>
      </c>
      <c r="H2062" s="126">
        <v>12.18</v>
      </c>
      <c r="I2062" s="126">
        <f>H2062*E2062</f>
        <v>487.2</v>
      </c>
      <c r="J2062" s="127">
        <v>13.03</v>
      </c>
      <c r="K2062" s="4"/>
      <c r="L2062" s="136">
        <f>H2062-F2062</f>
        <v>0</v>
      </c>
      <c r="M2062" s="141">
        <f t="shared" si="118"/>
        <v>0</v>
      </c>
    </row>
    <row r="2063" spans="1:13" ht="36">
      <c r="A2063" s="32">
        <v>3</v>
      </c>
      <c r="B2063" s="37" t="s">
        <v>1438</v>
      </c>
      <c r="C2063" s="96" t="s">
        <v>1438</v>
      </c>
      <c r="D2063" s="9" t="s">
        <v>564</v>
      </c>
      <c r="E2063" s="55">
        <v>10</v>
      </c>
      <c r="F2063" s="150">
        <v>12.96</v>
      </c>
      <c r="G2063" s="150">
        <f>E2063*F2063</f>
        <v>129.60000000000002</v>
      </c>
      <c r="H2063" s="126">
        <v>12.96</v>
      </c>
      <c r="I2063" s="126">
        <f>H2063*E2063</f>
        <v>129.60000000000002</v>
      </c>
      <c r="J2063" s="127">
        <v>13.87</v>
      </c>
      <c r="K2063" s="4"/>
      <c r="L2063" s="136">
        <f>H2063-F2063</f>
        <v>0</v>
      </c>
      <c r="M2063" s="141">
        <f t="shared" si="118"/>
        <v>0</v>
      </c>
    </row>
    <row r="2064" spans="1:13" ht="24">
      <c r="A2064" s="32">
        <v>4</v>
      </c>
      <c r="B2064" s="37" t="s">
        <v>1439</v>
      </c>
      <c r="C2064" s="96" t="s">
        <v>1439</v>
      </c>
      <c r="D2064" s="9" t="s">
        <v>564</v>
      </c>
      <c r="E2064" s="55">
        <v>50</v>
      </c>
      <c r="F2064" s="150">
        <v>25.73</v>
      </c>
      <c r="G2064" s="150">
        <f>E2064*F2064</f>
        <v>1286.5</v>
      </c>
      <c r="H2064" s="126">
        <v>25.73</v>
      </c>
      <c r="I2064" s="126">
        <f>H2064*E2064</f>
        <v>1286.5</v>
      </c>
      <c r="J2064" s="127">
        <v>27.53</v>
      </c>
      <c r="K2064" s="4"/>
      <c r="L2064" s="136">
        <f>H2064-F2064</f>
        <v>0</v>
      </c>
      <c r="M2064" s="141">
        <f t="shared" si="118"/>
        <v>0</v>
      </c>
    </row>
    <row r="2065" spans="1:13" ht="24">
      <c r="A2065" s="32">
        <v>5</v>
      </c>
      <c r="B2065" s="37" t="s">
        <v>1440</v>
      </c>
      <c r="C2065" s="96" t="s">
        <v>1440</v>
      </c>
      <c r="D2065" s="9" t="s">
        <v>564</v>
      </c>
      <c r="E2065" s="55">
        <v>30</v>
      </c>
      <c r="F2065" s="150">
        <v>54.11</v>
      </c>
      <c r="G2065" s="150">
        <f>E2065*F2065</f>
        <v>1623.3</v>
      </c>
      <c r="H2065" s="126">
        <v>54.11</v>
      </c>
      <c r="I2065" s="126">
        <f>H2065*E2065</f>
        <v>1623.3</v>
      </c>
      <c r="J2065" s="127">
        <v>57.9</v>
      </c>
      <c r="K2065" s="4"/>
      <c r="L2065" s="136">
        <f>H2065-F2065</f>
        <v>0</v>
      </c>
      <c r="M2065" s="141">
        <f t="shared" si="118"/>
        <v>0</v>
      </c>
    </row>
    <row r="2066" spans="1:13" ht="14.25">
      <c r="A2066" s="34"/>
      <c r="B2066" s="164"/>
      <c r="C2066" s="164"/>
      <c r="D2066" s="26"/>
      <c r="E2066" s="142"/>
      <c r="F2066" s="153"/>
      <c r="G2066" s="153">
        <f>SUM(G2061:G2065)</f>
        <v>4366.6</v>
      </c>
      <c r="H2066" s="143"/>
      <c r="I2066" s="143">
        <f>SUM(I2061:I2065)</f>
        <v>4366.599999999999</v>
      </c>
      <c r="J2066" s="17"/>
      <c r="K2066" s="18"/>
      <c r="L2066" s="144"/>
      <c r="M2066" s="168">
        <f t="shared" si="118"/>
        <v>0</v>
      </c>
    </row>
    <row r="2067" spans="1:13" ht="14.25">
      <c r="A2067" s="32"/>
      <c r="B2067" s="83"/>
      <c r="C2067" s="83"/>
      <c r="D2067" s="82"/>
      <c r="E2067" s="108"/>
      <c r="F2067" s="150"/>
      <c r="G2067" s="150"/>
      <c r="H2067" s="118"/>
      <c r="I2067" s="118"/>
      <c r="J2067" s="17"/>
      <c r="K2067" s="4"/>
      <c r="L2067" s="136"/>
      <c r="M2067" s="141"/>
    </row>
    <row r="2068" spans="1:13" ht="14.25">
      <c r="A2068" s="32"/>
      <c r="B2068" s="37"/>
      <c r="C2068" s="37"/>
      <c r="D2068" s="9"/>
      <c r="E2068" s="55"/>
      <c r="F2068" s="150"/>
      <c r="G2068" s="150"/>
      <c r="H2068" s="118"/>
      <c r="I2068" s="118"/>
      <c r="J2068" s="17"/>
      <c r="K2068" s="4"/>
      <c r="L2068" s="136"/>
      <c r="M2068" s="141"/>
    </row>
    <row r="2069" spans="1:13" ht="14.25">
      <c r="A2069" s="54" t="s">
        <v>1441</v>
      </c>
      <c r="B2069" s="37"/>
      <c r="C2069" s="37"/>
      <c r="D2069" s="9"/>
      <c r="E2069" s="55"/>
      <c r="F2069" s="150"/>
      <c r="G2069" s="150"/>
      <c r="H2069" s="118"/>
      <c r="I2069" s="118"/>
      <c r="J2069" s="11"/>
      <c r="K2069" s="11"/>
      <c r="L2069" s="136"/>
      <c r="M2069" s="141"/>
    </row>
    <row r="2070" spans="1:13" ht="14.25">
      <c r="A2070" s="6" t="s">
        <v>111</v>
      </c>
      <c r="B2070" s="6" t="s">
        <v>112</v>
      </c>
      <c r="C2070" s="12" t="s">
        <v>1164</v>
      </c>
      <c r="D2070" s="6" t="s">
        <v>113</v>
      </c>
      <c r="E2070" s="53" t="s">
        <v>114</v>
      </c>
      <c r="F2070" s="151" t="s">
        <v>1662</v>
      </c>
      <c r="G2070" s="150"/>
      <c r="H2070" s="119" t="s">
        <v>1663</v>
      </c>
      <c r="I2070" s="118"/>
      <c r="J2070" s="8" t="s">
        <v>115</v>
      </c>
      <c r="K2070" s="8" t="s">
        <v>116</v>
      </c>
      <c r="L2070" s="136"/>
      <c r="M2070" s="141"/>
    </row>
    <row r="2071" spans="1:13" ht="24">
      <c r="A2071" s="9">
        <v>1</v>
      </c>
      <c r="B2071" s="37" t="s">
        <v>1442</v>
      </c>
      <c r="C2071" s="96" t="s">
        <v>1442</v>
      </c>
      <c r="D2071" s="9" t="s">
        <v>1443</v>
      </c>
      <c r="E2071" s="55">
        <v>15</v>
      </c>
      <c r="F2071" s="150">
        <v>155.33</v>
      </c>
      <c r="G2071" s="150">
        <f>E2071*F2071</f>
        <v>2329.9500000000003</v>
      </c>
      <c r="H2071" s="126">
        <v>155.33</v>
      </c>
      <c r="I2071" s="126">
        <f>H2071*E2071</f>
        <v>2329.9500000000003</v>
      </c>
      <c r="J2071" s="127">
        <v>166.2</v>
      </c>
      <c r="K2071" s="4"/>
      <c r="L2071" s="136">
        <f>H2071-F2071</f>
        <v>0</v>
      </c>
      <c r="M2071" s="141">
        <f t="shared" si="118"/>
        <v>0</v>
      </c>
    </row>
    <row r="2072" spans="1:13" ht="24">
      <c r="A2072" s="32">
        <v>2</v>
      </c>
      <c r="B2072" s="37" t="s">
        <v>768</v>
      </c>
      <c r="C2072" s="96" t="s">
        <v>508</v>
      </c>
      <c r="D2072" s="9" t="s">
        <v>1443</v>
      </c>
      <c r="E2072" s="55">
        <v>15</v>
      </c>
      <c r="F2072" s="150">
        <v>125.22</v>
      </c>
      <c r="G2072" s="150">
        <f>E2072*F2072</f>
        <v>1878.3</v>
      </c>
      <c r="H2072" s="126">
        <v>125.22</v>
      </c>
      <c r="I2072" s="126">
        <f>H2072*E2072</f>
        <v>1878.3</v>
      </c>
      <c r="J2072" s="127">
        <v>133.99</v>
      </c>
      <c r="K2072" s="4"/>
      <c r="L2072" s="136">
        <f>H2072-F2072</f>
        <v>0</v>
      </c>
      <c r="M2072" s="141">
        <f t="shared" si="118"/>
        <v>0</v>
      </c>
    </row>
    <row r="2073" spans="1:13" ht="24">
      <c r="A2073" s="9">
        <v>3</v>
      </c>
      <c r="B2073" s="37" t="s">
        <v>1444</v>
      </c>
      <c r="C2073" s="96" t="s">
        <v>1444</v>
      </c>
      <c r="D2073" s="9" t="s">
        <v>1443</v>
      </c>
      <c r="E2073" s="55">
        <v>2</v>
      </c>
      <c r="F2073" s="150">
        <v>162.79</v>
      </c>
      <c r="G2073" s="150">
        <f>E2073*F2073</f>
        <v>325.58</v>
      </c>
      <c r="H2073" s="126">
        <v>162.79</v>
      </c>
      <c r="I2073" s="126">
        <f>H2073*E2073</f>
        <v>325.58</v>
      </c>
      <c r="J2073" s="127">
        <v>174.19</v>
      </c>
      <c r="K2073" s="4"/>
      <c r="L2073" s="136">
        <f>H2073-F2073</f>
        <v>0</v>
      </c>
      <c r="M2073" s="141">
        <f t="shared" si="118"/>
        <v>0</v>
      </c>
    </row>
    <row r="2074" spans="1:13" ht="24">
      <c r="A2074" s="32">
        <v>4</v>
      </c>
      <c r="B2074" s="37" t="s">
        <v>1445</v>
      </c>
      <c r="C2074" s="96" t="s">
        <v>1445</v>
      </c>
      <c r="D2074" s="9" t="s">
        <v>1443</v>
      </c>
      <c r="E2074" s="55">
        <v>20</v>
      </c>
      <c r="F2074" s="150">
        <v>178.46</v>
      </c>
      <c r="G2074" s="150">
        <f>E2074*F2074</f>
        <v>3569.2000000000003</v>
      </c>
      <c r="H2074" s="126">
        <v>178.46</v>
      </c>
      <c r="I2074" s="126">
        <f>H2074*E2074</f>
        <v>3569.2000000000003</v>
      </c>
      <c r="J2074" s="127">
        <v>190.95</v>
      </c>
      <c r="K2074" s="4"/>
      <c r="L2074" s="136">
        <f>H2074-F2074</f>
        <v>0</v>
      </c>
      <c r="M2074" s="141">
        <f t="shared" si="118"/>
        <v>0</v>
      </c>
    </row>
    <row r="2075" spans="1:13" ht="24">
      <c r="A2075" s="9">
        <v>5</v>
      </c>
      <c r="B2075" s="30" t="s">
        <v>1446</v>
      </c>
      <c r="C2075" s="96" t="s">
        <v>1446</v>
      </c>
      <c r="D2075" s="9" t="s">
        <v>1443</v>
      </c>
      <c r="E2075" s="55">
        <v>20</v>
      </c>
      <c r="F2075" s="150">
        <v>191.4</v>
      </c>
      <c r="G2075" s="150">
        <f>E2075*F2075</f>
        <v>3828</v>
      </c>
      <c r="H2075" s="126">
        <v>191.4</v>
      </c>
      <c r="I2075" s="126">
        <f>H2075*E2075</f>
        <v>3828</v>
      </c>
      <c r="J2075" s="127">
        <v>204.8</v>
      </c>
      <c r="K2075" s="4"/>
      <c r="L2075" s="136">
        <f>H2075-F2075</f>
        <v>0</v>
      </c>
      <c r="M2075" s="141">
        <f t="shared" si="118"/>
        <v>0</v>
      </c>
    </row>
    <row r="2076" spans="1:13" ht="14.25">
      <c r="A2076" s="26"/>
      <c r="B2076" s="165"/>
      <c r="C2076" s="165"/>
      <c r="D2076" s="26"/>
      <c r="E2076" s="142"/>
      <c r="F2076" s="153"/>
      <c r="G2076" s="153">
        <f>SUM(G2071:G2075)</f>
        <v>11931.03</v>
      </c>
      <c r="H2076" s="143"/>
      <c r="I2076" s="143">
        <f>SUM(I2071:I2075)</f>
        <v>11931.03</v>
      </c>
      <c r="J2076" s="17"/>
      <c r="K2076" s="18"/>
      <c r="L2076" s="144"/>
      <c r="M2076" s="168">
        <f t="shared" si="118"/>
        <v>0</v>
      </c>
    </row>
    <row r="2077" spans="1:13" ht="14.25">
      <c r="A2077" s="9"/>
      <c r="B2077" s="83"/>
      <c r="C2077" s="83"/>
      <c r="D2077" s="82"/>
      <c r="E2077" s="108"/>
      <c r="F2077" s="150"/>
      <c r="G2077" s="150"/>
      <c r="H2077" s="118"/>
      <c r="I2077" s="118"/>
      <c r="J2077" s="17"/>
      <c r="K2077" s="4"/>
      <c r="L2077" s="136"/>
      <c r="M2077" s="141"/>
    </row>
    <row r="2078" spans="1:13" ht="14.25">
      <c r="A2078" s="9"/>
      <c r="B2078" s="30"/>
      <c r="C2078" s="30"/>
      <c r="D2078" s="9"/>
      <c r="E2078" s="55"/>
      <c r="F2078" s="150"/>
      <c r="G2078" s="150"/>
      <c r="H2078" s="118"/>
      <c r="I2078" s="118"/>
      <c r="J2078" s="17"/>
      <c r="K2078" s="4"/>
      <c r="L2078" s="136"/>
      <c r="M2078" s="141"/>
    </row>
    <row r="2079" spans="1:13" ht="14.25">
      <c r="A2079" s="54" t="s">
        <v>1447</v>
      </c>
      <c r="B2079" s="30"/>
      <c r="C2079" s="30"/>
      <c r="D2079" s="9"/>
      <c r="E2079" s="55"/>
      <c r="F2079" s="150"/>
      <c r="G2079" s="150"/>
      <c r="H2079" s="118"/>
      <c r="I2079" s="118"/>
      <c r="J2079" s="11"/>
      <c r="K2079" s="11"/>
      <c r="L2079" s="136"/>
      <c r="M2079" s="141"/>
    </row>
    <row r="2080" spans="1:13" ht="14.25">
      <c r="A2080" s="6" t="s">
        <v>111</v>
      </c>
      <c r="B2080" s="6" t="s">
        <v>112</v>
      </c>
      <c r="C2080" s="12" t="s">
        <v>1164</v>
      </c>
      <c r="D2080" s="6" t="s">
        <v>113</v>
      </c>
      <c r="E2080" s="53" t="s">
        <v>114</v>
      </c>
      <c r="F2080" s="151" t="s">
        <v>1662</v>
      </c>
      <c r="G2080" s="150"/>
      <c r="H2080" s="119" t="s">
        <v>1663</v>
      </c>
      <c r="I2080" s="118"/>
      <c r="J2080" s="8" t="s">
        <v>115</v>
      </c>
      <c r="K2080" s="8" t="s">
        <v>116</v>
      </c>
      <c r="L2080" s="136"/>
      <c r="M2080" s="141"/>
    </row>
    <row r="2081" spans="1:13" ht="72">
      <c r="A2081" s="32">
        <v>1</v>
      </c>
      <c r="B2081" s="71" t="s">
        <v>1448</v>
      </c>
      <c r="C2081" s="71" t="s">
        <v>1448</v>
      </c>
      <c r="D2081" s="9" t="s">
        <v>602</v>
      </c>
      <c r="E2081" s="55">
        <v>60</v>
      </c>
      <c r="F2081" s="150">
        <v>66</v>
      </c>
      <c r="G2081" s="150">
        <f aca="true" t="shared" si="119" ref="G2081:G2087">E2081*F2081</f>
        <v>3960</v>
      </c>
      <c r="H2081" s="126">
        <f aca="true" t="shared" si="120" ref="H2081:H2086">J2081/1.07</f>
        <v>66</v>
      </c>
      <c r="I2081" s="126">
        <f aca="true" t="shared" si="121" ref="I2081:I2087">H2081*E2081</f>
        <v>3960</v>
      </c>
      <c r="J2081" s="127">
        <v>70.62</v>
      </c>
      <c r="K2081" s="4"/>
      <c r="L2081" s="136">
        <f aca="true" t="shared" si="122" ref="L2081:L2087">H2081-F2081</f>
        <v>0</v>
      </c>
      <c r="M2081" s="141">
        <f t="shared" si="118"/>
        <v>0</v>
      </c>
    </row>
    <row r="2082" spans="1:13" ht="72">
      <c r="A2082" s="9">
        <v>2</v>
      </c>
      <c r="B2082" s="37" t="s">
        <v>1453</v>
      </c>
      <c r="C2082" s="37" t="s">
        <v>1453</v>
      </c>
      <c r="D2082" s="9" t="s">
        <v>602</v>
      </c>
      <c r="E2082" s="55">
        <v>400</v>
      </c>
      <c r="F2082" s="150">
        <v>70</v>
      </c>
      <c r="G2082" s="150">
        <f t="shared" si="119"/>
        <v>28000</v>
      </c>
      <c r="H2082" s="126">
        <f t="shared" si="120"/>
        <v>70</v>
      </c>
      <c r="I2082" s="126">
        <f t="shared" si="121"/>
        <v>28000</v>
      </c>
      <c r="J2082" s="127">
        <v>74.9</v>
      </c>
      <c r="K2082" s="4"/>
      <c r="L2082" s="136">
        <f t="shared" si="122"/>
        <v>0</v>
      </c>
      <c r="M2082" s="141">
        <f t="shared" si="118"/>
        <v>0</v>
      </c>
    </row>
    <row r="2083" spans="1:13" ht="72">
      <c r="A2083" s="32">
        <v>3</v>
      </c>
      <c r="B2083" s="37" t="s">
        <v>1454</v>
      </c>
      <c r="C2083" s="37" t="s">
        <v>1454</v>
      </c>
      <c r="D2083" s="9" t="s">
        <v>602</v>
      </c>
      <c r="E2083" s="55">
        <v>100</v>
      </c>
      <c r="F2083" s="150">
        <v>73</v>
      </c>
      <c r="G2083" s="150">
        <f t="shared" si="119"/>
        <v>7300</v>
      </c>
      <c r="H2083" s="126">
        <f t="shared" si="120"/>
        <v>73</v>
      </c>
      <c r="I2083" s="126">
        <f t="shared" si="121"/>
        <v>7300</v>
      </c>
      <c r="J2083" s="127">
        <v>78.11</v>
      </c>
      <c r="K2083" s="4"/>
      <c r="L2083" s="136">
        <f t="shared" si="122"/>
        <v>0</v>
      </c>
      <c r="M2083" s="141">
        <f t="shared" si="118"/>
        <v>0</v>
      </c>
    </row>
    <row r="2084" spans="1:13" ht="60">
      <c r="A2084" s="9">
        <v>4</v>
      </c>
      <c r="B2084" s="37" t="s">
        <v>80</v>
      </c>
      <c r="C2084" s="37" t="s">
        <v>80</v>
      </c>
      <c r="D2084" s="9" t="s">
        <v>602</v>
      </c>
      <c r="E2084" s="55">
        <v>100</v>
      </c>
      <c r="F2084" s="150">
        <v>62.99</v>
      </c>
      <c r="G2084" s="150">
        <f t="shared" si="119"/>
        <v>6299</v>
      </c>
      <c r="H2084" s="126">
        <v>62.99</v>
      </c>
      <c r="I2084" s="126">
        <f t="shared" si="121"/>
        <v>6299</v>
      </c>
      <c r="J2084" s="127">
        <v>67.4</v>
      </c>
      <c r="K2084" s="4"/>
      <c r="L2084" s="136">
        <f t="shared" si="122"/>
        <v>0</v>
      </c>
      <c r="M2084" s="141">
        <f t="shared" si="118"/>
        <v>0</v>
      </c>
    </row>
    <row r="2085" spans="1:13" ht="60">
      <c r="A2085" s="32">
        <v>5</v>
      </c>
      <c r="B2085" s="37" t="s">
        <v>81</v>
      </c>
      <c r="C2085" s="37" t="s">
        <v>81</v>
      </c>
      <c r="D2085" s="9" t="s">
        <v>602</v>
      </c>
      <c r="E2085" s="55">
        <v>100</v>
      </c>
      <c r="F2085" s="150">
        <v>65.1</v>
      </c>
      <c r="G2085" s="150">
        <f t="shared" si="119"/>
        <v>6509.999999999999</v>
      </c>
      <c r="H2085" s="126">
        <v>65.1</v>
      </c>
      <c r="I2085" s="126">
        <f t="shared" si="121"/>
        <v>6509.999999999999</v>
      </c>
      <c r="J2085" s="127">
        <v>69.66</v>
      </c>
      <c r="K2085" s="4"/>
      <c r="L2085" s="136">
        <f t="shared" si="122"/>
        <v>0</v>
      </c>
      <c r="M2085" s="141">
        <f t="shared" si="118"/>
        <v>0</v>
      </c>
    </row>
    <row r="2086" spans="1:13" ht="60">
      <c r="A2086" s="9">
        <v>6</v>
      </c>
      <c r="B2086" s="37" t="s">
        <v>82</v>
      </c>
      <c r="C2086" s="37" t="s">
        <v>82</v>
      </c>
      <c r="D2086" s="9" t="s">
        <v>602</v>
      </c>
      <c r="E2086" s="55">
        <v>50</v>
      </c>
      <c r="F2086" s="150">
        <v>69</v>
      </c>
      <c r="G2086" s="150">
        <f t="shared" si="119"/>
        <v>3450</v>
      </c>
      <c r="H2086" s="126">
        <f t="shared" si="120"/>
        <v>69</v>
      </c>
      <c r="I2086" s="126">
        <f t="shared" si="121"/>
        <v>3450</v>
      </c>
      <c r="J2086" s="127">
        <v>73.83</v>
      </c>
      <c r="K2086" s="4"/>
      <c r="L2086" s="136">
        <f t="shared" si="122"/>
        <v>0</v>
      </c>
      <c r="M2086" s="141">
        <f t="shared" si="118"/>
        <v>0</v>
      </c>
    </row>
    <row r="2087" spans="1:13" ht="60">
      <c r="A2087" s="32">
        <v>7</v>
      </c>
      <c r="B2087" s="37" t="s">
        <v>83</v>
      </c>
      <c r="C2087" s="37" t="s">
        <v>83</v>
      </c>
      <c r="D2087" s="9" t="s">
        <v>602</v>
      </c>
      <c r="E2087" s="55">
        <v>20</v>
      </c>
      <c r="F2087" s="150">
        <v>78.75</v>
      </c>
      <c r="G2087" s="150">
        <f t="shared" si="119"/>
        <v>1575</v>
      </c>
      <c r="H2087" s="126">
        <v>78.75</v>
      </c>
      <c r="I2087" s="126">
        <f t="shared" si="121"/>
        <v>1575</v>
      </c>
      <c r="J2087" s="127">
        <v>84.26</v>
      </c>
      <c r="K2087" s="4"/>
      <c r="L2087" s="136">
        <f t="shared" si="122"/>
        <v>0</v>
      </c>
      <c r="M2087" s="141">
        <f t="shared" si="118"/>
        <v>0</v>
      </c>
    </row>
    <row r="2088" spans="1:13" ht="14.25">
      <c r="A2088" s="34"/>
      <c r="B2088" s="164"/>
      <c r="C2088" s="164"/>
      <c r="D2088" s="26"/>
      <c r="E2088" s="142"/>
      <c r="F2088" s="153"/>
      <c r="G2088" s="153">
        <f>SUM(G2081:G2087)</f>
        <v>57094</v>
      </c>
      <c r="H2088" s="143"/>
      <c r="I2088" s="143">
        <f>SUM(I2081:I2087)</f>
        <v>57094</v>
      </c>
      <c r="J2088" s="17"/>
      <c r="K2088" s="18"/>
      <c r="L2088" s="144"/>
      <c r="M2088" s="168">
        <f t="shared" si="118"/>
        <v>0</v>
      </c>
    </row>
    <row r="2089" spans="1:13" ht="14.25">
      <c r="A2089" s="32"/>
      <c r="B2089" s="83"/>
      <c r="C2089" s="83"/>
      <c r="D2089" s="82"/>
      <c r="E2089" s="108"/>
      <c r="F2089" s="150"/>
      <c r="G2089" s="150"/>
      <c r="H2089" s="118"/>
      <c r="I2089" s="118"/>
      <c r="J2089" s="17"/>
      <c r="K2089" s="4"/>
      <c r="L2089" s="136"/>
      <c r="M2089" s="141"/>
    </row>
    <row r="2090" spans="1:13" ht="14.25">
      <c r="A2090" s="32"/>
      <c r="B2090" s="37"/>
      <c r="C2090" s="37"/>
      <c r="D2090" s="9"/>
      <c r="E2090" s="55"/>
      <c r="F2090" s="150"/>
      <c r="G2090" s="150"/>
      <c r="H2090" s="118"/>
      <c r="I2090" s="118"/>
      <c r="J2090" s="17"/>
      <c r="K2090" s="4"/>
      <c r="L2090" s="136"/>
      <c r="M2090" s="141"/>
    </row>
    <row r="2091" spans="1:13" ht="14.25">
      <c r="A2091" s="54" t="s">
        <v>84</v>
      </c>
      <c r="B2091" s="37"/>
      <c r="C2091" s="37"/>
      <c r="D2091" s="9"/>
      <c r="E2091" s="55"/>
      <c r="F2091" s="150"/>
      <c r="G2091" s="150"/>
      <c r="H2091" s="118"/>
      <c r="I2091" s="118"/>
      <c r="J2091" s="1"/>
      <c r="K2091" s="11"/>
      <c r="L2091" s="136"/>
      <c r="M2091" s="141"/>
    </row>
    <row r="2092" spans="1:13" ht="14.25">
      <c r="A2092" s="6" t="s">
        <v>111</v>
      </c>
      <c r="B2092" s="6" t="s">
        <v>112</v>
      </c>
      <c r="C2092" s="12" t="s">
        <v>1164</v>
      </c>
      <c r="D2092" s="6" t="s">
        <v>113</v>
      </c>
      <c r="E2092" s="53" t="s">
        <v>114</v>
      </c>
      <c r="F2092" s="151" t="s">
        <v>1662</v>
      </c>
      <c r="G2092" s="150"/>
      <c r="H2092" s="119" t="s">
        <v>1663</v>
      </c>
      <c r="I2092" s="118"/>
      <c r="J2092" s="8" t="s">
        <v>115</v>
      </c>
      <c r="K2092" s="8" t="s">
        <v>116</v>
      </c>
      <c r="L2092" s="136"/>
      <c r="M2092" s="141"/>
    </row>
    <row r="2093" spans="1:13" ht="84">
      <c r="A2093" s="9">
        <v>1</v>
      </c>
      <c r="B2093" s="72" t="s">
        <v>85</v>
      </c>
      <c r="C2093" s="72" t="s">
        <v>72</v>
      </c>
      <c r="D2093" s="73" t="s">
        <v>1116</v>
      </c>
      <c r="E2093" s="55">
        <v>100</v>
      </c>
      <c r="F2093" s="150">
        <v>7.93</v>
      </c>
      <c r="G2093" s="150">
        <f aca="true" t="shared" si="123" ref="G2093:G2100">E2093*F2093</f>
        <v>793</v>
      </c>
      <c r="H2093" s="126">
        <v>7.93</v>
      </c>
      <c r="I2093" s="126">
        <f aca="true" t="shared" si="124" ref="I2093:I2100">H2093*E2093</f>
        <v>793</v>
      </c>
      <c r="J2093" s="127">
        <v>8.49</v>
      </c>
      <c r="K2093" s="4"/>
      <c r="L2093" s="136">
        <f aca="true" t="shared" si="125" ref="L2093:L2100">H2093-F2093</f>
        <v>0</v>
      </c>
      <c r="M2093" s="141">
        <f t="shared" si="118"/>
        <v>0</v>
      </c>
    </row>
    <row r="2094" spans="1:13" ht="60">
      <c r="A2094" s="9">
        <v>2</v>
      </c>
      <c r="B2094" s="74" t="s">
        <v>86</v>
      </c>
      <c r="C2094" s="74" t="s">
        <v>73</v>
      </c>
      <c r="D2094" s="73" t="s">
        <v>87</v>
      </c>
      <c r="E2094" s="55">
        <v>600</v>
      </c>
      <c r="F2094" s="150">
        <v>8</v>
      </c>
      <c r="G2094" s="150">
        <f t="shared" si="123"/>
        <v>4800</v>
      </c>
      <c r="H2094" s="126">
        <f>J2094/1.07</f>
        <v>8</v>
      </c>
      <c r="I2094" s="126">
        <f t="shared" si="124"/>
        <v>4800</v>
      </c>
      <c r="J2094" s="127">
        <v>8.56</v>
      </c>
      <c r="K2094" s="4"/>
      <c r="L2094" s="136">
        <f t="shared" si="125"/>
        <v>0</v>
      </c>
      <c r="M2094" s="141">
        <f t="shared" si="118"/>
        <v>0</v>
      </c>
    </row>
    <row r="2095" spans="1:13" ht="60">
      <c r="A2095" s="9">
        <v>3</v>
      </c>
      <c r="B2095" s="74" t="s">
        <v>86</v>
      </c>
      <c r="C2095" s="74" t="s">
        <v>73</v>
      </c>
      <c r="D2095" s="73" t="s">
        <v>88</v>
      </c>
      <c r="E2095" s="55">
        <v>500</v>
      </c>
      <c r="F2095" s="150">
        <v>16</v>
      </c>
      <c r="G2095" s="150">
        <f t="shared" si="123"/>
        <v>8000</v>
      </c>
      <c r="H2095" s="126">
        <f>J2095/1.07</f>
        <v>16</v>
      </c>
      <c r="I2095" s="126">
        <f t="shared" si="124"/>
        <v>8000</v>
      </c>
      <c r="J2095" s="127">
        <v>17.12</v>
      </c>
      <c r="K2095" s="4"/>
      <c r="L2095" s="136">
        <f t="shared" si="125"/>
        <v>0</v>
      </c>
      <c r="M2095" s="141">
        <f t="shared" si="118"/>
        <v>0</v>
      </c>
    </row>
    <row r="2096" spans="1:13" ht="36">
      <c r="A2096" s="9">
        <v>4</v>
      </c>
      <c r="B2096" s="75" t="s">
        <v>89</v>
      </c>
      <c r="C2096" s="75" t="s">
        <v>74</v>
      </c>
      <c r="D2096" s="73" t="s">
        <v>87</v>
      </c>
      <c r="E2096" s="55">
        <v>40</v>
      </c>
      <c r="F2096" s="150">
        <v>16</v>
      </c>
      <c r="G2096" s="150">
        <f t="shared" si="123"/>
        <v>640</v>
      </c>
      <c r="H2096" s="126">
        <f>J2096/1.07</f>
        <v>16</v>
      </c>
      <c r="I2096" s="126">
        <f t="shared" si="124"/>
        <v>640</v>
      </c>
      <c r="J2096" s="127">
        <v>17.12</v>
      </c>
      <c r="K2096" s="4"/>
      <c r="L2096" s="136">
        <f t="shared" si="125"/>
        <v>0</v>
      </c>
      <c r="M2096" s="141">
        <f t="shared" si="118"/>
        <v>0</v>
      </c>
    </row>
    <row r="2097" spans="1:13" ht="84">
      <c r="A2097" s="9">
        <v>5</v>
      </c>
      <c r="B2097" s="72" t="s">
        <v>90</v>
      </c>
      <c r="C2097" s="72" t="s">
        <v>75</v>
      </c>
      <c r="D2097" s="73" t="s">
        <v>1116</v>
      </c>
      <c r="E2097" s="55">
        <v>300</v>
      </c>
      <c r="F2097" s="150">
        <v>11.7</v>
      </c>
      <c r="G2097" s="150">
        <f t="shared" si="123"/>
        <v>3510</v>
      </c>
      <c r="H2097" s="126">
        <v>11.7</v>
      </c>
      <c r="I2097" s="126">
        <f t="shared" si="124"/>
        <v>3510</v>
      </c>
      <c r="J2097" s="127">
        <v>12.52</v>
      </c>
      <c r="K2097" s="4"/>
      <c r="L2097" s="136">
        <f t="shared" si="125"/>
        <v>0</v>
      </c>
      <c r="M2097" s="141">
        <f t="shared" si="118"/>
        <v>0</v>
      </c>
    </row>
    <row r="2098" spans="1:13" ht="36">
      <c r="A2098" s="9">
        <v>6</v>
      </c>
      <c r="B2098" s="72" t="s">
        <v>91</v>
      </c>
      <c r="C2098" s="72" t="s">
        <v>72</v>
      </c>
      <c r="D2098" s="73" t="s">
        <v>1116</v>
      </c>
      <c r="E2098" s="55">
        <v>400</v>
      </c>
      <c r="F2098" s="150">
        <v>14.63</v>
      </c>
      <c r="G2098" s="150">
        <f t="shared" si="123"/>
        <v>5852</v>
      </c>
      <c r="H2098" s="126">
        <v>14.63</v>
      </c>
      <c r="I2098" s="126">
        <f t="shared" si="124"/>
        <v>5852</v>
      </c>
      <c r="J2098" s="127">
        <v>15.65</v>
      </c>
      <c r="K2098" s="4"/>
      <c r="L2098" s="136">
        <f t="shared" si="125"/>
        <v>0</v>
      </c>
      <c r="M2098" s="141">
        <f t="shared" si="118"/>
        <v>0</v>
      </c>
    </row>
    <row r="2099" spans="1:13" ht="48">
      <c r="A2099" s="9">
        <v>7</v>
      </c>
      <c r="B2099" s="72" t="s">
        <v>92</v>
      </c>
      <c r="C2099" s="72" t="s">
        <v>76</v>
      </c>
      <c r="D2099" s="73" t="s">
        <v>602</v>
      </c>
      <c r="E2099" s="55">
        <v>10</v>
      </c>
      <c r="F2099" s="150">
        <v>16.23</v>
      </c>
      <c r="G2099" s="150">
        <f t="shared" si="123"/>
        <v>162.3</v>
      </c>
      <c r="H2099" s="126">
        <v>16.23</v>
      </c>
      <c r="I2099" s="126">
        <f t="shared" si="124"/>
        <v>162.3</v>
      </c>
      <c r="J2099" s="127">
        <v>17.37</v>
      </c>
      <c r="K2099" s="4"/>
      <c r="L2099" s="136">
        <f t="shared" si="125"/>
        <v>0</v>
      </c>
      <c r="M2099" s="141">
        <f t="shared" si="118"/>
        <v>0</v>
      </c>
    </row>
    <row r="2100" spans="1:13" ht="36">
      <c r="A2100" s="9">
        <v>8</v>
      </c>
      <c r="B2100" s="72" t="s">
        <v>93</v>
      </c>
      <c r="C2100" s="72" t="s">
        <v>77</v>
      </c>
      <c r="D2100" s="73" t="s">
        <v>1116</v>
      </c>
      <c r="E2100" s="55">
        <v>40</v>
      </c>
      <c r="F2100" s="150">
        <v>14.63</v>
      </c>
      <c r="G2100" s="150">
        <f t="shared" si="123"/>
        <v>585.2</v>
      </c>
      <c r="H2100" s="126">
        <v>14.63</v>
      </c>
      <c r="I2100" s="126">
        <f t="shared" si="124"/>
        <v>585.2</v>
      </c>
      <c r="J2100" s="127">
        <v>15.65</v>
      </c>
      <c r="K2100" s="4"/>
      <c r="L2100" s="136">
        <f t="shared" si="125"/>
        <v>0</v>
      </c>
      <c r="M2100" s="141">
        <f t="shared" si="118"/>
        <v>0</v>
      </c>
    </row>
    <row r="2101" spans="1:13" ht="14.25">
      <c r="A2101" s="160"/>
      <c r="B2101" s="16"/>
      <c r="C2101" s="16"/>
      <c r="D2101" s="36"/>
      <c r="E2101" s="142"/>
      <c r="F2101" s="153"/>
      <c r="G2101" s="153">
        <f>SUM(G2093:G2100)</f>
        <v>24342.5</v>
      </c>
      <c r="H2101" s="143"/>
      <c r="I2101" s="143">
        <f>SUM(I2093:I2100)</f>
        <v>24342.5</v>
      </c>
      <c r="J2101" s="17"/>
      <c r="K2101" s="18"/>
      <c r="L2101" s="144"/>
      <c r="M2101" s="168">
        <f t="shared" si="118"/>
        <v>0</v>
      </c>
    </row>
    <row r="2102" spans="1:13" ht="14.25">
      <c r="A2102" s="72"/>
      <c r="B2102" s="83"/>
      <c r="C2102" s="83"/>
      <c r="D2102" s="82"/>
      <c r="E2102" s="108"/>
      <c r="F2102" s="150"/>
      <c r="G2102" s="150"/>
      <c r="H2102" s="118"/>
      <c r="I2102" s="118"/>
      <c r="J2102" s="17"/>
      <c r="K2102" s="4"/>
      <c r="L2102" s="136"/>
      <c r="M2102" s="141"/>
    </row>
    <row r="2103" spans="1:13" ht="14.25">
      <c r="A2103" s="72"/>
      <c r="B2103" s="1"/>
      <c r="C2103" s="1"/>
      <c r="D2103" s="73"/>
      <c r="E2103" s="55"/>
      <c r="F2103" s="150"/>
      <c r="G2103" s="150"/>
      <c r="H2103" s="118"/>
      <c r="I2103" s="118"/>
      <c r="J2103" s="17"/>
      <c r="K2103" s="4"/>
      <c r="L2103" s="136"/>
      <c r="M2103" s="141"/>
    </row>
    <row r="2104" spans="1:13" ht="14.25">
      <c r="A2104" s="15" t="s">
        <v>1022</v>
      </c>
      <c r="B2104" s="1"/>
      <c r="C2104" s="1"/>
      <c r="D2104" s="1"/>
      <c r="E2104" s="57"/>
      <c r="F2104" s="152"/>
      <c r="G2104" s="150"/>
      <c r="H2104" s="118"/>
      <c r="I2104" s="118"/>
      <c r="J2104" s="1"/>
      <c r="K2104" s="1"/>
      <c r="L2104" s="136"/>
      <c r="M2104" s="141"/>
    </row>
    <row r="2105" spans="1:13" ht="14.25">
      <c r="A2105" s="6" t="s">
        <v>111</v>
      </c>
      <c r="B2105" s="6" t="s">
        <v>112</v>
      </c>
      <c r="C2105" s="12" t="s">
        <v>1164</v>
      </c>
      <c r="D2105" s="6" t="s">
        <v>113</v>
      </c>
      <c r="E2105" s="53" t="s">
        <v>114</v>
      </c>
      <c r="F2105" s="151" t="s">
        <v>1662</v>
      </c>
      <c r="G2105" s="150"/>
      <c r="H2105" s="119" t="s">
        <v>1663</v>
      </c>
      <c r="I2105" s="118"/>
      <c r="J2105" s="8" t="s">
        <v>115</v>
      </c>
      <c r="K2105" s="8" t="s">
        <v>116</v>
      </c>
      <c r="L2105" s="136"/>
      <c r="M2105" s="141">
        <f t="shared" si="118"/>
        <v>0</v>
      </c>
    </row>
    <row r="2106" spans="1:13" ht="14.25">
      <c r="A2106" s="32">
        <v>1</v>
      </c>
      <c r="B2106" s="59" t="s">
        <v>94</v>
      </c>
      <c r="C2106" s="59" t="s">
        <v>94</v>
      </c>
      <c r="D2106" s="32" t="s">
        <v>1116</v>
      </c>
      <c r="E2106" s="115">
        <v>100</v>
      </c>
      <c r="F2106" s="152">
        <v>120</v>
      </c>
      <c r="G2106" s="150">
        <f>E2106*F2106</f>
        <v>12000</v>
      </c>
      <c r="H2106" s="126">
        <f>J2106/1.07</f>
        <v>120</v>
      </c>
      <c r="I2106" s="126">
        <f>H2106*E2106</f>
        <v>12000</v>
      </c>
      <c r="J2106" s="127">
        <v>128.4</v>
      </c>
      <c r="K2106" s="4"/>
      <c r="L2106" s="136">
        <f>H2106-F2106</f>
        <v>0</v>
      </c>
      <c r="M2106" s="141">
        <f t="shared" si="118"/>
        <v>0</v>
      </c>
    </row>
    <row r="2107" spans="1:13" ht="14.25">
      <c r="A2107" s="9">
        <v>2</v>
      </c>
      <c r="B2107" s="59" t="s">
        <v>95</v>
      </c>
      <c r="C2107" s="59" t="s">
        <v>95</v>
      </c>
      <c r="D2107" s="32" t="s">
        <v>1116</v>
      </c>
      <c r="E2107" s="115">
        <v>20</v>
      </c>
      <c r="F2107" s="152">
        <v>45</v>
      </c>
      <c r="G2107" s="150">
        <f>E2107*F2107</f>
        <v>900</v>
      </c>
      <c r="H2107" s="126">
        <f>J2107/1.07</f>
        <v>44.99999999999999</v>
      </c>
      <c r="I2107" s="126">
        <f>H2107*E2107</f>
        <v>899.9999999999999</v>
      </c>
      <c r="J2107" s="127">
        <v>48.15</v>
      </c>
      <c r="K2107" s="4"/>
      <c r="L2107" s="136">
        <f>H2107-F2107</f>
        <v>0</v>
      </c>
      <c r="M2107" s="141">
        <f t="shared" si="118"/>
        <v>0</v>
      </c>
    </row>
    <row r="2108" spans="1:13" ht="14.25">
      <c r="A2108" s="32">
        <v>3</v>
      </c>
      <c r="B2108" s="59" t="s">
        <v>96</v>
      </c>
      <c r="C2108" s="59" t="s">
        <v>96</v>
      </c>
      <c r="D2108" s="32" t="s">
        <v>1116</v>
      </c>
      <c r="E2108" s="115">
        <v>200</v>
      </c>
      <c r="F2108" s="152">
        <v>109.14</v>
      </c>
      <c r="G2108" s="150">
        <f>E2108*F2108</f>
        <v>21828</v>
      </c>
      <c r="H2108" s="126">
        <v>109.14</v>
      </c>
      <c r="I2108" s="126">
        <f>H2108*E2108</f>
        <v>21828</v>
      </c>
      <c r="J2108" s="127">
        <v>116.78</v>
      </c>
      <c r="K2108" s="4"/>
      <c r="L2108" s="136">
        <f>H2108-F2108</f>
        <v>0</v>
      </c>
      <c r="M2108" s="141">
        <f t="shared" si="118"/>
        <v>0</v>
      </c>
    </row>
    <row r="2109" spans="1:13" ht="14.25">
      <c r="A2109" s="9">
        <v>4</v>
      </c>
      <c r="B2109" s="70" t="s">
        <v>97</v>
      </c>
      <c r="C2109" s="70" t="s">
        <v>97</v>
      </c>
      <c r="D2109" s="9" t="s">
        <v>1116</v>
      </c>
      <c r="E2109" s="110">
        <v>100</v>
      </c>
      <c r="F2109" s="150">
        <v>204</v>
      </c>
      <c r="G2109" s="150">
        <f>E2109*F2109</f>
        <v>20400</v>
      </c>
      <c r="H2109" s="118">
        <f>J2109/1.07</f>
        <v>189.82242990654206</v>
      </c>
      <c r="I2109" s="118">
        <f>H2109*E2109</f>
        <v>18982.242990654206</v>
      </c>
      <c r="J2109" s="24">
        <v>203.11</v>
      </c>
      <c r="K2109" s="4"/>
      <c r="L2109" s="136">
        <f>H2109-F2109</f>
        <v>-14.177570093457945</v>
      </c>
      <c r="M2109" s="141">
        <f t="shared" si="118"/>
        <v>-1417.7570093457944</v>
      </c>
    </row>
    <row r="2110" spans="1:13" ht="14.25">
      <c r="A2110" s="26"/>
      <c r="B2110" s="14"/>
      <c r="C2110" s="14"/>
      <c r="D2110" s="26"/>
      <c r="E2110" s="161"/>
      <c r="F2110" s="153"/>
      <c r="G2110" s="153">
        <f>SUM(G2106:G2109)</f>
        <v>55128</v>
      </c>
      <c r="H2110" s="143"/>
      <c r="I2110" s="143">
        <f>SUM(I2106:I2109)</f>
        <v>53710.24299065421</v>
      </c>
      <c r="J2110" s="35"/>
      <c r="K2110" s="18"/>
      <c r="L2110" s="144"/>
      <c r="M2110" s="168">
        <f t="shared" si="118"/>
        <v>-1417.7570093457907</v>
      </c>
    </row>
    <row r="2111" spans="1:13" ht="14.25">
      <c r="A2111" s="9"/>
      <c r="B2111" s="83"/>
      <c r="C2111" s="83"/>
      <c r="D2111" s="82"/>
      <c r="E2111" s="108"/>
      <c r="F2111" s="150"/>
      <c r="G2111" s="150"/>
      <c r="H2111" s="118"/>
      <c r="I2111" s="118"/>
      <c r="J2111" s="35"/>
      <c r="K2111" s="18"/>
      <c r="L2111" s="136"/>
      <c r="M2111" s="141"/>
    </row>
    <row r="2112" spans="1:13" ht="14.25">
      <c r="A2112" s="9"/>
      <c r="B2112" s="70"/>
      <c r="C2112" s="70"/>
      <c r="D2112" s="9"/>
      <c r="E2112" s="110"/>
      <c r="F2112" s="150"/>
      <c r="G2112" s="150"/>
      <c r="H2112" s="118"/>
      <c r="I2112" s="118"/>
      <c r="J2112" s="35"/>
      <c r="K2112" s="18"/>
      <c r="L2112" s="136"/>
      <c r="M2112" s="141"/>
    </row>
    <row r="2113" spans="1:13" ht="14.25">
      <c r="A2113" s="15" t="s">
        <v>1023</v>
      </c>
      <c r="B2113" s="10"/>
      <c r="C2113" s="10"/>
      <c r="D2113" s="10"/>
      <c r="E2113" s="55"/>
      <c r="F2113" s="150"/>
      <c r="G2113" s="150"/>
      <c r="H2113" s="118"/>
      <c r="I2113" s="118"/>
      <c r="J2113" s="11"/>
      <c r="K2113" s="10"/>
      <c r="L2113" s="136"/>
      <c r="M2113" s="141"/>
    </row>
    <row r="2114" spans="1:13" ht="14.25">
      <c r="A2114" s="6" t="s">
        <v>111</v>
      </c>
      <c r="B2114" s="6" t="s">
        <v>112</v>
      </c>
      <c r="C2114" s="12" t="s">
        <v>1164</v>
      </c>
      <c r="D2114" s="6" t="s">
        <v>113</v>
      </c>
      <c r="E2114" s="53" t="s">
        <v>114</v>
      </c>
      <c r="F2114" s="151" t="s">
        <v>1662</v>
      </c>
      <c r="G2114" s="150"/>
      <c r="H2114" s="119" t="s">
        <v>1663</v>
      </c>
      <c r="I2114" s="118"/>
      <c r="J2114" s="8" t="s">
        <v>115</v>
      </c>
      <c r="K2114" s="8" t="s">
        <v>116</v>
      </c>
      <c r="L2114" s="136"/>
      <c r="M2114" s="141"/>
    </row>
    <row r="2115" spans="1:13" ht="14.25">
      <c r="A2115" s="9">
        <v>1</v>
      </c>
      <c r="B2115" s="10" t="s">
        <v>98</v>
      </c>
      <c r="C2115" s="10"/>
      <c r="D2115" s="9" t="s">
        <v>1116</v>
      </c>
      <c r="E2115" s="110">
        <v>47</v>
      </c>
      <c r="F2115" s="150">
        <v>862.5</v>
      </c>
      <c r="G2115" s="150">
        <f>E2115*F2115</f>
        <v>40537.5</v>
      </c>
      <c r="H2115" s="126">
        <f>J2115/1.07</f>
        <v>862.5046728971962</v>
      </c>
      <c r="I2115" s="126">
        <f>H2115*E2115</f>
        <v>40537.71962616822</v>
      </c>
      <c r="J2115" s="127">
        <v>922.88</v>
      </c>
      <c r="K2115" s="4"/>
      <c r="L2115" s="136">
        <f>H2115-F2115</f>
        <v>0.00467289719620112</v>
      </c>
      <c r="M2115" s="141">
        <f aca="true" t="shared" si="126" ref="M2115:M2131">I2115-G2115</f>
        <v>0.2196261682183831</v>
      </c>
    </row>
    <row r="2116" spans="1:13" ht="14.25">
      <c r="A2116" s="9">
        <v>2</v>
      </c>
      <c r="B2116" s="10" t="s">
        <v>99</v>
      </c>
      <c r="C2116" s="10"/>
      <c r="D2116" s="9" t="s">
        <v>1116</v>
      </c>
      <c r="E2116" s="110">
        <v>6</v>
      </c>
      <c r="F2116" s="150">
        <v>436.6</v>
      </c>
      <c r="G2116" s="150">
        <f>E2116*F2116</f>
        <v>2619.6000000000004</v>
      </c>
      <c r="H2116" s="126">
        <f>J2116/1.07</f>
        <v>436.5981308411215</v>
      </c>
      <c r="I2116" s="126">
        <f>H2116*E2116</f>
        <v>2619.588785046729</v>
      </c>
      <c r="J2116" s="127">
        <v>467.16</v>
      </c>
      <c r="K2116" s="4"/>
      <c r="L2116" s="136">
        <f>H2116-F2116</f>
        <v>-0.0018691588785486601</v>
      </c>
      <c r="M2116" s="141">
        <f t="shared" si="126"/>
        <v>-0.011214953271519335</v>
      </c>
    </row>
    <row r="2117" spans="1:13" ht="14.25">
      <c r="A2117" s="26"/>
      <c r="B2117" s="31"/>
      <c r="C2117" s="31"/>
      <c r="D2117" s="26"/>
      <c r="E2117" s="161"/>
      <c r="F2117" s="153"/>
      <c r="G2117" s="153">
        <f>SUM(G2115:G2116)</f>
        <v>43157.1</v>
      </c>
      <c r="H2117" s="143"/>
      <c r="I2117" s="143">
        <f>SUM(I2115:I2116)</f>
        <v>43157.308411214944</v>
      </c>
      <c r="J2117" s="17"/>
      <c r="K2117" s="18"/>
      <c r="L2117" s="144"/>
      <c r="M2117" s="168">
        <f t="shared" si="126"/>
        <v>0.20841121494595427</v>
      </c>
    </row>
    <row r="2118" spans="1:13" ht="14.25">
      <c r="A2118" s="9"/>
      <c r="B2118" s="83"/>
      <c r="C2118" s="83"/>
      <c r="D2118" s="82"/>
      <c r="E2118" s="108"/>
      <c r="F2118" s="150"/>
      <c r="G2118" s="150"/>
      <c r="H2118" s="118"/>
      <c r="I2118" s="118"/>
      <c r="J2118" s="17"/>
      <c r="K2118" s="18"/>
      <c r="L2118" s="136"/>
      <c r="M2118" s="141"/>
    </row>
    <row r="2119" spans="1:13" ht="14.25">
      <c r="A2119" s="9"/>
      <c r="B2119" s="10"/>
      <c r="C2119" s="10"/>
      <c r="D2119" s="9"/>
      <c r="E2119" s="110"/>
      <c r="F2119" s="150"/>
      <c r="G2119" s="150"/>
      <c r="H2119" s="118"/>
      <c r="I2119" s="118"/>
      <c r="J2119" s="17"/>
      <c r="K2119" s="18"/>
      <c r="L2119" s="136"/>
      <c r="M2119" s="141"/>
    </row>
    <row r="2120" spans="1:13" ht="14.25">
      <c r="A2120" s="54" t="s">
        <v>100</v>
      </c>
      <c r="B2120" s="1"/>
      <c r="C2120" s="1"/>
      <c r="D2120" s="1"/>
      <c r="E2120" s="57"/>
      <c r="F2120" s="152"/>
      <c r="G2120" s="150"/>
      <c r="H2120" s="118"/>
      <c r="I2120" s="118"/>
      <c r="J2120" s="1"/>
      <c r="K2120" s="10"/>
      <c r="L2120" s="136"/>
      <c r="M2120" s="141"/>
    </row>
    <row r="2121" spans="1:13" ht="14.25">
      <c r="A2121" s="6" t="s">
        <v>111</v>
      </c>
      <c r="B2121" s="6" t="s">
        <v>112</v>
      </c>
      <c r="C2121" s="12" t="s">
        <v>1164</v>
      </c>
      <c r="D2121" s="6" t="s">
        <v>113</v>
      </c>
      <c r="E2121" s="53" t="s">
        <v>114</v>
      </c>
      <c r="F2121" s="151" t="s">
        <v>1662</v>
      </c>
      <c r="G2121" s="150"/>
      <c r="H2121" s="119" t="s">
        <v>1663</v>
      </c>
      <c r="I2121" s="118"/>
      <c r="J2121" s="8" t="s">
        <v>115</v>
      </c>
      <c r="K2121" s="8" t="s">
        <v>116</v>
      </c>
      <c r="L2121" s="136"/>
      <c r="M2121" s="141"/>
    </row>
    <row r="2122" spans="1:13" ht="24">
      <c r="A2122" s="76">
        <v>1</v>
      </c>
      <c r="B2122" s="30" t="s">
        <v>101</v>
      </c>
      <c r="C2122" s="30"/>
      <c r="D2122" s="9" t="s">
        <v>819</v>
      </c>
      <c r="E2122" s="55">
        <v>70000</v>
      </c>
      <c r="F2122" s="150">
        <v>4.2</v>
      </c>
      <c r="G2122" s="150">
        <f>E2122*F2122</f>
        <v>294000</v>
      </c>
      <c r="H2122" s="126">
        <v>4.2</v>
      </c>
      <c r="I2122" s="126">
        <f>H2122*E2122</f>
        <v>294000</v>
      </c>
      <c r="J2122" s="133">
        <v>4.49</v>
      </c>
      <c r="K2122" s="4"/>
      <c r="L2122" s="136">
        <f>H2122-F2122</f>
        <v>0</v>
      </c>
      <c r="M2122" s="141">
        <f t="shared" si="126"/>
        <v>0</v>
      </c>
    </row>
    <row r="2123" spans="1:13" ht="14.25">
      <c r="A2123" s="76">
        <v>2</v>
      </c>
      <c r="B2123" s="10" t="s">
        <v>102</v>
      </c>
      <c r="C2123" s="10"/>
      <c r="D2123" s="9" t="s">
        <v>103</v>
      </c>
      <c r="E2123" s="55">
        <v>16296</v>
      </c>
      <c r="F2123" s="150">
        <v>0.02</v>
      </c>
      <c r="G2123" s="150">
        <f>E2123*F2123</f>
        <v>325.92</v>
      </c>
      <c r="H2123" s="126">
        <v>0.02</v>
      </c>
      <c r="I2123" s="126">
        <f>H2123*E2123</f>
        <v>325.92</v>
      </c>
      <c r="J2123" s="133">
        <v>0.02</v>
      </c>
      <c r="K2123" s="4"/>
      <c r="L2123" s="136">
        <f>H2123-F2123</f>
        <v>0</v>
      </c>
      <c r="M2123" s="141">
        <f t="shared" si="126"/>
        <v>0</v>
      </c>
    </row>
    <row r="2124" spans="1:13" ht="14.25">
      <c r="A2124" s="76">
        <v>3</v>
      </c>
      <c r="B2124" s="77" t="s">
        <v>104</v>
      </c>
      <c r="C2124" s="77"/>
      <c r="D2124" s="46" t="s">
        <v>105</v>
      </c>
      <c r="E2124" s="116">
        <v>8260</v>
      </c>
      <c r="F2124" s="156">
        <v>0.04</v>
      </c>
      <c r="G2124" s="150">
        <f>E2124*F2124</f>
        <v>330.40000000000003</v>
      </c>
      <c r="H2124" s="126">
        <v>0.04</v>
      </c>
      <c r="I2124" s="126">
        <f>H2124*E2124</f>
        <v>330.40000000000003</v>
      </c>
      <c r="J2124" s="134">
        <v>0.04</v>
      </c>
      <c r="K2124" s="4"/>
      <c r="L2124" s="136">
        <f>H2124-F2124</f>
        <v>0</v>
      </c>
      <c r="M2124" s="141">
        <f t="shared" si="126"/>
        <v>0</v>
      </c>
    </row>
    <row r="2125" spans="1:13" ht="14.25">
      <c r="A2125" s="162"/>
      <c r="B2125" s="31"/>
      <c r="C2125" s="31"/>
      <c r="D2125" s="31"/>
      <c r="E2125" s="142"/>
      <c r="F2125" s="153"/>
      <c r="G2125" s="153">
        <f>SUM(G2122:G2124)</f>
        <v>294656.32</v>
      </c>
      <c r="H2125" s="143"/>
      <c r="I2125" s="143">
        <f>SUM(I2122:I2124)</f>
        <v>294656.32</v>
      </c>
      <c r="J2125" s="44"/>
      <c r="K2125" s="18"/>
      <c r="L2125" s="144"/>
      <c r="M2125" s="168">
        <f t="shared" si="126"/>
        <v>0</v>
      </c>
    </row>
    <row r="2126" spans="1:13" ht="14.25">
      <c r="A2126" s="76"/>
      <c r="B2126" s="83"/>
      <c r="C2126" s="83"/>
      <c r="D2126" s="82"/>
      <c r="E2126" s="108"/>
      <c r="F2126" s="150"/>
      <c r="G2126" s="150"/>
      <c r="H2126" s="118"/>
      <c r="I2126" s="118"/>
      <c r="J2126" s="44"/>
      <c r="K2126" s="18"/>
      <c r="L2126" s="136"/>
      <c r="M2126" s="141"/>
    </row>
    <row r="2127" spans="1:13" ht="14.25">
      <c r="A2127" s="76"/>
      <c r="B2127" s="10"/>
      <c r="C2127" s="10"/>
      <c r="D2127" s="10"/>
      <c r="E2127" s="55"/>
      <c r="F2127" s="150"/>
      <c r="G2127" s="150"/>
      <c r="H2127" s="118"/>
      <c r="I2127" s="118"/>
      <c r="J2127" s="44"/>
      <c r="K2127" s="18"/>
      <c r="L2127" s="136"/>
      <c r="M2127" s="141"/>
    </row>
    <row r="2128" spans="1:13" ht="14.25">
      <c r="A2128" s="54" t="s">
        <v>106</v>
      </c>
      <c r="B2128" s="1"/>
      <c r="C2128" s="1"/>
      <c r="D2128" s="1"/>
      <c r="E2128" s="57"/>
      <c r="F2128" s="152"/>
      <c r="G2128" s="150"/>
      <c r="H2128" s="118"/>
      <c r="I2128" s="118"/>
      <c r="J2128" s="1"/>
      <c r="K2128" s="1"/>
      <c r="L2128" s="136"/>
      <c r="M2128" s="141"/>
    </row>
    <row r="2129" spans="1:13" ht="14.25">
      <c r="A2129" s="6" t="s">
        <v>111</v>
      </c>
      <c r="B2129" s="6" t="s">
        <v>112</v>
      </c>
      <c r="C2129" s="12" t="s">
        <v>1164</v>
      </c>
      <c r="D2129" s="6" t="s">
        <v>113</v>
      </c>
      <c r="E2129" s="53" t="s">
        <v>114</v>
      </c>
      <c r="F2129" s="151" t="s">
        <v>1662</v>
      </c>
      <c r="G2129" s="150"/>
      <c r="H2129" s="119" t="s">
        <v>1663</v>
      </c>
      <c r="I2129" s="118"/>
      <c r="J2129" s="8" t="s">
        <v>115</v>
      </c>
      <c r="K2129" s="8" t="s">
        <v>116</v>
      </c>
      <c r="L2129" s="136"/>
      <c r="M2129" s="141"/>
    </row>
    <row r="2130" spans="1:13" ht="24">
      <c r="A2130" s="32">
        <v>1</v>
      </c>
      <c r="B2130" s="77" t="s">
        <v>107</v>
      </c>
      <c r="C2130" s="77"/>
      <c r="D2130" s="46" t="s">
        <v>819</v>
      </c>
      <c r="E2130" s="116">
        <v>23500</v>
      </c>
      <c r="F2130" s="156">
        <v>5.55</v>
      </c>
      <c r="G2130" s="150">
        <f>E2130*F2130</f>
        <v>130425</v>
      </c>
      <c r="H2130" s="126">
        <v>5.55</v>
      </c>
      <c r="I2130" s="126">
        <f>H2130*E2130</f>
        <v>130425</v>
      </c>
      <c r="J2130" s="134">
        <v>5.94</v>
      </c>
      <c r="K2130" s="4"/>
      <c r="L2130" s="136">
        <f>H2130-F2130</f>
        <v>0</v>
      </c>
      <c r="M2130" s="141">
        <f t="shared" si="126"/>
        <v>0</v>
      </c>
    </row>
    <row r="2131" spans="1:13" ht="14.25">
      <c r="A2131" s="16"/>
      <c r="B2131" s="16"/>
      <c r="C2131" s="16"/>
      <c r="D2131" s="16"/>
      <c r="E2131" s="54"/>
      <c r="F2131" s="154"/>
      <c r="G2131" s="154">
        <f>SUM(G2130)</f>
        <v>130425</v>
      </c>
      <c r="H2131" s="124"/>
      <c r="I2131" s="163">
        <f>SUM(I2130)</f>
        <v>130425</v>
      </c>
      <c r="J2131" s="78"/>
      <c r="K2131" s="18"/>
      <c r="L2131" s="144">
        <f>H2131-F2131</f>
        <v>0</v>
      </c>
      <c r="M2131" s="168">
        <f t="shared" si="126"/>
        <v>0</v>
      </c>
    </row>
    <row r="2132" spans="1:13" ht="14.25">
      <c r="A2132" s="3"/>
      <c r="B2132" s="3"/>
      <c r="C2132" s="3"/>
      <c r="D2132" s="3"/>
      <c r="E2132" s="106"/>
      <c r="F2132" s="149"/>
      <c r="G2132" s="149"/>
      <c r="H2132" s="117"/>
      <c r="I2132" s="117"/>
      <c r="J2132" s="3"/>
      <c r="K2132" s="3"/>
      <c r="L2132" s="3"/>
      <c r="M2132" s="141">
        <f>SUM(M2107:M2131)</f>
        <v>-2835.0971962616923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3"/>
  <sheetViews>
    <sheetView tabSelected="1" view="pageBreakPreview" zoomScaleSheetLayoutView="100" zoomScalePageLayoutView="0" workbookViewId="0" topLeftCell="A232">
      <selection activeCell="H236" sqref="H236"/>
    </sheetView>
  </sheetViews>
  <sheetFormatPr defaultColWidth="8.796875" defaultRowHeight="14.25"/>
  <cols>
    <col min="1" max="1" width="9" style="203" customWidth="1"/>
    <col min="2" max="2" width="59.19921875" style="203" customWidth="1"/>
    <col min="3" max="3" width="45.59765625" style="203" hidden="1" customWidth="1"/>
    <col min="4" max="5" width="9" style="203" customWidth="1"/>
    <col min="6" max="6" width="9.3984375" style="204" bestFit="1" customWidth="1"/>
    <col min="7" max="7" width="10.5" style="227" bestFit="1" customWidth="1"/>
    <col min="8" max="8" width="10" style="221" customWidth="1"/>
    <col min="9" max="9" width="10.8984375" style="220" customWidth="1"/>
    <col min="10" max="10" width="11.19921875" style="220" customWidth="1"/>
  </cols>
  <sheetData>
    <row r="2" ht="15">
      <c r="A2" s="358" t="s">
        <v>1637</v>
      </c>
    </row>
    <row r="3" ht="14.25">
      <c r="A3" s="357" t="s">
        <v>1641</v>
      </c>
    </row>
    <row r="6" spans="1:6" ht="14.25">
      <c r="A6" s="273" t="s">
        <v>110</v>
      </c>
      <c r="B6" s="274"/>
      <c r="C6" s="274"/>
      <c r="D6" s="190"/>
      <c r="E6" s="191"/>
      <c r="F6" s="218"/>
    </row>
    <row r="7" spans="1:10" ht="14.25">
      <c r="A7" s="205" t="s">
        <v>111</v>
      </c>
      <c r="B7" s="205" t="s">
        <v>112</v>
      </c>
      <c r="C7" s="205" t="s">
        <v>1164</v>
      </c>
      <c r="D7" s="205" t="s">
        <v>113</v>
      </c>
      <c r="E7" s="206" t="s">
        <v>114</v>
      </c>
      <c r="F7" s="207" t="s">
        <v>498</v>
      </c>
      <c r="G7" s="270" t="s">
        <v>1638</v>
      </c>
      <c r="H7" s="271" t="s">
        <v>610</v>
      </c>
      <c r="I7" s="359" t="s">
        <v>609</v>
      </c>
      <c r="J7" s="359" t="s">
        <v>1639</v>
      </c>
    </row>
    <row r="8" spans="1:10" ht="14.25">
      <c r="A8" s="176">
        <v>1</v>
      </c>
      <c r="B8" s="178" t="s">
        <v>117</v>
      </c>
      <c r="C8" s="178" t="s">
        <v>865</v>
      </c>
      <c r="D8" s="176" t="s">
        <v>118</v>
      </c>
      <c r="E8" s="177">
        <v>2</v>
      </c>
      <c r="F8" s="199"/>
      <c r="G8" s="228"/>
      <c r="H8" s="222"/>
      <c r="I8" s="219"/>
      <c r="J8" s="219"/>
    </row>
    <row r="9" spans="1:10" ht="14.25">
      <c r="A9" s="176">
        <v>2</v>
      </c>
      <c r="B9" s="178" t="s">
        <v>119</v>
      </c>
      <c r="C9" s="178" t="s">
        <v>866</v>
      </c>
      <c r="D9" s="176" t="s">
        <v>118</v>
      </c>
      <c r="E9" s="177">
        <v>2</v>
      </c>
      <c r="F9" s="199"/>
      <c r="G9" s="228"/>
      <c r="H9" s="222"/>
      <c r="I9" s="219"/>
      <c r="J9" s="219"/>
    </row>
    <row r="10" spans="1:10" ht="14.25">
      <c r="A10" s="176">
        <v>3</v>
      </c>
      <c r="B10" s="178" t="s">
        <v>120</v>
      </c>
      <c r="C10" s="178" t="s">
        <v>867</v>
      </c>
      <c r="D10" s="176" t="s">
        <v>118</v>
      </c>
      <c r="E10" s="177">
        <v>2</v>
      </c>
      <c r="F10" s="199"/>
      <c r="G10" s="228"/>
      <c r="H10" s="222"/>
      <c r="I10" s="219"/>
      <c r="J10" s="219"/>
    </row>
    <row r="11" spans="1:10" ht="14.25">
      <c r="A11" s="176">
        <v>4</v>
      </c>
      <c r="B11" s="178" t="s">
        <v>121</v>
      </c>
      <c r="C11" s="178" t="s">
        <v>1668</v>
      </c>
      <c r="D11" s="176" t="s">
        <v>118</v>
      </c>
      <c r="E11" s="177">
        <v>30</v>
      </c>
      <c r="F11" s="199"/>
      <c r="G11" s="228"/>
      <c r="H11" s="222"/>
      <c r="I11" s="219"/>
      <c r="J11" s="219"/>
    </row>
    <row r="12" spans="1:10" ht="14.25">
      <c r="A12" s="190"/>
      <c r="B12" s="198"/>
      <c r="C12" s="198"/>
      <c r="D12" s="190"/>
      <c r="E12" s="191"/>
      <c r="F12" s="218"/>
      <c r="G12" s="308"/>
      <c r="H12" s="221" t="s">
        <v>1640</v>
      </c>
      <c r="I12" s="299"/>
      <c r="J12" s="299"/>
    </row>
    <row r="13" spans="1:10" ht="14.25">
      <c r="A13" s="190"/>
      <c r="B13" s="198"/>
      <c r="C13" s="198"/>
      <c r="D13" s="190"/>
      <c r="E13" s="191"/>
      <c r="F13" s="218"/>
      <c r="G13" s="308"/>
      <c r="I13" s="224"/>
      <c r="J13" s="224"/>
    </row>
    <row r="14" spans="1:6" ht="14.25">
      <c r="A14" s="217" t="s">
        <v>122</v>
      </c>
      <c r="B14" s="198"/>
      <c r="C14" s="198"/>
      <c r="D14" s="190"/>
      <c r="E14" s="191"/>
      <c r="F14" s="218"/>
    </row>
    <row r="15" spans="1:10" ht="14.25">
      <c r="A15" s="208" t="s">
        <v>111</v>
      </c>
      <c r="B15" s="208" t="s">
        <v>112</v>
      </c>
      <c r="C15" s="205" t="s">
        <v>1164</v>
      </c>
      <c r="D15" s="208" t="s">
        <v>113</v>
      </c>
      <c r="E15" s="209" t="s">
        <v>114</v>
      </c>
      <c r="F15" s="207" t="s">
        <v>498</v>
      </c>
      <c r="G15" s="270" t="s">
        <v>1638</v>
      </c>
      <c r="H15" s="271" t="s">
        <v>610</v>
      </c>
      <c r="I15" s="359" t="s">
        <v>609</v>
      </c>
      <c r="J15" s="359" t="s">
        <v>1639</v>
      </c>
    </row>
    <row r="16" spans="1:10" ht="14.25">
      <c r="A16" s="176">
        <v>1</v>
      </c>
      <c r="B16" s="178" t="s">
        <v>144</v>
      </c>
      <c r="C16" s="96" t="s">
        <v>667</v>
      </c>
      <c r="D16" s="176" t="s">
        <v>118</v>
      </c>
      <c r="E16" s="177">
        <v>1</v>
      </c>
      <c r="F16" s="199"/>
      <c r="G16" s="228"/>
      <c r="H16" s="222"/>
      <c r="I16" s="219"/>
      <c r="J16" s="219"/>
    </row>
    <row r="17" spans="1:10" ht="14.25">
      <c r="A17" s="176">
        <v>2</v>
      </c>
      <c r="B17" s="178" t="s">
        <v>163</v>
      </c>
      <c r="C17" s="96" t="s">
        <v>680</v>
      </c>
      <c r="D17" s="176" t="s">
        <v>118</v>
      </c>
      <c r="E17" s="177">
        <v>20</v>
      </c>
      <c r="F17" s="199"/>
      <c r="G17" s="228"/>
      <c r="H17" s="222"/>
      <c r="I17" s="219"/>
      <c r="J17" s="219"/>
    </row>
    <row r="18" spans="1:10" ht="14.25">
      <c r="A18" s="176">
        <v>3</v>
      </c>
      <c r="B18" s="178" t="s">
        <v>165</v>
      </c>
      <c r="C18" s="96" t="s">
        <v>229</v>
      </c>
      <c r="D18" s="176" t="s">
        <v>118</v>
      </c>
      <c r="E18" s="177">
        <v>50</v>
      </c>
      <c r="F18" s="199"/>
      <c r="G18" s="228"/>
      <c r="H18" s="222"/>
      <c r="I18" s="219"/>
      <c r="J18" s="219"/>
    </row>
    <row r="19" spans="1:10" ht="14.25">
      <c r="A19" s="176">
        <v>4</v>
      </c>
      <c r="B19" s="178" t="s">
        <v>166</v>
      </c>
      <c r="C19" s="96" t="s">
        <v>230</v>
      </c>
      <c r="D19" s="176" t="s">
        <v>118</v>
      </c>
      <c r="E19" s="177">
        <v>10</v>
      </c>
      <c r="F19" s="199"/>
      <c r="G19" s="228"/>
      <c r="H19" s="222"/>
      <c r="I19" s="219"/>
      <c r="J19" s="219"/>
    </row>
    <row r="20" spans="1:10" ht="14.25">
      <c r="A20" s="176">
        <v>5</v>
      </c>
      <c r="B20" s="178" t="s">
        <v>176</v>
      </c>
      <c r="C20" s="96" t="s">
        <v>237</v>
      </c>
      <c r="D20" s="176" t="s">
        <v>118</v>
      </c>
      <c r="E20" s="177">
        <v>3</v>
      </c>
      <c r="F20" s="199"/>
      <c r="G20" s="228"/>
      <c r="H20" s="222"/>
      <c r="I20" s="219"/>
      <c r="J20" s="219"/>
    </row>
    <row r="21" spans="1:10" ht="14.25">
      <c r="A21" s="176">
        <v>6</v>
      </c>
      <c r="B21" s="178" t="s">
        <v>181</v>
      </c>
      <c r="C21" s="96" t="s">
        <v>240</v>
      </c>
      <c r="D21" s="176" t="s">
        <v>118</v>
      </c>
      <c r="E21" s="177">
        <v>40</v>
      </c>
      <c r="F21" s="199"/>
      <c r="G21" s="228"/>
      <c r="H21" s="222"/>
      <c r="I21" s="219"/>
      <c r="J21" s="219"/>
    </row>
    <row r="22" spans="1:10" ht="14.25">
      <c r="A22" s="176">
        <v>7</v>
      </c>
      <c r="B22" s="178" t="s">
        <v>182</v>
      </c>
      <c r="C22" s="96" t="s">
        <v>241</v>
      </c>
      <c r="D22" s="176" t="s">
        <v>118</v>
      </c>
      <c r="E22" s="177">
        <v>40</v>
      </c>
      <c r="F22" s="199"/>
      <c r="G22" s="228"/>
      <c r="H22" s="222"/>
      <c r="I22" s="219"/>
      <c r="J22" s="219"/>
    </row>
    <row r="23" spans="1:10" ht="14.25">
      <c r="A23" s="176">
        <v>8</v>
      </c>
      <c r="B23" s="196" t="s">
        <v>184</v>
      </c>
      <c r="C23" s="225" t="s">
        <v>242</v>
      </c>
      <c r="D23" s="188" t="s">
        <v>118</v>
      </c>
      <c r="E23" s="189">
        <v>2</v>
      </c>
      <c r="F23" s="200"/>
      <c r="G23" s="231"/>
      <c r="H23" s="234"/>
      <c r="I23" s="235"/>
      <c r="J23" s="235"/>
    </row>
    <row r="24" spans="1:10" ht="14.25">
      <c r="A24" s="233"/>
      <c r="B24" s="236"/>
      <c r="C24" s="237"/>
      <c r="D24" s="238"/>
      <c r="E24" s="239"/>
      <c r="F24" s="240"/>
      <c r="G24" s="311"/>
      <c r="H24" s="232" t="s">
        <v>1640</v>
      </c>
      <c r="I24" s="299"/>
      <c r="J24" s="299"/>
    </row>
    <row r="25" spans="1:10" ht="14.25">
      <c r="A25" s="190"/>
      <c r="B25" s="198"/>
      <c r="C25" s="361"/>
      <c r="D25" s="190"/>
      <c r="E25" s="191"/>
      <c r="F25" s="218"/>
      <c r="G25" s="310"/>
      <c r="H25" s="223"/>
      <c r="I25" s="224"/>
      <c r="J25" s="224"/>
    </row>
    <row r="26" spans="1:10" s="226" customFormat="1" ht="14.25">
      <c r="A26" s="217" t="s">
        <v>125</v>
      </c>
      <c r="B26" s="198"/>
      <c r="C26" s="198"/>
      <c r="D26" s="190"/>
      <c r="E26" s="191"/>
      <c r="F26" s="218"/>
      <c r="G26" s="229"/>
      <c r="H26" s="223"/>
      <c r="I26" s="224"/>
      <c r="J26" s="224"/>
    </row>
    <row r="27" spans="1:10" ht="14.25">
      <c r="A27" s="208" t="s">
        <v>208</v>
      </c>
      <c r="B27" s="208" t="s">
        <v>112</v>
      </c>
      <c r="C27" s="205" t="s">
        <v>1164</v>
      </c>
      <c r="D27" s="208" t="s">
        <v>113</v>
      </c>
      <c r="E27" s="209" t="s">
        <v>114</v>
      </c>
      <c r="F27" s="207" t="s">
        <v>498</v>
      </c>
      <c r="G27" s="270" t="s">
        <v>1638</v>
      </c>
      <c r="H27" s="271" t="s">
        <v>610</v>
      </c>
      <c r="I27" s="359" t="s">
        <v>609</v>
      </c>
      <c r="J27" s="359" t="s">
        <v>1639</v>
      </c>
    </row>
    <row r="28" spans="1:10" ht="14.25">
      <c r="A28" s="176">
        <v>1</v>
      </c>
      <c r="B28" s="178" t="s">
        <v>521</v>
      </c>
      <c r="C28" s="96" t="s">
        <v>281</v>
      </c>
      <c r="D28" s="176" t="s">
        <v>118</v>
      </c>
      <c r="E28" s="177">
        <v>3</v>
      </c>
      <c r="F28" s="199"/>
      <c r="G28" s="228"/>
      <c r="H28" s="222"/>
      <c r="I28" s="219"/>
      <c r="J28" s="219"/>
    </row>
    <row r="29" spans="1:10" s="226" customFormat="1" ht="14.25">
      <c r="A29" s="363">
        <v>2</v>
      </c>
      <c r="B29" s="364" t="s">
        <v>522</v>
      </c>
      <c r="C29" s="365" t="s">
        <v>282</v>
      </c>
      <c r="D29" s="363" t="s">
        <v>118</v>
      </c>
      <c r="E29" s="366">
        <v>3</v>
      </c>
      <c r="F29" s="367"/>
      <c r="G29" s="355"/>
      <c r="H29" s="298"/>
      <c r="I29" s="299"/>
      <c r="J29" s="299"/>
    </row>
    <row r="30" spans="1:10" s="226" customFormat="1" ht="14.25">
      <c r="A30" s="190"/>
      <c r="B30" s="198"/>
      <c r="C30" s="361"/>
      <c r="D30" s="190"/>
      <c r="E30" s="191"/>
      <c r="F30" s="218"/>
      <c r="G30" s="310"/>
      <c r="H30" s="223" t="s">
        <v>1640</v>
      </c>
      <c r="I30" s="362"/>
      <c r="J30" s="362"/>
    </row>
    <row r="31" spans="1:10" s="226" customFormat="1" ht="14.25">
      <c r="A31" s="190"/>
      <c r="B31" s="198"/>
      <c r="C31" s="361"/>
      <c r="D31" s="190"/>
      <c r="E31" s="191"/>
      <c r="F31" s="218"/>
      <c r="G31" s="310"/>
      <c r="H31" s="223"/>
      <c r="I31" s="224"/>
      <c r="J31" s="224"/>
    </row>
    <row r="32" spans="1:10" s="226" customFormat="1" ht="14.25">
      <c r="A32" s="241" t="s">
        <v>128</v>
      </c>
      <c r="B32" s="193"/>
      <c r="C32" s="193"/>
      <c r="D32" s="194"/>
      <c r="E32" s="191"/>
      <c r="F32" s="218"/>
      <c r="G32" s="230"/>
      <c r="H32" s="223"/>
      <c r="I32" s="224"/>
      <c r="J32" s="224"/>
    </row>
    <row r="33" spans="1:10" ht="14.25">
      <c r="A33" s="208" t="s">
        <v>111</v>
      </c>
      <c r="B33" s="208" t="s">
        <v>112</v>
      </c>
      <c r="C33" s="205" t="s">
        <v>1164</v>
      </c>
      <c r="D33" s="208" t="s">
        <v>113</v>
      </c>
      <c r="E33" s="209" t="s">
        <v>114</v>
      </c>
      <c r="F33" s="207" t="s">
        <v>498</v>
      </c>
      <c r="G33" s="270" t="s">
        <v>1638</v>
      </c>
      <c r="H33" s="271" t="s">
        <v>610</v>
      </c>
      <c r="I33" s="359" t="s">
        <v>609</v>
      </c>
      <c r="J33" s="359" t="s">
        <v>1639</v>
      </c>
    </row>
    <row r="34" spans="1:10" ht="14.25">
      <c r="A34" s="183">
        <v>1</v>
      </c>
      <c r="B34" s="178" t="s">
        <v>785</v>
      </c>
      <c r="C34" s="101" t="s">
        <v>350</v>
      </c>
      <c r="D34" s="176" t="s">
        <v>118</v>
      </c>
      <c r="E34" s="182">
        <v>5</v>
      </c>
      <c r="F34" s="199"/>
      <c r="G34" s="228"/>
      <c r="H34" s="222"/>
      <c r="I34" s="219"/>
      <c r="J34" s="219"/>
    </row>
    <row r="35" spans="1:10" ht="14.25">
      <c r="A35" s="183">
        <v>2</v>
      </c>
      <c r="B35" s="178" t="s">
        <v>786</v>
      </c>
      <c r="C35" s="101" t="s">
        <v>352</v>
      </c>
      <c r="D35" s="176" t="s">
        <v>118</v>
      </c>
      <c r="E35" s="182">
        <v>30</v>
      </c>
      <c r="F35" s="199"/>
      <c r="G35" s="228"/>
      <c r="H35" s="222"/>
      <c r="I35" s="219"/>
      <c r="J35" s="219"/>
    </row>
    <row r="36" spans="1:10" ht="14.25">
      <c r="A36" s="183">
        <v>3</v>
      </c>
      <c r="B36" s="178" t="s">
        <v>787</v>
      </c>
      <c r="C36" s="101" t="s">
        <v>353</v>
      </c>
      <c r="D36" s="176" t="s">
        <v>118</v>
      </c>
      <c r="E36" s="182">
        <v>30</v>
      </c>
      <c r="F36" s="199"/>
      <c r="G36" s="228"/>
      <c r="H36" s="222"/>
      <c r="I36" s="219"/>
      <c r="J36" s="219"/>
    </row>
    <row r="37" spans="1:10" ht="14.25">
      <c r="A37" s="183">
        <v>4</v>
      </c>
      <c r="B37" s="178" t="s">
        <v>788</v>
      </c>
      <c r="C37" s="101" t="s">
        <v>354</v>
      </c>
      <c r="D37" s="176" t="s">
        <v>118</v>
      </c>
      <c r="E37" s="182">
        <v>10</v>
      </c>
      <c r="F37" s="199"/>
      <c r="G37" s="228"/>
      <c r="H37" s="222"/>
      <c r="I37" s="219"/>
      <c r="J37" s="219"/>
    </row>
    <row r="38" spans="1:10" ht="14.25">
      <c r="A38" s="176">
        <v>5</v>
      </c>
      <c r="B38" s="178" t="s">
        <v>790</v>
      </c>
      <c r="C38" s="101" t="s">
        <v>351</v>
      </c>
      <c r="D38" s="176" t="s">
        <v>118</v>
      </c>
      <c r="E38" s="182">
        <v>20</v>
      </c>
      <c r="F38" s="199"/>
      <c r="G38" s="228"/>
      <c r="H38" s="222"/>
      <c r="I38" s="219"/>
      <c r="J38" s="219"/>
    </row>
    <row r="39" spans="1:10" ht="14.25">
      <c r="A39" s="183">
        <v>6</v>
      </c>
      <c r="B39" s="178" t="s">
        <v>798</v>
      </c>
      <c r="C39" s="101" t="s">
        <v>360</v>
      </c>
      <c r="D39" s="176" t="s">
        <v>118</v>
      </c>
      <c r="E39" s="182">
        <v>250</v>
      </c>
      <c r="F39" s="199"/>
      <c r="G39" s="228"/>
      <c r="H39" s="222"/>
      <c r="I39" s="219"/>
      <c r="J39" s="219"/>
    </row>
    <row r="40" spans="1:10" ht="14.25">
      <c r="A40" s="176">
        <v>7</v>
      </c>
      <c r="B40" s="178" t="s">
        <v>799</v>
      </c>
      <c r="C40" s="101" t="s">
        <v>361</v>
      </c>
      <c r="D40" s="176" t="s">
        <v>118</v>
      </c>
      <c r="E40" s="182">
        <v>100</v>
      </c>
      <c r="F40" s="199"/>
      <c r="G40" s="228"/>
      <c r="H40" s="222"/>
      <c r="I40" s="219"/>
      <c r="J40" s="219"/>
    </row>
    <row r="41" spans="1:10" ht="14.25">
      <c r="A41" s="176">
        <v>8</v>
      </c>
      <c r="B41" s="178" t="s">
        <v>801</v>
      </c>
      <c r="C41" s="101" t="s">
        <v>362</v>
      </c>
      <c r="D41" s="176" t="s">
        <v>118</v>
      </c>
      <c r="E41" s="182">
        <v>50</v>
      </c>
      <c r="F41" s="199"/>
      <c r="G41" s="228"/>
      <c r="H41" s="222"/>
      <c r="I41" s="219"/>
      <c r="J41" s="219"/>
    </row>
    <row r="42" spans="1:10" ht="14.25">
      <c r="A42" s="176">
        <v>9</v>
      </c>
      <c r="B42" s="178" t="s">
        <v>802</v>
      </c>
      <c r="C42" s="101" t="s">
        <v>363</v>
      </c>
      <c r="D42" s="176" t="s">
        <v>118</v>
      </c>
      <c r="E42" s="182">
        <v>45</v>
      </c>
      <c r="F42" s="199"/>
      <c r="G42" s="228"/>
      <c r="H42" s="222"/>
      <c r="I42" s="219"/>
      <c r="J42" s="219"/>
    </row>
    <row r="43" spans="1:10" ht="14.25">
      <c r="A43" s="176">
        <v>10</v>
      </c>
      <c r="B43" s="178" t="s">
        <v>803</v>
      </c>
      <c r="C43" s="101" t="s">
        <v>364</v>
      </c>
      <c r="D43" s="176" t="s">
        <v>118</v>
      </c>
      <c r="E43" s="182">
        <v>2</v>
      </c>
      <c r="F43" s="199"/>
      <c r="G43" s="228"/>
      <c r="H43" s="222"/>
      <c r="I43" s="219"/>
      <c r="J43" s="219"/>
    </row>
    <row r="44" spans="1:10" ht="14.25">
      <c r="A44" s="183">
        <v>11</v>
      </c>
      <c r="B44" s="178" t="s">
        <v>805</v>
      </c>
      <c r="C44" s="101" t="s">
        <v>365</v>
      </c>
      <c r="D44" s="176" t="s">
        <v>118</v>
      </c>
      <c r="E44" s="182">
        <v>10</v>
      </c>
      <c r="F44" s="199"/>
      <c r="G44" s="228"/>
      <c r="H44" s="222"/>
      <c r="I44" s="219"/>
      <c r="J44" s="219"/>
    </row>
    <row r="45" spans="1:10" ht="14.25">
      <c r="A45" s="176">
        <v>12</v>
      </c>
      <c r="B45" s="178" t="s">
        <v>810</v>
      </c>
      <c r="C45" s="101" t="s">
        <v>368</v>
      </c>
      <c r="D45" s="176" t="s">
        <v>118</v>
      </c>
      <c r="E45" s="182">
        <v>10</v>
      </c>
      <c r="F45" s="199"/>
      <c r="G45" s="228"/>
      <c r="H45" s="222"/>
      <c r="I45" s="219"/>
      <c r="J45" s="219"/>
    </row>
    <row r="46" spans="1:10" ht="14.25">
      <c r="A46" s="188">
        <v>13</v>
      </c>
      <c r="B46" s="196" t="s">
        <v>811</v>
      </c>
      <c r="C46" s="242" t="s">
        <v>369</v>
      </c>
      <c r="D46" s="188" t="s">
        <v>118</v>
      </c>
      <c r="E46" s="243">
        <v>1000</v>
      </c>
      <c r="F46" s="200"/>
      <c r="G46" s="231"/>
      <c r="H46" s="234"/>
      <c r="I46" s="235"/>
      <c r="J46" s="235"/>
    </row>
    <row r="47" spans="1:10" s="283" customFormat="1" ht="11.25">
      <c r="A47" s="176">
        <v>14</v>
      </c>
      <c r="B47" s="284" t="s">
        <v>608</v>
      </c>
      <c r="C47" s="284" t="s">
        <v>1538</v>
      </c>
      <c r="D47" s="285" t="s">
        <v>118</v>
      </c>
      <c r="E47" s="284">
        <v>5</v>
      </c>
      <c r="F47" s="199"/>
      <c r="G47" s="286"/>
      <c r="H47" s="287"/>
      <c r="I47" s="288"/>
      <c r="J47" s="288"/>
    </row>
    <row r="48" spans="1:10" ht="14.25">
      <c r="A48" s="238"/>
      <c r="B48" s="236"/>
      <c r="C48" s="246"/>
      <c r="D48" s="238"/>
      <c r="E48" s="247"/>
      <c r="F48" s="240"/>
      <c r="G48" s="311"/>
      <c r="H48" s="232" t="s">
        <v>1640</v>
      </c>
      <c r="I48" s="299"/>
      <c r="J48" s="299"/>
    </row>
    <row r="49" spans="1:10" ht="14.25">
      <c r="A49" s="190"/>
      <c r="B49" s="198"/>
      <c r="C49" s="244"/>
      <c r="D49" s="190"/>
      <c r="E49" s="245"/>
      <c r="F49" s="218"/>
      <c r="G49" s="310"/>
      <c r="H49" s="223"/>
      <c r="I49" s="224"/>
      <c r="J49" s="224"/>
    </row>
    <row r="50" spans="1:10" s="226" customFormat="1" ht="14.25">
      <c r="A50" s="217" t="s">
        <v>1449</v>
      </c>
      <c r="B50" s="198"/>
      <c r="C50" s="244"/>
      <c r="D50" s="190"/>
      <c r="E50" s="245"/>
      <c r="F50" s="218"/>
      <c r="G50" s="230"/>
      <c r="H50" s="223"/>
      <c r="I50" s="224"/>
      <c r="J50" s="224"/>
    </row>
    <row r="51" spans="1:10" s="226" customFormat="1" ht="14.25">
      <c r="A51" s="208" t="s">
        <v>111</v>
      </c>
      <c r="B51" s="208" t="s">
        <v>112</v>
      </c>
      <c r="C51" s="205" t="s">
        <v>1164</v>
      </c>
      <c r="D51" s="208" t="s">
        <v>113</v>
      </c>
      <c r="E51" s="209" t="s">
        <v>114</v>
      </c>
      <c r="F51" s="207" t="s">
        <v>498</v>
      </c>
      <c r="G51" s="270" t="s">
        <v>1638</v>
      </c>
      <c r="H51" s="271" t="s">
        <v>610</v>
      </c>
      <c r="I51" s="359" t="s">
        <v>609</v>
      </c>
      <c r="J51" s="359" t="s">
        <v>1639</v>
      </c>
    </row>
    <row r="52" spans="1:10" ht="14.25">
      <c r="A52" s="176">
        <v>1</v>
      </c>
      <c r="B52" s="178" t="s">
        <v>978</v>
      </c>
      <c r="C52" s="99" t="s">
        <v>469</v>
      </c>
      <c r="D52" s="176" t="s">
        <v>133</v>
      </c>
      <c r="E52" s="177">
        <v>100</v>
      </c>
      <c r="F52" s="199"/>
      <c r="G52" s="228"/>
      <c r="H52" s="222"/>
      <c r="I52" s="219"/>
      <c r="J52" s="219"/>
    </row>
    <row r="53" spans="1:10" ht="14.25">
      <c r="A53" s="183">
        <v>2</v>
      </c>
      <c r="B53" s="178" t="s">
        <v>1214</v>
      </c>
      <c r="C53" s="99" t="s">
        <v>1588</v>
      </c>
      <c r="D53" s="176" t="s">
        <v>133</v>
      </c>
      <c r="E53" s="177">
        <v>30</v>
      </c>
      <c r="F53" s="199"/>
      <c r="G53" s="228"/>
      <c r="H53" s="222"/>
      <c r="I53" s="219"/>
      <c r="J53" s="219"/>
    </row>
    <row r="54" spans="1:10" ht="14.25">
      <c r="A54" s="176">
        <v>3</v>
      </c>
      <c r="B54" s="178" t="s">
        <v>1215</v>
      </c>
      <c r="C54" s="99" t="s">
        <v>1589</v>
      </c>
      <c r="D54" s="176" t="s">
        <v>118</v>
      </c>
      <c r="E54" s="177">
        <v>30</v>
      </c>
      <c r="F54" s="199"/>
      <c r="G54" s="228"/>
      <c r="H54" s="222"/>
      <c r="I54" s="219"/>
      <c r="J54" s="219"/>
    </row>
    <row r="55" spans="1:10" ht="14.25">
      <c r="A55" s="176">
        <v>4</v>
      </c>
      <c r="B55" s="178" t="s">
        <v>1376</v>
      </c>
      <c r="C55" s="99" t="s">
        <v>1573</v>
      </c>
      <c r="D55" s="176" t="s">
        <v>118</v>
      </c>
      <c r="E55" s="177">
        <v>50</v>
      </c>
      <c r="F55" s="199"/>
      <c r="G55" s="228"/>
      <c r="H55" s="222"/>
      <c r="I55" s="219"/>
      <c r="J55" s="219"/>
    </row>
    <row r="56" spans="1:10" ht="14.25">
      <c r="A56" s="183">
        <v>5</v>
      </c>
      <c r="B56" s="178" t="s">
        <v>1377</v>
      </c>
      <c r="C56" s="99" t="s">
        <v>1574</v>
      </c>
      <c r="D56" s="176" t="s">
        <v>118</v>
      </c>
      <c r="E56" s="177">
        <v>50</v>
      </c>
      <c r="F56" s="199"/>
      <c r="G56" s="228"/>
      <c r="H56" s="222"/>
      <c r="I56" s="219"/>
      <c r="J56" s="219"/>
    </row>
    <row r="57" spans="1:10" ht="14.25">
      <c r="A57" s="176">
        <v>6</v>
      </c>
      <c r="B57" s="178" t="s">
        <v>1379</v>
      </c>
      <c r="C57" s="99" t="s">
        <v>1575</v>
      </c>
      <c r="D57" s="176" t="s">
        <v>133</v>
      </c>
      <c r="E57" s="177">
        <v>50</v>
      </c>
      <c r="F57" s="199"/>
      <c r="G57" s="228"/>
      <c r="H57" s="222"/>
      <c r="I57" s="219"/>
      <c r="J57" s="219"/>
    </row>
    <row r="58" spans="1:10" ht="14.25">
      <c r="A58" s="183">
        <v>7</v>
      </c>
      <c r="B58" s="178" t="s">
        <v>1380</v>
      </c>
      <c r="C58" s="99" t="s">
        <v>1576</v>
      </c>
      <c r="D58" s="176" t="s">
        <v>118</v>
      </c>
      <c r="E58" s="177">
        <v>80</v>
      </c>
      <c r="F58" s="199"/>
      <c r="G58" s="228"/>
      <c r="H58" s="222"/>
      <c r="I58" s="219"/>
      <c r="J58" s="219"/>
    </row>
    <row r="59" spans="1:10" ht="14.25">
      <c r="A59" s="176">
        <v>8</v>
      </c>
      <c r="B59" s="178" t="s">
        <v>1067</v>
      </c>
      <c r="C59" s="99" t="s">
        <v>1455</v>
      </c>
      <c r="D59" s="176" t="s">
        <v>118</v>
      </c>
      <c r="E59" s="177">
        <v>150</v>
      </c>
      <c r="F59" s="199"/>
      <c r="G59" s="228"/>
      <c r="H59" s="222"/>
      <c r="I59" s="219"/>
      <c r="J59" s="219"/>
    </row>
    <row r="60" spans="1:10" ht="14.25">
      <c r="A60" s="183">
        <v>9</v>
      </c>
      <c r="B60" s="178" t="s">
        <v>1107</v>
      </c>
      <c r="C60" s="99" t="s">
        <v>1481</v>
      </c>
      <c r="D60" s="176" t="s">
        <v>118</v>
      </c>
      <c r="E60" s="177">
        <v>30</v>
      </c>
      <c r="F60" s="199"/>
      <c r="G60" s="228"/>
      <c r="H60" s="222"/>
      <c r="I60" s="219"/>
      <c r="J60" s="219"/>
    </row>
    <row r="61" spans="1:10" ht="14.25">
      <c r="A61" s="176">
        <v>10</v>
      </c>
      <c r="B61" s="178" t="s">
        <v>1108</v>
      </c>
      <c r="C61" s="99" t="s">
        <v>1481</v>
      </c>
      <c r="D61" s="176" t="s">
        <v>118</v>
      </c>
      <c r="E61" s="177">
        <v>30</v>
      </c>
      <c r="F61" s="199"/>
      <c r="G61" s="228"/>
      <c r="H61" s="222"/>
      <c r="I61" s="219"/>
      <c r="J61" s="219"/>
    </row>
    <row r="62" spans="1:10" ht="14.25">
      <c r="A62" s="183">
        <v>11</v>
      </c>
      <c r="B62" s="178" t="s">
        <v>1144</v>
      </c>
      <c r="C62" s="99" t="s">
        <v>1494</v>
      </c>
      <c r="D62" s="176" t="s">
        <v>118</v>
      </c>
      <c r="E62" s="177">
        <v>70</v>
      </c>
      <c r="F62" s="199"/>
      <c r="G62" s="228"/>
      <c r="H62" s="222"/>
      <c r="I62" s="219"/>
      <c r="J62" s="219"/>
    </row>
    <row r="63" spans="1:10" ht="14.25">
      <c r="A63" s="188">
        <v>12</v>
      </c>
      <c r="B63" s="196" t="s">
        <v>1145</v>
      </c>
      <c r="C63" s="197" t="s">
        <v>1495</v>
      </c>
      <c r="D63" s="188" t="s">
        <v>118</v>
      </c>
      <c r="E63" s="189">
        <v>70</v>
      </c>
      <c r="F63" s="200"/>
      <c r="G63" s="228"/>
      <c r="H63" s="222"/>
      <c r="I63" s="219"/>
      <c r="J63" s="219"/>
    </row>
    <row r="64" spans="1:10" ht="14.25">
      <c r="A64" s="238"/>
      <c r="B64" s="236"/>
      <c r="C64" s="248"/>
      <c r="D64" s="238"/>
      <c r="E64" s="239"/>
      <c r="F64" s="240"/>
      <c r="G64" s="310"/>
      <c r="H64" s="223" t="s">
        <v>1640</v>
      </c>
      <c r="I64" s="299"/>
      <c r="J64" s="299"/>
    </row>
    <row r="65" spans="1:10" ht="14.25">
      <c r="A65" s="190"/>
      <c r="B65" s="198"/>
      <c r="C65" s="272"/>
      <c r="D65" s="190"/>
      <c r="E65" s="191"/>
      <c r="F65" s="218"/>
      <c r="G65" s="310"/>
      <c r="H65" s="223"/>
      <c r="I65" s="224"/>
      <c r="J65" s="224"/>
    </row>
    <row r="66" spans="1:10" s="226" customFormat="1" ht="14.25">
      <c r="A66" s="217" t="s">
        <v>1450</v>
      </c>
      <c r="B66" s="198"/>
      <c r="C66" s="244"/>
      <c r="D66" s="190"/>
      <c r="E66" s="245"/>
      <c r="F66" s="218"/>
      <c r="G66" s="230"/>
      <c r="H66" s="223"/>
      <c r="I66" s="224"/>
      <c r="J66" s="224"/>
    </row>
    <row r="67" spans="1:10" ht="14.25">
      <c r="A67" s="208" t="s">
        <v>111</v>
      </c>
      <c r="B67" s="208" t="s">
        <v>112</v>
      </c>
      <c r="C67" s="205" t="s">
        <v>1164</v>
      </c>
      <c r="D67" s="208" t="s">
        <v>113</v>
      </c>
      <c r="E67" s="209" t="s">
        <v>114</v>
      </c>
      <c r="F67" s="207" t="s">
        <v>498</v>
      </c>
      <c r="G67" s="270" t="s">
        <v>1638</v>
      </c>
      <c r="H67" s="271" t="s">
        <v>610</v>
      </c>
      <c r="I67" s="359" t="s">
        <v>609</v>
      </c>
      <c r="J67" s="359" t="s">
        <v>1639</v>
      </c>
    </row>
    <row r="68" spans="1:10" ht="14.25">
      <c r="A68" s="211">
        <v>1</v>
      </c>
      <c r="B68" s="210" t="s">
        <v>732</v>
      </c>
      <c r="C68" s="249" t="s">
        <v>337</v>
      </c>
      <c r="D68" s="211" t="s">
        <v>118</v>
      </c>
      <c r="E68" s="212">
        <v>70</v>
      </c>
      <c r="F68" s="199"/>
      <c r="G68" s="228"/>
      <c r="H68" s="222"/>
      <c r="I68" s="219"/>
      <c r="J68" s="219"/>
    </row>
    <row r="69" spans="1:10" ht="14.25">
      <c r="A69" s="183">
        <v>2</v>
      </c>
      <c r="B69" s="178" t="s">
        <v>1316</v>
      </c>
      <c r="C69" s="99" t="s">
        <v>329</v>
      </c>
      <c r="D69" s="176" t="s">
        <v>118</v>
      </c>
      <c r="E69" s="177">
        <v>3</v>
      </c>
      <c r="F69" s="199"/>
      <c r="G69" s="228"/>
      <c r="H69" s="222"/>
      <c r="I69" s="219"/>
      <c r="J69" s="219"/>
    </row>
    <row r="70" spans="1:10" ht="14.25">
      <c r="A70" s="202">
        <v>3</v>
      </c>
      <c r="B70" s="196" t="s">
        <v>1323</v>
      </c>
      <c r="C70" s="197" t="s">
        <v>1539</v>
      </c>
      <c r="D70" s="188" t="s">
        <v>118</v>
      </c>
      <c r="E70" s="189">
        <v>80</v>
      </c>
      <c r="F70" s="200"/>
      <c r="G70" s="228"/>
      <c r="H70" s="222"/>
      <c r="I70" s="219"/>
      <c r="J70" s="219"/>
    </row>
    <row r="71" spans="1:10" ht="14.25">
      <c r="A71" s="250"/>
      <c r="B71" s="236"/>
      <c r="C71" s="248"/>
      <c r="D71" s="238"/>
      <c r="E71" s="239"/>
      <c r="F71" s="240"/>
      <c r="G71" s="308"/>
      <c r="H71" s="221" t="s">
        <v>1640</v>
      </c>
      <c r="I71" s="299"/>
      <c r="J71" s="299"/>
    </row>
    <row r="72" spans="1:7" ht="14.25">
      <c r="A72" s="195"/>
      <c r="B72" s="198"/>
      <c r="C72" s="272"/>
      <c r="D72" s="190"/>
      <c r="E72" s="191"/>
      <c r="F72" s="218"/>
      <c r="G72" s="308"/>
    </row>
    <row r="73" spans="1:10" s="226" customFormat="1" ht="14.25">
      <c r="A73" s="217" t="s">
        <v>136</v>
      </c>
      <c r="B73" s="198"/>
      <c r="C73" s="272"/>
      <c r="D73" s="190"/>
      <c r="E73" s="191"/>
      <c r="F73" s="218"/>
      <c r="G73" s="230"/>
      <c r="H73" s="223"/>
      <c r="I73" s="224"/>
      <c r="J73" s="224"/>
    </row>
    <row r="74" spans="1:10" ht="14.25">
      <c r="A74" s="208" t="s">
        <v>111</v>
      </c>
      <c r="B74" s="208" t="s">
        <v>112</v>
      </c>
      <c r="C74" s="205" t="s">
        <v>1164</v>
      </c>
      <c r="D74" s="208" t="s">
        <v>113</v>
      </c>
      <c r="E74" s="209" t="s">
        <v>114</v>
      </c>
      <c r="F74" s="207" t="s">
        <v>498</v>
      </c>
      <c r="G74" s="270" t="s">
        <v>1638</v>
      </c>
      <c r="H74" s="271" t="s">
        <v>610</v>
      </c>
      <c r="I74" s="359" t="s">
        <v>609</v>
      </c>
      <c r="J74" s="359" t="s">
        <v>1639</v>
      </c>
    </row>
    <row r="75" spans="1:10" ht="14.25">
      <c r="A75" s="183">
        <v>1</v>
      </c>
      <c r="B75" s="178" t="s">
        <v>1138</v>
      </c>
      <c r="C75" s="99" t="s">
        <v>1488</v>
      </c>
      <c r="D75" s="176" t="s">
        <v>118</v>
      </c>
      <c r="E75" s="177">
        <v>10</v>
      </c>
      <c r="F75" s="199"/>
      <c r="G75" s="228"/>
      <c r="H75" s="222"/>
      <c r="I75" s="219"/>
      <c r="J75" s="219"/>
    </row>
    <row r="76" spans="1:10" ht="14.25">
      <c r="A76" s="176">
        <v>2</v>
      </c>
      <c r="B76" s="178" t="s">
        <v>1141</v>
      </c>
      <c r="C76" s="99" t="s">
        <v>1491</v>
      </c>
      <c r="D76" s="176" t="s">
        <v>133</v>
      </c>
      <c r="E76" s="177">
        <v>10</v>
      </c>
      <c r="F76" s="199"/>
      <c r="G76" s="228"/>
      <c r="H76" s="222"/>
      <c r="I76" s="219"/>
      <c r="J76" s="219"/>
    </row>
    <row r="77" spans="1:10" ht="14.25">
      <c r="A77" s="183">
        <v>3</v>
      </c>
      <c r="B77" s="178" t="s">
        <v>1142</v>
      </c>
      <c r="C77" s="99" t="s">
        <v>1492</v>
      </c>
      <c r="D77" s="176" t="s">
        <v>118</v>
      </c>
      <c r="E77" s="177">
        <v>10</v>
      </c>
      <c r="F77" s="199"/>
      <c r="G77" s="228"/>
      <c r="H77" s="222"/>
      <c r="I77" s="219"/>
      <c r="J77" s="219"/>
    </row>
    <row r="78" spans="1:10" ht="14.25">
      <c r="A78" s="176">
        <v>4</v>
      </c>
      <c r="B78" s="178" t="s">
        <v>1143</v>
      </c>
      <c r="C78" s="99" t="s">
        <v>1493</v>
      </c>
      <c r="D78" s="176" t="s">
        <v>118</v>
      </c>
      <c r="E78" s="177">
        <v>20</v>
      </c>
      <c r="F78" s="199"/>
      <c r="G78" s="228"/>
      <c r="H78" s="222"/>
      <c r="I78" s="219"/>
      <c r="J78" s="219"/>
    </row>
    <row r="79" spans="1:10" ht="14.25">
      <c r="A79" s="176">
        <v>5</v>
      </c>
      <c r="B79" s="178" t="s">
        <v>1182</v>
      </c>
      <c r="C79" s="99" t="s">
        <v>1511</v>
      </c>
      <c r="D79" s="176" t="s">
        <v>118</v>
      </c>
      <c r="E79" s="177">
        <v>200</v>
      </c>
      <c r="F79" s="199"/>
      <c r="G79" s="228"/>
      <c r="H79" s="222"/>
      <c r="I79" s="219"/>
      <c r="J79" s="219"/>
    </row>
    <row r="80" spans="1:10" ht="14.25">
      <c r="A80" s="176">
        <v>6</v>
      </c>
      <c r="B80" s="179" t="s">
        <v>598</v>
      </c>
      <c r="C80" s="99" t="s">
        <v>1507</v>
      </c>
      <c r="D80" s="176" t="s">
        <v>118</v>
      </c>
      <c r="E80" s="177">
        <v>20</v>
      </c>
      <c r="F80" s="199"/>
      <c r="G80" s="228"/>
      <c r="H80" s="222"/>
      <c r="I80" s="219"/>
      <c r="J80" s="219"/>
    </row>
    <row r="81" spans="1:10" ht="14.25">
      <c r="A81" s="176">
        <v>7</v>
      </c>
      <c r="B81" s="179" t="s">
        <v>599</v>
      </c>
      <c r="C81" s="99" t="s">
        <v>1508</v>
      </c>
      <c r="D81" s="176" t="s">
        <v>118</v>
      </c>
      <c r="E81" s="177">
        <v>200</v>
      </c>
      <c r="F81" s="199"/>
      <c r="G81" s="228"/>
      <c r="H81" s="222"/>
      <c r="I81" s="219"/>
      <c r="J81" s="219"/>
    </row>
    <row r="82" spans="1:10" ht="14.25">
      <c r="A82" s="176">
        <v>8</v>
      </c>
      <c r="B82" s="178" t="s">
        <v>1319</v>
      </c>
      <c r="C82" s="99" t="s">
        <v>1542</v>
      </c>
      <c r="D82" s="176" t="s">
        <v>118</v>
      </c>
      <c r="E82" s="177">
        <v>230</v>
      </c>
      <c r="F82" s="199"/>
      <c r="G82" s="228"/>
      <c r="H82" s="222"/>
      <c r="I82" s="219"/>
      <c r="J82" s="219"/>
    </row>
    <row r="83" spans="1:10" ht="14.25">
      <c r="A83" s="176">
        <v>9</v>
      </c>
      <c r="B83" s="178" t="s">
        <v>1160</v>
      </c>
      <c r="C83" s="99" t="s">
        <v>1504</v>
      </c>
      <c r="D83" s="176" t="s">
        <v>118</v>
      </c>
      <c r="E83" s="177">
        <v>100</v>
      </c>
      <c r="F83" s="199"/>
      <c r="G83" s="228"/>
      <c r="H83" s="222"/>
      <c r="I83" s="219"/>
      <c r="J83" s="219"/>
    </row>
    <row r="84" spans="1:10" ht="14.25">
      <c r="A84" s="176">
        <v>10</v>
      </c>
      <c r="B84" s="196" t="s">
        <v>1239</v>
      </c>
      <c r="C84" s="197" t="s">
        <v>1609</v>
      </c>
      <c r="D84" s="188" t="s">
        <v>118</v>
      </c>
      <c r="E84" s="189">
        <v>10</v>
      </c>
      <c r="F84" s="200"/>
      <c r="G84" s="228"/>
      <c r="H84" s="222"/>
      <c r="I84" s="219"/>
      <c r="J84" s="219"/>
    </row>
    <row r="85" spans="1:10" ht="14.25">
      <c r="A85" s="238"/>
      <c r="B85" s="236"/>
      <c r="C85" s="246"/>
      <c r="D85" s="238"/>
      <c r="E85" s="247"/>
      <c r="F85" s="240"/>
      <c r="G85" s="308"/>
      <c r="H85" s="221" t="s">
        <v>1640</v>
      </c>
      <c r="I85" s="299"/>
      <c r="J85" s="299"/>
    </row>
    <row r="86" spans="1:7" ht="14.25">
      <c r="A86" s="190"/>
      <c r="B86" s="198"/>
      <c r="C86" s="244"/>
      <c r="D86" s="190"/>
      <c r="E86" s="245"/>
      <c r="F86" s="218"/>
      <c r="G86" s="308"/>
    </row>
    <row r="87" spans="1:6" ht="14.25">
      <c r="A87" s="251" t="s">
        <v>1451</v>
      </c>
      <c r="B87" s="252"/>
      <c r="C87" s="252"/>
      <c r="D87" s="253"/>
      <c r="E87" s="254"/>
      <c r="F87" s="255"/>
    </row>
    <row r="88" spans="1:10" ht="14.25">
      <c r="A88" s="213" t="s">
        <v>111</v>
      </c>
      <c r="B88" s="213" t="s">
        <v>112</v>
      </c>
      <c r="C88" s="214" t="s">
        <v>1164</v>
      </c>
      <c r="D88" s="213" t="s">
        <v>113</v>
      </c>
      <c r="E88" s="215" t="s">
        <v>114</v>
      </c>
      <c r="F88" s="216" t="s">
        <v>498</v>
      </c>
      <c r="G88" s="270" t="s">
        <v>1638</v>
      </c>
      <c r="H88" s="271" t="s">
        <v>610</v>
      </c>
      <c r="I88" s="359" t="s">
        <v>609</v>
      </c>
      <c r="J88" s="359" t="s">
        <v>1639</v>
      </c>
    </row>
    <row r="89" spans="1:10" ht="14.25">
      <c r="A89" s="183">
        <v>1</v>
      </c>
      <c r="B89" s="178" t="s">
        <v>1286</v>
      </c>
      <c r="C89" s="99" t="s">
        <v>1656</v>
      </c>
      <c r="D89" s="176" t="s">
        <v>118</v>
      </c>
      <c r="E89" s="177">
        <v>5</v>
      </c>
      <c r="F89" s="199"/>
      <c r="G89" s="228"/>
      <c r="H89" s="222"/>
      <c r="I89" s="219"/>
      <c r="J89" s="219"/>
    </row>
    <row r="90" spans="1:10" ht="14.25">
      <c r="A90" s="176">
        <v>2</v>
      </c>
      <c r="B90" s="178" t="s">
        <v>1206</v>
      </c>
      <c r="C90" s="99" t="s">
        <v>1595</v>
      </c>
      <c r="D90" s="176" t="s">
        <v>118</v>
      </c>
      <c r="E90" s="177">
        <v>40</v>
      </c>
      <c r="F90" s="199"/>
      <c r="G90" s="228"/>
      <c r="H90" s="222"/>
      <c r="I90" s="219"/>
      <c r="J90" s="219"/>
    </row>
    <row r="91" spans="1:10" ht="14.25">
      <c r="A91" s="183">
        <v>3</v>
      </c>
      <c r="B91" s="178" t="s">
        <v>1227</v>
      </c>
      <c r="C91" s="99" t="s">
        <v>1602</v>
      </c>
      <c r="D91" s="176" t="s">
        <v>118</v>
      </c>
      <c r="E91" s="177">
        <v>70</v>
      </c>
      <c r="F91" s="199"/>
      <c r="G91" s="228"/>
      <c r="H91" s="222"/>
      <c r="I91" s="219"/>
      <c r="J91" s="219"/>
    </row>
    <row r="92" spans="1:10" ht="14.25">
      <c r="A92" s="176">
        <v>4</v>
      </c>
      <c r="B92" s="178" t="s">
        <v>1228</v>
      </c>
      <c r="C92" s="99" t="s">
        <v>1603</v>
      </c>
      <c r="D92" s="176" t="s">
        <v>118</v>
      </c>
      <c r="E92" s="177">
        <v>10</v>
      </c>
      <c r="F92" s="199"/>
      <c r="G92" s="228"/>
      <c r="H92" s="222"/>
      <c r="I92" s="219"/>
      <c r="J92" s="219"/>
    </row>
    <row r="93" spans="1:10" ht="14.25">
      <c r="A93" s="183">
        <v>5</v>
      </c>
      <c r="B93" s="178" t="s">
        <v>1185</v>
      </c>
      <c r="C93" s="99" t="s">
        <v>1514</v>
      </c>
      <c r="D93" s="176" t="s">
        <v>118</v>
      </c>
      <c r="E93" s="177">
        <v>100</v>
      </c>
      <c r="F93" s="199"/>
      <c r="G93" s="228"/>
      <c r="H93" s="222"/>
      <c r="I93" s="219"/>
      <c r="J93" s="219"/>
    </row>
    <row r="94" spans="1:10" ht="14.25">
      <c r="A94" s="176">
        <v>6</v>
      </c>
      <c r="B94" s="178" t="s">
        <v>1056</v>
      </c>
      <c r="C94" s="99" t="s">
        <v>501</v>
      </c>
      <c r="D94" s="176" t="s">
        <v>118</v>
      </c>
      <c r="E94" s="177">
        <v>20</v>
      </c>
      <c r="F94" s="199"/>
      <c r="G94" s="228"/>
      <c r="H94" s="222"/>
      <c r="I94" s="219"/>
      <c r="J94" s="219"/>
    </row>
    <row r="95" spans="1:10" ht="22.5">
      <c r="A95" s="183">
        <v>7</v>
      </c>
      <c r="B95" s="178" t="s">
        <v>940</v>
      </c>
      <c r="C95" s="99" t="s">
        <v>443</v>
      </c>
      <c r="D95" s="176" t="s">
        <v>118</v>
      </c>
      <c r="E95" s="177">
        <v>20</v>
      </c>
      <c r="F95" s="199"/>
      <c r="G95" s="228"/>
      <c r="H95" s="222"/>
      <c r="I95" s="219"/>
      <c r="J95" s="219"/>
    </row>
    <row r="96" spans="1:10" ht="14.25">
      <c r="A96" s="176">
        <v>8</v>
      </c>
      <c r="B96" s="178" t="s">
        <v>957</v>
      </c>
      <c r="C96" s="99" t="s">
        <v>455</v>
      </c>
      <c r="D96" s="176" t="s">
        <v>118</v>
      </c>
      <c r="E96" s="177">
        <v>80</v>
      </c>
      <c r="F96" s="199"/>
      <c r="G96" s="228"/>
      <c r="H96" s="222"/>
      <c r="I96" s="219"/>
      <c r="J96" s="219"/>
    </row>
    <row r="97" spans="1:10" ht="14.25">
      <c r="A97" s="183">
        <v>9</v>
      </c>
      <c r="B97" s="178" t="s">
        <v>975</v>
      </c>
      <c r="C97" s="99" t="s">
        <v>466</v>
      </c>
      <c r="D97" s="176" t="s">
        <v>118</v>
      </c>
      <c r="E97" s="177">
        <v>1</v>
      </c>
      <c r="F97" s="199"/>
      <c r="G97" s="228"/>
      <c r="H97" s="222"/>
      <c r="I97" s="219"/>
      <c r="J97" s="219"/>
    </row>
    <row r="98" spans="1:10" ht="14.25">
      <c r="A98" s="176">
        <v>10</v>
      </c>
      <c r="B98" s="178" t="s">
        <v>976</v>
      </c>
      <c r="C98" s="99" t="s">
        <v>467</v>
      </c>
      <c r="D98" s="176" t="s">
        <v>118</v>
      </c>
      <c r="E98" s="177">
        <v>2</v>
      </c>
      <c r="F98" s="199"/>
      <c r="G98" s="228"/>
      <c r="H98" s="222"/>
      <c r="I98" s="219"/>
      <c r="J98" s="219"/>
    </row>
    <row r="99" spans="1:10" ht="14.25">
      <c r="A99" s="183">
        <v>11</v>
      </c>
      <c r="B99" s="192" t="s">
        <v>1091</v>
      </c>
      <c r="C99" s="197" t="s">
        <v>1483</v>
      </c>
      <c r="D99" s="188" t="s">
        <v>118</v>
      </c>
      <c r="E99" s="189">
        <v>10</v>
      </c>
      <c r="F99" s="200"/>
      <c r="G99" s="228"/>
      <c r="H99" s="222"/>
      <c r="I99" s="219"/>
      <c r="J99" s="219"/>
    </row>
    <row r="100" spans="1:10" ht="14.25">
      <c r="A100" s="176">
        <v>12</v>
      </c>
      <c r="B100" s="178" t="s">
        <v>1092</v>
      </c>
      <c r="C100" s="99" t="s">
        <v>1463</v>
      </c>
      <c r="D100" s="176" t="s">
        <v>118</v>
      </c>
      <c r="E100" s="177">
        <v>150</v>
      </c>
      <c r="F100" s="199"/>
      <c r="G100" s="228"/>
      <c r="H100" s="222"/>
      <c r="I100" s="219"/>
      <c r="J100" s="219"/>
    </row>
    <row r="101" spans="1:10" ht="14.25">
      <c r="A101" s="183">
        <v>13</v>
      </c>
      <c r="B101" s="178" t="s">
        <v>1050</v>
      </c>
      <c r="C101" s="99" t="s">
        <v>491</v>
      </c>
      <c r="D101" s="176" t="s">
        <v>118</v>
      </c>
      <c r="E101" s="177">
        <v>3</v>
      </c>
      <c r="F101" s="199"/>
      <c r="G101" s="228"/>
      <c r="H101" s="222"/>
      <c r="I101" s="219"/>
      <c r="J101" s="219"/>
    </row>
    <row r="102" spans="1:10" ht="14.25">
      <c r="A102" s="176">
        <v>14</v>
      </c>
      <c r="B102" s="178" t="s">
        <v>977</v>
      </c>
      <c r="C102" s="99" t="s">
        <v>470</v>
      </c>
      <c r="D102" s="176" t="s">
        <v>118</v>
      </c>
      <c r="E102" s="177">
        <v>20</v>
      </c>
      <c r="F102" s="199"/>
      <c r="G102" s="228"/>
      <c r="H102" s="222"/>
      <c r="I102" s="219"/>
      <c r="J102" s="219"/>
    </row>
    <row r="103" spans="1:10" ht="14.25">
      <c r="A103" s="183">
        <v>15</v>
      </c>
      <c r="B103" s="178" t="s">
        <v>1208</v>
      </c>
      <c r="C103" s="99" t="s">
        <v>1593</v>
      </c>
      <c r="D103" s="176" t="s">
        <v>118</v>
      </c>
      <c r="E103" s="177">
        <v>70</v>
      </c>
      <c r="F103" s="199"/>
      <c r="G103" s="228"/>
      <c r="H103" s="222"/>
      <c r="I103" s="219"/>
      <c r="J103" s="219"/>
    </row>
    <row r="104" spans="1:10" ht="14.25">
      <c r="A104" s="176">
        <v>16</v>
      </c>
      <c r="B104" s="178" t="s">
        <v>1209</v>
      </c>
      <c r="C104" s="99" t="s">
        <v>1594</v>
      </c>
      <c r="D104" s="176" t="s">
        <v>118</v>
      </c>
      <c r="E104" s="177">
        <v>1</v>
      </c>
      <c r="F104" s="199"/>
      <c r="G104" s="228"/>
      <c r="H104" s="222"/>
      <c r="I104" s="219"/>
      <c r="J104" s="219"/>
    </row>
    <row r="105" spans="1:10" ht="14.25">
      <c r="A105" s="183">
        <v>17</v>
      </c>
      <c r="B105" s="181" t="s">
        <v>974</v>
      </c>
      <c r="C105" s="181" t="s">
        <v>974</v>
      </c>
      <c r="D105" s="176" t="s">
        <v>118</v>
      </c>
      <c r="E105" s="177">
        <v>2</v>
      </c>
      <c r="F105" s="199"/>
      <c r="G105" s="228"/>
      <c r="H105" s="222"/>
      <c r="I105" s="219"/>
      <c r="J105" s="219"/>
    </row>
    <row r="106" spans="1:10" ht="14.25">
      <c r="A106" s="176">
        <v>18</v>
      </c>
      <c r="B106" s="178" t="s">
        <v>1314</v>
      </c>
      <c r="C106" s="99" t="s">
        <v>1457</v>
      </c>
      <c r="D106" s="176" t="s">
        <v>118</v>
      </c>
      <c r="E106" s="177">
        <v>15</v>
      </c>
      <c r="F106" s="199"/>
      <c r="G106" s="228"/>
      <c r="H106" s="222"/>
      <c r="I106" s="219"/>
      <c r="J106" s="219"/>
    </row>
    <row r="107" spans="1:10" ht="14.25">
      <c r="A107" s="183">
        <v>19</v>
      </c>
      <c r="B107" s="178" t="s">
        <v>1051</v>
      </c>
      <c r="C107" s="99" t="s">
        <v>492</v>
      </c>
      <c r="D107" s="176" t="s">
        <v>118</v>
      </c>
      <c r="E107" s="177">
        <v>60</v>
      </c>
      <c r="F107" s="199"/>
      <c r="G107" s="228"/>
      <c r="H107" s="222"/>
      <c r="I107" s="219"/>
      <c r="J107" s="219"/>
    </row>
    <row r="108" spans="1:10" ht="14.25">
      <c r="A108" s="176">
        <v>20</v>
      </c>
      <c r="B108" s="178" t="s">
        <v>1054</v>
      </c>
      <c r="C108" s="99" t="s">
        <v>495</v>
      </c>
      <c r="D108" s="176" t="s">
        <v>133</v>
      </c>
      <c r="E108" s="177">
        <v>20</v>
      </c>
      <c r="F108" s="199"/>
      <c r="G108" s="228"/>
      <c r="H108" s="222"/>
      <c r="I108" s="219"/>
      <c r="J108" s="219"/>
    </row>
    <row r="109" spans="1:10" ht="13.5" customHeight="1">
      <c r="A109" s="183">
        <v>21</v>
      </c>
      <c r="B109" s="178" t="s">
        <v>1055</v>
      </c>
      <c r="C109" s="99" t="s">
        <v>496</v>
      </c>
      <c r="D109" s="176" t="s">
        <v>118</v>
      </c>
      <c r="E109" s="177">
        <v>50</v>
      </c>
      <c r="F109" s="199"/>
      <c r="G109" s="228"/>
      <c r="H109" s="222"/>
      <c r="I109" s="219"/>
      <c r="J109" s="219"/>
    </row>
    <row r="110" spans="1:10" ht="14.25">
      <c r="A110" s="176">
        <v>22</v>
      </c>
      <c r="B110" s="178" t="s">
        <v>1057</v>
      </c>
      <c r="C110" s="99" t="s">
        <v>502</v>
      </c>
      <c r="D110" s="176" t="s">
        <v>118</v>
      </c>
      <c r="E110" s="177">
        <v>2</v>
      </c>
      <c r="F110" s="199"/>
      <c r="G110" s="228"/>
      <c r="H110" s="222"/>
      <c r="I110" s="219"/>
      <c r="J110" s="219"/>
    </row>
    <row r="111" spans="1:10" ht="14.25">
      <c r="A111" s="183">
        <v>23</v>
      </c>
      <c r="B111" s="178" t="s">
        <v>1058</v>
      </c>
      <c r="C111" s="99" t="s">
        <v>503</v>
      </c>
      <c r="D111" s="176" t="s">
        <v>118</v>
      </c>
      <c r="E111" s="177">
        <v>2</v>
      </c>
      <c r="F111" s="199"/>
      <c r="G111" s="228"/>
      <c r="H111" s="222"/>
      <c r="I111" s="219"/>
      <c r="J111" s="219"/>
    </row>
    <row r="112" spans="1:10" ht="14.25">
      <c r="A112" s="176">
        <v>24</v>
      </c>
      <c r="B112" s="178" t="s">
        <v>499</v>
      </c>
      <c r="C112" s="99" t="s">
        <v>500</v>
      </c>
      <c r="D112" s="176" t="s">
        <v>118</v>
      </c>
      <c r="E112" s="177">
        <v>30</v>
      </c>
      <c r="F112" s="199"/>
      <c r="G112" s="228"/>
      <c r="H112" s="222"/>
      <c r="I112" s="219"/>
      <c r="J112" s="219"/>
    </row>
    <row r="113" spans="1:10" ht="14.25">
      <c r="A113" s="183">
        <v>25</v>
      </c>
      <c r="B113" s="178" t="s">
        <v>1074</v>
      </c>
      <c r="C113" s="99" t="s">
        <v>14</v>
      </c>
      <c r="D113" s="176" t="s">
        <v>118</v>
      </c>
      <c r="E113" s="177">
        <v>4</v>
      </c>
      <c r="F113" s="199"/>
      <c r="G113" s="228"/>
      <c r="H113" s="222"/>
      <c r="I113" s="219"/>
      <c r="J113" s="219"/>
    </row>
    <row r="114" spans="1:10" ht="14.25">
      <c r="A114" s="176">
        <v>26</v>
      </c>
      <c r="B114" s="181" t="s">
        <v>1076</v>
      </c>
      <c r="C114" s="99" t="s">
        <v>1458</v>
      </c>
      <c r="D114" s="176" t="s">
        <v>118</v>
      </c>
      <c r="E114" s="177">
        <v>50</v>
      </c>
      <c r="F114" s="199"/>
      <c r="G114" s="228"/>
      <c r="H114" s="222"/>
      <c r="I114" s="219"/>
      <c r="J114" s="219"/>
    </row>
    <row r="115" spans="1:10" ht="14.25">
      <c r="A115" s="183">
        <v>27</v>
      </c>
      <c r="B115" s="181" t="s">
        <v>1077</v>
      </c>
      <c r="C115" s="99" t="s">
        <v>1459</v>
      </c>
      <c r="D115" s="176" t="s">
        <v>118</v>
      </c>
      <c r="E115" s="177">
        <v>20</v>
      </c>
      <c r="F115" s="199"/>
      <c r="G115" s="228"/>
      <c r="H115" s="222"/>
      <c r="I115" s="219"/>
      <c r="J115" s="219"/>
    </row>
    <row r="116" spans="1:10" ht="14.25">
      <c r="A116" s="176">
        <v>28</v>
      </c>
      <c r="B116" s="178" t="s">
        <v>1078</v>
      </c>
      <c r="C116" s="99" t="s">
        <v>1585</v>
      </c>
      <c r="D116" s="176" t="s">
        <v>118</v>
      </c>
      <c r="E116" s="177">
        <v>150</v>
      </c>
      <c r="F116" s="199"/>
      <c r="G116" s="228"/>
      <c r="H116" s="222"/>
      <c r="I116" s="219"/>
      <c r="J116" s="219"/>
    </row>
    <row r="117" spans="1:10" ht="14.25">
      <c r="A117" s="183">
        <v>29</v>
      </c>
      <c r="B117" s="178" t="s">
        <v>1087</v>
      </c>
      <c r="C117" s="99" t="s">
        <v>1467</v>
      </c>
      <c r="D117" s="176" t="s">
        <v>118</v>
      </c>
      <c r="E117" s="177">
        <v>10</v>
      </c>
      <c r="F117" s="199"/>
      <c r="G117" s="228"/>
      <c r="H117" s="222"/>
      <c r="I117" s="219"/>
      <c r="J117" s="219"/>
    </row>
    <row r="118" spans="1:10" ht="14.25">
      <c r="A118" s="176">
        <v>30</v>
      </c>
      <c r="B118" s="181" t="s">
        <v>1088</v>
      </c>
      <c r="C118" s="99" t="s">
        <v>1461</v>
      </c>
      <c r="D118" s="176" t="s">
        <v>118</v>
      </c>
      <c r="E118" s="177">
        <v>10</v>
      </c>
      <c r="F118" s="199"/>
      <c r="G118" s="228"/>
      <c r="H118" s="222"/>
      <c r="I118" s="219"/>
      <c r="J118" s="219"/>
    </row>
    <row r="119" spans="1:10" ht="14.25">
      <c r="A119" s="183">
        <v>31</v>
      </c>
      <c r="B119" s="178" t="s">
        <v>1089</v>
      </c>
      <c r="C119" s="99" t="s">
        <v>55</v>
      </c>
      <c r="D119" s="176" t="s">
        <v>130</v>
      </c>
      <c r="E119" s="177">
        <v>20</v>
      </c>
      <c r="F119" s="199"/>
      <c r="G119" s="228"/>
      <c r="H119" s="222"/>
      <c r="I119" s="219"/>
      <c r="J119" s="219"/>
    </row>
    <row r="120" spans="1:10" ht="14.25">
      <c r="A120" s="176">
        <v>32</v>
      </c>
      <c r="B120" s="178" t="s">
        <v>1090</v>
      </c>
      <c r="C120" s="99" t="s">
        <v>1466</v>
      </c>
      <c r="D120" s="176" t="s">
        <v>118</v>
      </c>
      <c r="E120" s="177">
        <v>5</v>
      </c>
      <c r="F120" s="199"/>
      <c r="G120" s="228"/>
      <c r="H120" s="222"/>
      <c r="I120" s="219"/>
      <c r="J120" s="219"/>
    </row>
    <row r="121" spans="1:10" ht="14.25">
      <c r="A121" s="183">
        <v>33</v>
      </c>
      <c r="B121" s="178" t="s">
        <v>1093</v>
      </c>
      <c r="C121" s="99" t="s">
        <v>1465</v>
      </c>
      <c r="D121" s="176" t="s">
        <v>118</v>
      </c>
      <c r="E121" s="177">
        <v>50</v>
      </c>
      <c r="F121" s="199"/>
      <c r="G121" s="228"/>
      <c r="H121" s="222"/>
      <c r="I121" s="219"/>
      <c r="J121" s="219"/>
    </row>
    <row r="122" spans="1:10" ht="14.25">
      <c r="A122" s="176">
        <v>34</v>
      </c>
      <c r="B122" s="178" t="s">
        <v>1094</v>
      </c>
      <c r="C122" s="99" t="s">
        <v>1464</v>
      </c>
      <c r="D122" s="176" t="s">
        <v>118</v>
      </c>
      <c r="E122" s="177">
        <v>10</v>
      </c>
      <c r="F122" s="199"/>
      <c r="G122" s="228"/>
      <c r="H122" s="222"/>
      <c r="I122" s="219"/>
      <c r="J122" s="219"/>
    </row>
    <row r="123" spans="1:10" ht="14.25">
      <c r="A123" s="183">
        <v>35</v>
      </c>
      <c r="B123" s="178" t="s">
        <v>1095</v>
      </c>
      <c r="C123" s="99" t="s">
        <v>1462</v>
      </c>
      <c r="D123" s="176" t="s">
        <v>118</v>
      </c>
      <c r="E123" s="177">
        <v>15</v>
      </c>
      <c r="F123" s="199"/>
      <c r="G123" s="228"/>
      <c r="H123" s="222"/>
      <c r="I123" s="219"/>
      <c r="J123" s="219"/>
    </row>
    <row r="124" spans="1:10" ht="14.25">
      <c r="A124" s="176">
        <v>36</v>
      </c>
      <c r="B124" s="178" t="s">
        <v>1097</v>
      </c>
      <c r="C124" s="99" t="s">
        <v>1484</v>
      </c>
      <c r="D124" s="176" t="s">
        <v>118</v>
      </c>
      <c r="E124" s="177">
        <v>50</v>
      </c>
      <c r="F124" s="199"/>
      <c r="G124" s="228"/>
      <c r="H124" s="222"/>
      <c r="I124" s="219"/>
      <c r="J124" s="219"/>
    </row>
    <row r="125" spans="1:10" ht="14.25">
      <c r="A125" s="183">
        <v>37</v>
      </c>
      <c r="B125" s="178" t="s">
        <v>1099</v>
      </c>
      <c r="C125" s="98" t="s">
        <v>1469</v>
      </c>
      <c r="D125" s="176" t="s">
        <v>118</v>
      </c>
      <c r="E125" s="177">
        <v>20</v>
      </c>
      <c r="F125" s="199"/>
      <c r="G125" s="228"/>
      <c r="H125" s="222"/>
      <c r="I125" s="219"/>
      <c r="J125" s="219"/>
    </row>
    <row r="126" spans="1:10" ht="14.25">
      <c r="A126" s="176">
        <v>38</v>
      </c>
      <c r="B126" s="178" t="s">
        <v>1100</v>
      </c>
      <c r="C126" s="99" t="s">
        <v>1470</v>
      </c>
      <c r="D126" s="176" t="s">
        <v>118</v>
      </c>
      <c r="E126" s="177">
        <v>80</v>
      </c>
      <c r="F126" s="199"/>
      <c r="G126" s="228"/>
      <c r="H126" s="222"/>
      <c r="I126" s="219"/>
      <c r="J126" s="219"/>
    </row>
    <row r="127" spans="1:10" ht="14.25">
      <c r="A127" s="183">
        <v>39</v>
      </c>
      <c r="B127" s="178" t="s">
        <v>1101</v>
      </c>
      <c r="C127" s="99" t="s">
        <v>1471</v>
      </c>
      <c r="D127" s="176" t="s">
        <v>118</v>
      </c>
      <c r="E127" s="177">
        <v>30</v>
      </c>
      <c r="F127" s="199"/>
      <c r="G127" s="228"/>
      <c r="H127" s="222"/>
      <c r="I127" s="219"/>
      <c r="J127" s="219"/>
    </row>
    <row r="128" spans="1:10" ht="14.25">
      <c r="A128" s="176">
        <v>40</v>
      </c>
      <c r="B128" s="178" t="s">
        <v>1102</v>
      </c>
      <c r="C128" s="99" t="s">
        <v>1472</v>
      </c>
      <c r="D128" s="176" t="s">
        <v>118</v>
      </c>
      <c r="E128" s="177">
        <v>30</v>
      </c>
      <c r="F128" s="199"/>
      <c r="G128" s="228"/>
      <c r="H128" s="222"/>
      <c r="I128" s="219"/>
      <c r="J128" s="219"/>
    </row>
    <row r="129" spans="1:10" ht="14.25">
      <c r="A129" s="183">
        <v>41</v>
      </c>
      <c r="B129" s="178" t="s">
        <v>1103</v>
      </c>
      <c r="C129" s="99" t="s">
        <v>1479</v>
      </c>
      <c r="D129" s="176" t="s">
        <v>118</v>
      </c>
      <c r="E129" s="177">
        <v>80</v>
      </c>
      <c r="F129" s="199"/>
      <c r="G129" s="228"/>
      <c r="H129" s="222"/>
      <c r="I129" s="219"/>
      <c r="J129" s="219"/>
    </row>
    <row r="130" spans="1:10" ht="14.25">
      <c r="A130" s="176">
        <v>42</v>
      </c>
      <c r="B130" s="178" t="s">
        <v>1104</v>
      </c>
      <c r="C130" s="99" t="s">
        <v>1480</v>
      </c>
      <c r="D130" s="176" t="s">
        <v>118</v>
      </c>
      <c r="E130" s="177">
        <v>30</v>
      </c>
      <c r="F130" s="199"/>
      <c r="G130" s="228"/>
      <c r="H130" s="222"/>
      <c r="I130" s="219"/>
      <c r="J130" s="219"/>
    </row>
    <row r="131" spans="1:10" ht="14.25">
      <c r="A131" s="183">
        <v>43</v>
      </c>
      <c r="B131" s="178" t="s">
        <v>1111</v>
      </c>
      <c r="C131" s="99" t="s">
        <v>18</v>
      </c>
      <c r="D131" s="176" t="s">
        <v>118</v>
      </c>
      <c r="E131" s="177">
        <v>10</v>
      </c>
      <c r="F131" s="199"/>
      <c r="G131" s="228"/>
      <c r="H131" s="222"/>
      <c r="I131" s="219"/>
      <c r="J131" s="219"/>
    </row>
    <row r="132" spans="1:10" ht="14.25">
      <c r="A132" s="176">
        <v>44</v>
      </c>
      <c r="B132" s="178" t="s">
        <v>1112</v>
      </c>
      <c r="C132" s="99" t="s">
        <v>19</v>
      </c>
      <c r="D132" s="176" t="s">
        <v>118</v>
      </c>
      <c r="E132" s="177">
        <v>1</v>
      </c>
      <c r="F132" s="199"/>
      <c r="G132" s="228"/>
      <c r="H132" s="222"/>
      <c r="I132" s="219"/>
      <c r="J132" s="219"/>
    </row>
    <row r="133" spans="1:10" ht="14.25">
      <c r="A133" s="183">
        <v>45</v>
      </c>
      <c r="B133" s="178" t="s">
        <v>1114</v>
      </c>
      <c r="C133" s="99" t="s">
        <v>1477</v>
      </c>
      <c r="D133" s="176" t="s">
        <v>118</v>
      </c>
      <c r="E133" s="177">
        <v>10</v>
      </c>
      <c r="F133" s="199"/>
      <c r="G133" s="228"/>
      <c r="H133" s="222"/>
      <c r="I133" s="219"/>
      <c r="J133" s="219"/>
    </row>
    <row r="134" spans="1:10" ht="14.25">
      <c r="A134" s="176">
        <v>46</v>
      </c>
      <c r="B134" s="178" t="s">
        <v>1115</v>
      </c>
      <c r="C134" s="99" t="s">
        <v>1478</v>
      </c>
      <c r="D134" s="176" t="s">
        <v>1116</v>
      </c>
      <c r="E134" s="177">
        <v>10</v>
      </c>
      <c r="F134" s="199"/>
      <c r="G134" s="228"/>
      <c r="H134" s="222"/>
      <c r="I134" s="219"/>
      <c r="J134" s="219"/>
    </row>
    <row r="135" spans="1:10" ht="14.25">
      <c r="A135" s="183">
        <v>47</v>
      </c>
      <c r="B135" s="181" t="s">
        <v>1117</v>
      </c>
      <c r="C135" s="99" t="s">
        <v>4</v>
      </c>
      <c r="D135" s="176" t="s">
        <v>118</v>
      </c>
      <c r="E135" s="177">
        <v>5</v>
      </c>
      <c r="F135" s="199"/>
      <c r="G135" s="228"/>
      <c r="H135" s="222"/>
      <c r="I135" s="219"/>
      <c r="J135" s="219"/>
    </row>
    <row r="136" spans="1:10" ht="14.25">
      <c r="A136" s="176">
        <v>48</v>
      </c>
      <c r="B136" s="178" t="s">
        <v>1119</v>
      </c>
      <c r="C136" s="99" t="s">
        <v>20</v>
      </c>
      <c r="D136" s="176" t="s">
        <v>118</v>
      </c>
      <c r="E136" s="177">
        <v>45</v>
      </c>
      <c r="F136" s="199"/>
      <c r="G136" s="228"/>
      <c r="H136" s="222"/>
      <c r="I136" s="219"/>
      <c r="J136" s="219"/>
    </row>
    <row r="137" spans="1:10" ht="14.25">
      <c r="A137" s="183">
        <v>49</v>
      </c>
      <c r="B137" s="181" t="s">
        <v>1123</v>
      </c>
      <c r="C137" s="99" t="s">
        <v>3</v>
      </c>
      <c r="D137" s="176" t="s">
        <v>130</v>
      </c>
      <c r="E137" s="177">
        <v>10</v>
      </c>
      <c r="F137" s="199"/>
      <c r="G137" s="228"/>
      <c r="H137" s="222"/>
      <c r="I137" s="219"/>
      <c r="J137" s="219"/>
    </row>
    <row r="138" spans="1:10" ht="14.25">
      <c r="A138" s="176">
        <v>50</v>
      </c>
      <c r="B138" s="178" t="s">
        <v>1124</v>
      </c>
      <c r="C138" s="99" t="s">
        <v>1485</v>
      </c>
      <c r="D138" s="176" t="s">
        <v>118</v>
      </c>
      <c r="E138" s="177">
        <v>70</v>
      </c>
      <c r="F138" s="199"/>
      <c r="G138" s="228"/>
      <c r="H138" s="222"/>
      <c r="I138" s="219"/>
      <c r="J138" s="219"/>
    </row>
    <row r="139" spans="1:10" ht="14.25">
      <c r="A139" s="183">
        <v>51</v>
      </c>
      <c r="B139" s="178" t="s">
        <v>1126</v>
      </c>
      <c r="C139" s="99" t="s">
        <v>1475</v>
      </c>
      <c r="D139" s="176" t="s">
        <v>118</v>
      </c>
      <c r="E139" s="177">
        <v>200</v>
      </c>
      <c r="F139" s="199"/>
      <c r="G139" s="228"/>
      <c r="H139" s="222"/>
      <c r="I139" s="219"/>
      <c r="J139" s="219"/>
    </row>
    <row r="140" spans="1:10" ht="14.25">
      <c r="A140" s="176">
        <v>52</v>
      </c>
      <c r="B140" s="181" t="s">
        <v>1136</v>
      </c>
      <c r="C140" s="99" t="s">
        <v>2</v>
      </c>
      <c r="D140" s="176" t="s">
        <v>118</v>
      </c>
      <c r="E140" s="177">
        <v>2</v>
      </c>
      <c r="F140" s="199"/>
      <c r="G140" s="228"/>
      <c r="H140" s="222"/>
      <c r="I140" s="219"/>
      <c r="J140" s="219"/>
    </row>
    <row r="141" spans="1:10" ht="14.25">
      <c r="A141" s="183">
        <v>53</v>
      </c>
      <c r="B141" s="181" t="s">
        <v>1137</v>
      </c>
      <c r="C141" s="99" t="s">
        <v>1</v>
      </c>
      <c r="D141" s="176" t="s">
        <v>118</v>
      </c>
      <c r="E141" s="177">
        <v>1</v>
      </c>
      <c r="F141" s="199"/>
      <c r="G141" s="228"/>
      <c r="H141" s="222"/>
      <c r="I141" s="219"/>
      <c r="J141" s="219"/>
    </row>
    <row r="142" spans="1:10" ht="14.25">
      <c r="A142" s="176">
        <v>54</v>
      </c>
      <c r="B142" s="178" t="s">
        <v>1139</v>
      </c>
      <c r="C142" s="99" t="s">
        <v>1489</v>
      </c>
      <c r="D142" s="176" t="s">
        <v>118</v>
      </c>
      <c r="E142" s="177">
        <v>15</v>
      </c>
      <c r="F142" s="199"/>
      <c r="G142" s="228"/>
      <c r="H142" s="222"/>
      <c r="I142" s="219"/>
      <c r="J142" s="219"/>
    </row>
    <row r="143" spans="1:10" ht="14.25">
      <c r="A143" s="183">
        <v>55</v>
      </c>
      <c r="B143" s="178" t="s">
        <v>1140</v>
      </c>
      <c r="C143" s="99" t="s">
        <v>1490</v>
      </c>
      <c r="D143" s="176" t="s">
        <v>133</v>
      </c>
      <c r="E143" s="177">
        <v>10</v>
      </c>
      <c r="F143" s="199"/>
      <c r="G143" s="228"/>
      <c r="H143" s="222"/>
      <c r="I143" s="219"/>
      <c r="J143" s="219"/>
    </row>
    <row r="144" spans="1:10" ht="14.25">
      <c r="A144" s="176">
        <v>56</v>
      </c>
      <c r="B144" s="178" t="s">
        <v>1146</v>
      </c>
      <c r="C144" s="99" t="s">
        <v>1496</v>
      </c>
      <c r="D144" s="176" t="s">
        <v>118</v>
      </c>
      <c r="E144" s="177">
        <v>30</v>
      </c>
      <c r="F144" s="199"/>
      <c r="G144" s="228"/>
      <c r="H144" s="222"/>
      <c r="I144" s="219"/>
      <c r="J144" s="219"/>
    </row>
    <row r="145" spans="1:10" ht="14.25">
      <c r="A145" s="183">
        <v>57</v>
      </c>
      <c r="B145" s="181" t="s">
        <v>1173</v>
      </c>
      <c r="C145" s="99" t="s">
        <v>23</v>
      </c>
      <c r="D145" s="176" t="s">
        <v>118</v>
      </c>
      <c r="E145" s="177">
        <v>200</v>
      </c>
      <c r="F145" s="199"/>
      <c r="G145" s="228"/>
      <c r="H145" s="222"/>
      <c r="I145" s="219"/>
      <c r="J145" s="219"/>
    </row>
    <row r="146" spans="1:10" ht="14.25">
      <c r="A146" s="176">
        <v>58</v>
      </c>
      <c r="B146" s="178" t="s">
        <v>1177</v>
      </c>
      <c r="C146" s="99" t="s">
        <v>1524</v>
      </c>
      <c r="D146" s="176" t="s">
        <v>133</v>
      </c>
      <c r="E146" s="177">
        <v>200</v>
      </c>
      <c r="F146" s="199"/>
      <c r="G146" s="228"/>
      <c r="H146" s="222"/>
      <c r="I146" s="219"/>
      <c r="J146" s="219"/>
    </row>
    <row r="147" spans="1:10" ht="14.25">
      <c r="A147" s="183">
        <v>59</v>
      </c>
      <c r="B147" s="178" t="s">
        <v>1179</v>
      </c>
      <c r="C147" s="99" t="s">
        <v>1509</v>
      </c>
      <c r="D147" s="176" t="s">
        <v>118</v>
      </c>
      <c r="E147" s="177">
        <v>5</v>
      </c>
      <c r="F147" s="199"/>
      <c r="G147" s="228"/>
      <c r="H147" s="222"/>
      <c r="I147" s="219"/>
      <c r="J147" s="219"/>
    </row>
    <row r="148" spans="1:10" ht="14.25">
      <c r="A148" s="176">
        <v>60</v>
      </c>
      <c r="B148" s="178" t="s">
        <v>1180</v>
      </c>
      <c r="C148" s="99" t="s">
        <v>1510</v>
      </c>
      <c r="D148" s="176" t="s">
        <v>133</v>
      </c>
      <c r="E148" s="177">
        <v>3</v>
      </c>
      <c r="F148" s="199"/>
      <c r="G148" s="228"/>
      <c r="H148" s="222"/>
      <c r="I148" s="219"/>
      <c r="J148" s="219"/>
    </row>
    <row r="149" spans="1:10" ht="14.25">
      <c r="A149" s="183">
        <v>61</v>
      </c>
      <c r="B149" s="181" t="s">
        <v>1181</v>
      </c>
      <c r="C149" s="99" t="s">
        <v>24</v>
      </c>
      <c r="D149" s="176" t="s">
        <v>118</v>
      </c>
      <c r="E149" s="177">
        <v>50</v>
      </c>
      <c r="F149" s="199"/>
      <c r="G149" s="228"/>
      <c r="H149" s="222"/>
      <c r="I149" s="219"/>
      <c r="J149" s="219"/>
    </row>
    <row r="150" spans="1:10" ht="14.25">
      <c r="A150" s="176">
        <v>62</v>
      </c>
      <c r="B150" s="178" t="s">
        <v>1183</v>
      </c>
      <c r="C150" s="99" t="s">
        <v>1512</v>
      </c>
      <c r="D150" s="176" t="s">
        <v>133</v>
      </c>
      <c r="E150" s="177">
        <v>10</v>
      </c>
      <c r="F150" s="199"/>
      <c r="G150" s="228"/>
      <c r="H150" s="222"/>
      <c r="I150" s="219"/>
      <c r="J150" s="219"/>
    </row>
    <row r="151" spans="1:10" ht="14.25">
      <c r="A151" s="183">
        <v>63</v>
      </c>
      <c r="B151" s="178" t="s">
        <v>1184</v>
      </c>
      <c r="C151" s="99" t="s">
        <v>1513</v>
      </c>
      <c r="D151" s="176" t="s">
        <v>118</v>
      </c>
      <c r="E151" s="177">
        <v>5</v>
      </c>
      <c r="F151" s="199"/>
      <c r="G151" s="228"/>
      <c r="H151" s="222"/>
      <c r="I151" s="219"/>
      <c r="J151" s="219"/>
    </row>
    <row r="152" spans="1:10" ht="14.25">
      <c r="A152" s="176">
        <v>64</v>
      </c>
      <c r="B152" s="181" t="s">
        <v>1186</v>
      </c>
      <c r="C152" s="99" t="s">
        <v>1651</v>
      </c>
      <c r="D152" s="176" t="s">
        <v>118</v>
      </c>
      <c r="E152" s="177">
        <v>200</v>
      </c>
      <c r="F152" s="199"/>
      <c r="G152" s="228"/>
      <c r="H152" s="222"/>
      <c r="I152" s="219"/>
      <c r="J152" s="219"/>
    </row>
    <row r="153" spans="1:10" ht="14.25">
      <c r="A153" s="183">
        <v>65</v>
      </c>
      <c r="B153" s="178" t="s">
        <v>1191</v>
      </c>
      <c r="C153" s="99" t="s">
        <v>1517</v>
      </c>
      <c r="D153" s="176" t="s">
        <v>118</v>
      </c>
      <c r="E153" s="177">
        <v>1</v>
      </c>
      <c r="F153" s="199"/>
      <c r="G153" s="228"/>
      <c r="H153" s="222"/>
      <c r="I153" s="219"/>
      <c r="J153" s="219"/>
    </row>
    <row r="154" spans="1:10" ht="14.25">
      <c r="A154" s="176">
        <v>66</v>
      </c>
      <c r="B154" s="181" t="s">
        <v>1192</v>
      </c>
      <c r="C154" s="99" t="s">
        <v>25</v>
      </c>
      <c r="D154" s="176" t="s">
        <v>118</v>
      </c>
      <c r="E154" s="177">
        <v>1</v>
      </c>
      <c r="F154" s="199"/>
      <c r="G154" s="228"/>
      <c r="H154" s="222"/>
      <c r="I154" s="219"/>
      <c r="J154" s="219"/>
    </row>
    <row r="155" spans="1:10" ht="14.25">
      <c r="A155" s="183">
        <v>67</v>
      </c>
      <c r="B155" s="192" t="s">
        <v>1193</v>
      </c>
      <c r="C155" s="197" t="s">
        <v>26</v>
      </c>
      <c r="D155" s="188" t="s">
        <v>118</v>
      </c>
      <c r="E155" s="189">
        <v>1</v>
      </c>
      <c r="F155" s="200"/>
      <c r="G155" s="228"/>
      <c r="H155" s="222"/>
      <c r="I155" s="219"/>
      <c r="J155" s="219"/>
    </row>
    <row r="156" spans="1:10" ht="14.25">
      <c r="A156" s="176">
        <v>68</v>
      </c>
      <c r="B156" s="178" t="s">
        <v>1195</v>
      </c>
      <c r="C156" s="99" t="s">
        <v>29</v>
      </c>
      <c r="D156" s="176" t="s">
        <v>118</v>
      </c>
      <c r="E156" s="177">
        <v>1</v>
      </c>
      <c r="F156" s="199"/>
      <c r="G156" s="228"/>
      <c r="H156" s="222"/>
      <c r="I156" s="219"/>
      <c r="J156" s="219"/>
    </row>
    <row r="157" spans="1:10" ht="14.25">
      <c r="A157" s="183">
        <v>69</v>
      </c>
      <c r="B157" s="178" t="s">
        <v>1196</v>
      </c>
      <c r="C157" s="99" t="s">
        <v>1518</v>
      </c>
      <c r="D157" s="176" t="s">
        <v>118</v>
      </c>
      <c r="E157" s="177">
        <v>10</v>
      </c>
      <c r="F157" s="199"/>
      <c r="G157" s="228"/>
      <c r="H157" s="222"/>
      <c r="I157" s="219"/>
      <c r="J157" s="219"/>
    </row>
    <row r="158" spans="1:10" ht="14.25">
      <c r="A158" s="176">
        <v>70</v>
      </c>
      <c r="B158" s="178" t="s">
        <v>1197</v>
      </c>
      <c r="C158" s="99" t="s">
        <v>1519</v>
      </c>
      <c r="D158" s="176" t="s">
        <v>118</v>
      </c>
      <c r="E158" s="177">
        <v>30</v>
      </c>
      <c r="F158" s="199"/>
      <c r="G158" s="228"/>
      <c r="H158" s="222"/>
      <c r="I158" s="219"/>
      <c r="J158" s="219"/>
    </row>
    <row r="159" spans="1:10" ht="14.25">
      <c r="A159" s="183">
        <v>71</v>
      </c>
      <c r="B159" s="178" t="s">
        <v>1198</v>
      </c>
      <c r="C159" s="99" t="s">
        <v>1520</v>
      </c>
      <c r="D159" s="176" t="s">
        <v>118</v>
      </c>
      <c r="E159" s="177">
        <v>150</v>
      </c>
      <c r="F159" s="199"/>
      <c r="G159" s="228"/>
      <c r="H159" s="222"/>
      <c r="I159" s="219"/>
      <c r="J159" s="219"/>
    </row>
    <row r="160" spans="1:10" ht="14.25">
      <c r="A160" s="176">
        <v>72</v>
      </c>
      <c r="B160" s="178" t="s">
        <v>1201</v>
      </c>
      <c r="C160" s="99" t="s">
        <v>1597</v>
      </c>
      <c r="D160" s="176" t="s">
        <v>118</v>
      </c>
      <c r="E160" s="177">
        <v>200</v>
      </c>
      <c r="F160" s="199"/>
      <c r="G160" s="228"/>
      <c r="H160" s="222"/>
      <c r="I160" s="219"/>
      <c r="J160" s="219"/>
    </row>
    <row r="161" spans="1:10" ht="14.25">
      <c r="A161" s="183">
        <v>73</v>
      </c>
      <c r="B161" s="181" t="s">
        <v>1202</v>
      </c>
      <c r="C161" s="181"/>
      <c r="D161" s="176" t="s">
        <v>118</v>
      </c>
      <c r="E161" s="177">
        <v>2</v>
      </c>
      <c r="F161" s="199"/>
      <c r="G161" s="228"/>
      <c r="H161" s="222"/>
      <c r="I161" s="219"/>
      <c r="J161" s="219"/>
    </row>
    <row r="162" spans="1:10" ht="14.25">
      <c r="A162" s="176">
        <v>74</v>
      </c>
      <c r="B162" s="181" t="s">
        <v>1203</v>
      </c>
      <c r="C162" s="181"/>
      <c r="D162" s="176" t="s">
        <v>118</v>
      </c>
      <c r="E162" s="177">
        <v>4</v>
      </c>
      <c r="F162" s="199"/>
      <c r="G162" s="228"/>
      <c r="H162" s="222"/>
      <c r="I162" s="219"/>
      <c r="J162" s="219"/>
    </row>
    <row r="163" spans="1:10" ht="14.25">
      <c r="A163" s="183">
        <v>75</v>
      </c>
      <c r="B163" s="192" t="s">
        <v>1204</v>
      </c>
      <c r="C163" s="192"/>
      <c r="D163" s="188" t="s">
        <v>118</v>
      </c>
      <c r="E163" s="189">
        <v>4</v>
      </c>
      <c r="F163" s="200"/>
      <c r="G163" s="228"/>
      <c r="H163" s="222"/>
      <c r="I163" s="219"/>
      <c r="J163" s="219"/>
    </row>
    <row r="164" spans="1:10" ht="14.25">
      <c r="A164" s="176">
        <v>76</v>
      </c>
      <c r="B164" s="178" t="s">
        <v>1205</v>
      </c>
      <c r="C164" s="99" t="s">
        <v>1596</v>
      </c>
      <c r="D164" s="176" t="s">
        <v>118</v>
      </c>
      <c r="E164" s="177">
        <v>4</v>
      </c>
      <c r="F164" s="199"/>
      <c r="G164" s="228"/>
      <c r="H164" s="222"/>
      <c r="I164" s="219"/>
      <c r="J164" s="219"/>
    </row>
    <row r="165" spans="1:10" ht="14.25">
      <c r="A165" s="183">
        <v>77</v>
      </c>
      <c r="B165" s="196" t="s">
        <v>1210</v>
      </c>
      <c r="C165" s="197" t="s">
        <v>1591</v>
      </c>
      <c r="D165" s="188" t="s">
        <v>118</v>
      </c>
      <c r="E165" s="189">
        <v>2</v>
      </c>
      <c r="F165" s="200"/>
      <c r="G165" s="228"/>
      <c r="H165" s="222"/>
      <c r="I165" s="219"/>
      <c r="J165" s="219"/>
    </row>
    <row r="166" spans="1:10" ht="14.25">
      <c r="A166" s="176">
        <v>78</v>
      </c>
      <c r="B166" s="178" t="s">
        <v>1211</v>
      </c>
      <c r="C166" s="99" t="s">
        <v>1592</v>
      </c>
      <c r="D166" s="176" t="s">
        <v>118</v>
      </c>
      <c r="E166" s="177">
        <v>2</v>
      </c>
      <c r="F166" s="199"/>
      <c r="G166" s="228"/>
      <c r="H166" s="222"/>
      <c r="I166" s="219"/>
      <c r="J166" s="219"/>
    </row>
    <row r="167" spans="1:10" ht="14.25">
      <c r="A167" s="183">
        <v>79</v>
      </c>
      <c r="B167" s="181" t="s">
        <v>1226</v>
      </c>
      <c r="C167" s="99" t="s">
        <v>32</v>
      </c>
      <c r="D167" s="176" t="s">
        <v>118</v>
      </c>
      <c r="E167" s="177">
        <v>4</v>
      </c>
      <c r="F167" s="199"/>
      <c r="G167" s="228"/>
      <c r="H167" s="222"/>
      <c r="I167" s="219"/>
      <c r="J167" s="219"/>
    </row>
    <row r="168" spans="1:10" ht="14.25">
      <c r="A168" s="176">
        <v>80</v>
      </c>
      <c r="B168" s="178" t="s">
        <v>1230</v>
      </c>
      <c r="C168" s="99" t="s">
        <v>1604</v>
      </c>
      <c r="D168" s="176" t="s">
        <v>118</v>
      </c>
      <c r="E168" s="177">
        <v>4</v>
      </c>
      <c r="F168" s="199"/>
      <c r="G168" s="228"/>
      <c r="H168" s="222"/>
      <c r="I168" s="219"/>
      <c r="J168" s="219"/>
    </row>
    <row r="169" spans="1:10" ht="14.25">
      <c r="A169" s="183">
        <v>81</v>
      </c>
      <c r="B169" s="178" t="s">
        <v>1231</v>
      </c>
      <c r="C169" s="99" t="s">
        <v>1605</v>
      </c>
      <c r="D169" s="176" t="s">
        <v>118</v>
      </c>
      <c r="E169" s="177">
        <v>5</v>
      </c>
      <c r="F169" s="199"/>
      <c r="G169" s="228"/>
      <c r="H169" s="222"/>
      <c r="I169" s="219"/>
      <c r="J169" s="219"/>
    </row>
    <row r="170" spans="1:10" ht="14.25">
      <c r="A170" s="176">
        <v>82</v>
      </c>
      <c r="B170" s="178" t="s">
        <v>1235</v>
      </c>
      <c r="C170" s="99" t="s">
        <v>1607</v>
      </c>
      <c r="D170" s="176" t="s">
        <v>118</v>
      </c>
      <c r="E170" s="177">
        <v>10</v>
      </c>
      <c r="F170" s="199"/>
      <c r="G170" s="228"/>
      <c r="H170" s="222"/>
      <c r="I170" s="219"/>
      <c r="J170" s="219"/>
    </row>
    <row r="171" spans="1:10" ht="14.25">
      <c r="A171" s="183">
        <v>83</v>
      </c>
      <c r="B171" s="181" t="s">
        <v>1237</v>
      </c>
      <c r="C171" s="99" t="s">
        <v>5</v>
      </c>
      <c r="D171" s="176" t="s">
        <v>118</v>
      </c>
      <c r="E171" s="177">
        <v>5</v>
      </c>
      <c r="F171" s="199"/>
      <c r="G171" s="228"/>
      <c r="H171" s="222"/>
      <c r="I171" s="219"/>
      <c r="J171" s="219"/>
    </row>
    <row r="172" spans="1:10" ht="14.25">
      <c r="A172" s="176">
        <v>84</v>
      </c>
      <c r="B172" s="178" t="s">
        <v>1266</v>
      </c>
      <c r="C172" s="99" t="s">
        <v>1644</v>
      </c>
      <c r="D172" s="176" t="s">
        <v>118</v>
      </c>
      <c r="E172" s="177">
        <v>10</v>
      </c>
      <c r="F172" s="199"/>
      <c r="G172" s="228"/>
      <c r="H172" s="222"/>
      <c r="I172" s="219"/>
      <c r="J172" s="219"/>
    </row>
    <row r="173" spans="1:10" ht="14.25">
      <c r="A173" s="183">
        <v>85</v>
      </c>
      <c r="B173" s="178" t="s">
        <v>1267</v>
      </c>
      <c r="C173" s="99" t="s">
        <v>1645</v>
      </c>
      <c r="D173" s="176" t="s">
        <v>118</v>
      </c>
      <c r="E173" s="177">
        <v>5</v>
      </c>
      <c r="F173" s="199"/>
      <c r="G173" s="228"/>
      <c r="H173" s="222"/>
      <c r="I173" s="219"/>
      <c r="J173" s="219"/>
    </row>
    <row r="174" spans="1:10" ht="14.25">
      <c r="A174" s="176">
        <v>86</v>
      </c>
      <c r="B174" s="178" t="s">
        <v>1268</v>
      </c>
      <c r="C174" s="99" t="s">
        <v>1646</v>
      </c>
      <c r="D174" s="176" t="s">
        <v>118</v>
      </c>
      <c r="E174" s="177">
        <v>10</v>
      </c>
      <c r="F174" s="199"/>
      <c r="G174" s="228"/>
      <c r="H174" s="222"/>
      <c r="I174" s="219"/>
      <c r="J174" s="219"/>
    </row>
    <row r="175" spans="1:10" ht="14.25">
      <c r="A175" s="183">
        <v>87</v>
      </c>
      <c r="B175" s="181" t="s">
        <v>1277</v>
      </c>
      <c r="C175" s="99" t="s">
        <v>36</v>
      </c>
      <c r="D175" s="176" t="s">
        <v>118</v>
      </c>
      <c r="E175" s="177">
        <v>10</v>
      </c>
      <c r="F175" s="199"/>
      <c r="G175" s="228"/>
      <c r="H175" s="222"/>
      <c r="I175" s="219"/>
      <c r="J175" s="219"/>
    </row>
    <row r="176" spans="1:10" ht="14.25">
      <c r="A176" s="176">
        <v>88</v>
      </c>
      <c r="B176" s="181" t="s">
        <v>1278</v>
      </c>
      <c r="C176" s="99" t="s">
        <v>35</v>
      </c>
      <c r="D176" s="176" t="s">
        <v>118</v>
      </c>
      <c r="E176" s="177">
        <v>10</v>
      </c>
      <c r="F176" s="199"/>
      <c r="G176" s="228"/>
      <c r="H176" s="222"/>
      <c r="I176" s="219"/>
      <c r="J176" s="219"/>
    </row>
    <row r="177" spans="1:10" ht="14.25">
      <c r="A177" s="183">
        <v>89</v>
      </c>
      <c r="B177" s="178" t="s">
        <v>1287</v>
      </c>
      <c r="C177" s="99" t="s">
        <v>1657</v>
      </c>
      <c r="D177" s="176" t="s">
        <v>118</v>
      </c>
      <c r="E177" s="177">
        <v>5</v>
      </c>
      <c r="F177" s="199"/>
      <c r="G177" s="228"/>
      <c r="H177" s="222"/>
      <c r="I177" s="219"/>
      <c r="J177" s="219"/>
    </row>
    <row r="178" spans="1:10" ht="14.25">
      <c r="A178" s="176">
        <v>90</v>
      </c>
      <c r="B178" s="178" t="s">
        <v>1288</v>
      </c>
      <c r="C178" s="99" t="s">
        <v>1658</v>
      </c>
      <c r="D178" s="176" t="s">
        <v>118</v>
      </c>
      <c r="E178" s="177">
        <v>20</v>
      </c>
      <c r="F178" s="199"/>
      <c r="G178" s="228"/>
      <c r="H178" s="222"/>
      <c r="I178" s="219"/>
      <c r="J178" s="219"/>
    </row>
    <row r="179" spans="1:10" ht="14.25">
      <c r="A179" s="183">
        <v>91</v>
      </c>
      <c r="B179" s="178" t="s">
        <v>1289</v>
      </c>
      <c r="C179" s="99" t="s">
        <v>1659</v>
      </c>
      <c r="D179" s="176" t="s">
        <v>118</v>
      </c>
      <c r="E179" s="177">
        <v>5</v>
      </c>
      <c r="F179" s="199"/>
      <c r="G179" s="228"/>
      <c r="H179" s="222"/>
      <c r="I179" s="219"/>
      <c r="J179" s="219"/>
    </row>
    <row r="180" spans="1:10" ht="14.25">
      <c r="A180" s="176">
        <v>92</v>
      </c>
      <c r="B180" s="178" t="s">
        <v>1290</v>
      </c>
      <c r="C180" s="99" t="s">
        <v>1660</v>
      </c>
      <c r="D180" s="176" t="s">
        <v>118</v>
      </c>
      <c r="E180" s="177">
        <v>30</v>
      </c>
      <c r="F180" s="199"/>
      <c r="G180" s="228"/>
      <c r="H180" s="222"/>
      <c r="I180" s="219"/>
      <c r="J180" s="219"/>
    </row>
    <row r="181" spans="1:10" ht="14.25">
      <c r="A181" s="183">
        <v>93</v>
      </c>
      <c r="B181" s="178" t="s">
        <v>497</v>
      </c>
      <c r="C181" s="99" t="s">
        <v>1661</v>
      </c>
      <c r="D181" s="176" t="s">
        <v>118</v>
      </c>
      <c r="E181" s="177">
        <v>200</v>
      </c>
      <c r="F181" s="199"/>
      <c r="G181" s="228"/>
      <c r="H181" s="222"/>
      <c r="I181" s="219"/>
      <c r="J181" s="219"/>
    </row>
    <row r="182" spans="1:10" ht="14.25">
      <c r="A182" s="176">
        <v>94</v>
      </c>
      <c r="B182" s="178" t="s">
        <v>1305</v>
      </c>
      <c r="C182" s="99" t="s">
        <v>1533</v>
      </c>
      <c r="D182" s="176" t="s">
        <v>118</v>
      </c>
      <c r="E182" s="177">
        <v>1</v>
      </c>
      <c r="F182" s="199"/>
      <c r="G182" s="228"/>
      <c r="H182" s="222"/>
      <c r="I182" s="219"/>
      <c r="J182" s="219"/>
    </row>
    <row r="183" spans="1:10" ht="14.25">
      <c r="A183" s="183">
        <v>95</v>
      </c>
      <c r="B183" s="178" t="s">
        <v>1307</v>
      </c>
      <c r="C183" s="99" t="s">
        <v>1534</v>
      </c>
      <c r="D183" s="176" t="s">
        <v>118</v>
      </c>
      <c r="E183" s="177">
        <v>100</v>
      </c>
      <c r="F183" s="199"/>
      <c r="G183" s="228"/>
      <c r="H183" s="222"/>
      <c r="I183" s="219"/>
      <c r="J183" s="219"/>
    </row>
    <row r="184" spans="1:10" ht="14.25">
      <c r="A184" s="176">
        <v>96</v>
      </c>
      <c r="B184" s="178" t="s">
        <v>1310</v>
      </c>
      <c r="C184" s="99" t="s">
        <v>1540</v>
      </c>
      <c r="D184" s="176" t="s">
        <v>118</v>
      </c>
      <c r="E184" s="177">
        <v>100</v>
      </c>
      <c r="F184" s="199"/>
      <c r="G184" s="228"/>
      <c r="H184" s="222"/>
      <c r="I184" s="219"/>
      <c r="J184" s="219"/>
    </row>
    <row r="185" spans="1:10" ht="14.25">
      <c r="A185" s="183">
        <v>97</v>
      </c>
      <c r="B185" s="181" t="s">
        <v>1317</v>
      </c>
      <c r="C185" s="98" t="s">
        <v>744</v>
      </c>
      <c r="D185" s="176" t="s">
        <v>118</v>
      </c>
      <c r="E185" s="177">
        <v>6</v>
      </c>
      <c r="F185" s="199"/>
      <c r="G185" s="228"/>
      <c r="H185" s="222"/>
      <c r="I185" s="219"/>
      <c r="J185" s="219"/>
    </row>
    <row r="186" spans="1:10" ht="14.25">
      <c r="A186" s="176">
        <v>98</v>
      </c>
      <c r="B186" s="178" t="s">
        <v>1320</v>
      </c>
      <c r="C186" s="99" t="s">
        <v>1535</v>
      </c>
      <c r="D186" s="176" t="s">
        <v>118</v>
      </c>
      <c r="E186" s="177">
        <v>200</v>
      </c>
      <c r="F186" s="199"/>
      <c r="G186" s="228"/>
      <c r="H186" s="222"/>
      <c r="I186" s="219"/>
      <c r="J186" s="219"/>
    </row>
    <row r="187" spans="1:10" ht="14.25">
      <c r="A187" s="183">
        <v>99</v>
      </c>
      <c r="B187" s="178" t="s">
        <v>1321</v>
      </c>
      <c r="C187" s="99" t="s">
        <v>1536</v>
      </c>
      <c r="D187" s="176" t="s">
        <v>118</v>
      </c>
      <c r="E187" s="177">
        <v>600</v>
      </c>
      <c r="F187" s="199"/>
      <c r="G187" s="228"/>
      <c r="H187" s="222"/>
      <c r="I187" s="219"/>
      <c r="J187" s="219"/>
    </row>
    <row r="188" spans="1:10" ht="14.25">
      <c r="A188" s="176">
        <v>100</v>
      </c>
      <c r="B188" s="178" t="s">
        <v>1322</v>
      </c>
      <c r="C188" s="99" t="s">
        <v>1537</v>
      </c>
      <c r="D188" s="176" t="s">
        <v>118</v>
      </c>
      <c r="E188" s="177">
        <v>150</v>
      </c>
      <c r="F188" s="199"/>
      <c r="G188" s="228"/>
      <c r="H188" s="222"/>
      <c r="I188" s="219"/>
      <c r="J188" s="219"/>
    </row>
    <row r="189" spans="1:10" ht="14.25">
      <c r="A189" s="183">
        <v>101</v>
      </c>
      <c r="B189" s="178" t="s">
        <v>1324</v>
      </c>
      <c r="C189" s="99" t="s">
        <v>1165</v>
      </c>
      <c r="D189" s="176" t="s">
        <v>118</v>
      </c>
      <c r="E189" s="177">
        <v>2</v>
      </c>
      <c r="F189" s="199"/>
      <c r="G189" s="228"/>
      <c r="H189" s="222"/>
      <c r="I189" s="219"/>
      <c r="J189" s="219"/>
    </row>
    <row r="190" spans="1:10" ht="14.25">
      <c r="A190" s="176">
        <v>102</v>
      </c>
      <c r="B190" s="178" t="s">
        <v>1342</v>
      </c>
      <c r="C190" s="99" t="s">
        <v>1552</v>
      </c>
      <c r="D190" s="176" t="s">
        <v>118</v>
      </c>
      <c r="E190" s="177">
        <v>200</v>
      </c>
      <c r="F190" s="199"/>
      <c r="G190" s="228"/>
      <c r="H190" s="222"/>
      <c r="I190" s="219"/>
      <c r="J190" s="219"/>
    </row>
    <row r="191" spans="1:10" ht="14.25">
      <c r="A191" s="183">
        <v>103</v>
      </c>
      <c r="B191" s="178" t="s">
        <v>1343</v>
      </c>
      <c r="C191" s="99" t="s">
        <v>1553</v>
      </c>
      <c r="D191" s="176" t="s">
        <v>118</v>
      </c>
      <c r="E191" s="177">
        <v>170</v>
      </c>
      <c r="F191" s="199"/>
      <c r="G191" s="228"/>
      <c r="H191" s="222"/>
      <c r="I191" s="219"/>
      <c r="J191" s="219"/>
    </row>
    <row r="192" spans="1:10" ht="14.25">
      <c r="A192" s="176">
        <v>104</v>
      </c>
      <c r="B192" s="178" t="s">
        <v>1344</v>
      </c>
      <c r="C192" s="99" t="s">
        <v>1554</v>
      </c>
      <c r="D192" s="176" t="s">
        <v>1345</v>
      </c>
      <c r="E192" s="177">
        <v>50</v>
      </c>
      <c r="F192" s="199"/>
      <c r="G192" s="228"/>
      <c r="H192" s="222"/>
      <c r="I192" s="219"/>
      <c r="J192" s="219"/>
    </row>
    <row r="193" spans="1:10" ht="14.25">
      <c r="A193" s="183">
        <v>105</v>
      </c>
      <c r="B193" s="178" t="s">
        <v>1346</v>
      </c>
      <c r="C193" s="99" t="s">
        <v>1555</v>
      </c>
      <c r="D193" s="176" t="s">
        <v>1345</v>
      </c>
      <c r="E193" s="177">
        <v>200</v>
      </c>
      <c r="F193" s="199"/>
      <c r="G193" s="228"/>
      <c r="H193" s="222"/>
      <c r="I193" s="219"/>
      <c r="J193" s="219"/>
    </row>
    <row r="194" spans="1:10" ht="14.25">
      <c r="A194" s="176">
        <v>106</v>
      </c>
      <c r="B194" s="178" t="s">
        <v>1347</v>
      </c>
      <c r="C194" s="99" t="s">
        <v>1556</v>
      </c>
      <c r="D194" s="176" t="s">
        <v>118</v>
      </c>
      <c r="E194" s="177">
        <v>80</v>
      </c>
      <c r="F194" s="199"/>
      <c r="G194" s="228"/>
      <c r="H194" s="222"/>
      <c r="I194" s="219"/>
      <c r="J194" s="219"/>
    </row>
    <row r="195" spans="1:10" ht="14.25">
      <c r="A195" s="183">
        <v>107</v>
      </c>
      <c r="B195" s="178" t="s">
        <v>1348</v>
      </c>
      <c r="C195" s="99" t="s">
        <v>1557</v>
      </c>
      <c r="D195" s="176" t="s">
        <v>118</v>
      </c>
      <c r="E195" s="177">
        <v>10</v>
      </c>
      <c r="F195" s="199"/>
      <c r="G195" s="228"/>
      <c r="H195" s="222"/>
      <c r="I195" s="219"/>
      <c r="J195" s="219"/>
    </row>
    <row r="196" spans="1:10" ht="14.25">
      <c r="A196" s="176">
        <v>108</v>
      </c>
      <c r="B196" s="181" t="s">
        <v>1349</v>
      </c>
      <c r="C196" s="181"/>
      <c r="D196" s="176" t="s">
        <v>118</v>
      </c>
      <c r="E196" s="177">
        <v>10</v>
      </c>
      <c r="F196" s="199"/>
      <c r="G196" s="228"/>
      <c r="H196" s="222"/>
      <c r="I196" s="219"/>
      <c r="J196" s="219"/>
    </row>
    <row r="197" spans="1:10" ht="14.25">
      <c r="A197" s="183">
        <v>109</v>
      </c>
      <c r="B197" s="184" t="s">
        <v>1352</v>
      </c>
      <c r="C197" s="99" t="s">
        <v>1559</v>
      </c>
      <c r="D197" s="176" t="s">
        <v>118</v>
      </c>
      <c r="E197" s="177">
        <v>150</v>
      </c>
      <c r="F197" s="199"/>
      <c r="G197" s="228"/>
      <c r="H197" s="222"/>
      <c r="I197" s="219"/>
      <c r="J197" s="219"/>
    </row>
    <row r="198" spans="1:10" ht="14.25">
      <c r="A198" s="176">
        <v>110</v>
      </c>
      <c r="B198" s="184" t="s">
        <v>1353</v>
      </c>
      <c r="C198" s="99" t="s">
        <v>1560</v>
      </c>
      <c r="D198" s="176" t="s">
        <v>118</v>
      </c>
      <c r="E198" s="177">
        <v>8</v>
      </c>
      <c r="F198" s="199"/>
      <c r="G198" s="228"/>
      <c r="H198" s="222"/>
      <c r="I198" s="219"/>
      <c r="J198" s="219"/>
    </row>
    <row r="199" spans="1:10" ht="14.25">
      <c r="A199" s="183">
        <v>111</v>
      </c>
      <c r="B199" s="180" t="s">
        <v>1354</v>
      </c>
      <c r="C199" s="99" t="s">
        <v>37</v>
      </c>
      <c r="D199" s="176" t="s">
        <v>118</v>
      </c>
      <c r="E199" s="177">
        <v>5</v>
      </c>
      <c r="F199" s="199"/>
      <c r="G199" s="228"/>
      <c r="H199" s="222"/>
      <c r="I199" s="219"/>
      <c r="J199" s="219"/>
    </row>
    <row r="200" spans="1:10" ht="14.25">
      <c r="A200" s="176">
        <v>112</v>
      </c>
      <c r="B200" s="184" t="s">
        <v>1355</v>
      </c>
      <c r="C200" s="99" t="s">
        <v>1561</v>
      </c>
      <c r="D200" s="176" t="s">
        <v>118</v>
      </c>
      <c r="E200" s="177">
        <v>20</v>
      </c>
      <c r="F200" s="199"/>
      <c r="G200" s="228"/>
      <c r="H200" s="222"/>
      <c r="I200" s="219"/>
      <c r="J200" s="219"/>
    </row>
    <row r="201" spans="1:10" ht="14.25">
      <c r="A201" s="183">
        <v>113</v>
      </c>
      <c r="B201" s="184" t="s">
        <v>1356</v>
      </c>
      <c r="C201" s="99" t="s">
        <v>1562</v>
      </c>
      <c r="D201" s="176" t="s">
        <v>118</v>
      </c>
      <c r="E201" s="177">
        <v>50</v>
      </c>
      <c r="F201" s="199"/>
      <c r="G201" s="228"/>
      <c r="H201" s="222"/>
      <c r="I201" s="219"/>
      <c r="J201" s="219"/>
    </row>
    <row r="202" spans="1:10" ht="14.25">
      <c r="A202" s="176">
        <v>114</v>
      </c>
      <c r="B202" s="178" t="s">
        <v>1358</v>
      </c>
      <c r="C202" s="99" t="s">
        <v>1563</v>
      </c>
      <c r="D202" s="176" t="s">
        <v>124</v>
      </c>
      <c r="E202" s="177">
        <v>10</v>
      </c>
      <c r="F202" s="199"/>
      <c r="G202" s="228"/>
      <c r="H202" s="222"/>
      <c r="I202" s="219"/>
      <c r="J202" s="219"/>
    </row>
    <row r="203" spans="1:10" ht="14.25">
      <c r="A203" s="183">
        <v>115</v>
      </c>
      <c r="B203" s="178" t="s">
        <v>1359</v>
      </c>
      <c r="C203" s="99" t="s">
        <v>1564</v>
      </c>
      <c r="D203" s="176" t="s">
        <v>118</v>
      </c>
      <c r="E203" s="177">
        <v>500</v>
      </c>
      <c r="F203" s="199"/>
      <c r="G203" s="228"/>
      <c r="H203" s="222"/>
      <c r="I203" s="219"/>
      <c r="J203" s="219"/>
    </row>
    <row r="204" spans="1:10" ht="14.25">
      <c r="A204" s="176">
        <v>116</v>
      </c>
      <c r="B204" s="181" t="s">
        <v>1363</v>
      </c>
      <c r="C204" s="181"/>
      <c r="D204" s="176" t="s">
        <v>118</v>
      </c>
      <c r="E204" s="177">
        <v>3</v>
      </c>
      <c r="F204" s="199"/>
      <c r="G204" s="228"/>
      <c r="H204" s="222"/>
      <c r="I204" s="219"/>
      <c r="J204" s="219"/>
    </row>
    <row r="205" spans="1:10" ht="14.25">
      <c r="A205" s="183">
        <v>117</v>
      </c>
      <c r="B205" s="181" t="s">
        <v>1364</v>
      </c>
      <c r="C205" s="99" t="s">
        <v>79</v>
      </c>
      <c r="D205" s="176" t="s">
        <v>133</v>
      </c>
      <c r="E205" s="177">
        <v>5</v>
      </c>
      <c r="F205" s="199"/>
      <c r="G205" s="228"/>
      <c r="H205" s="222"/>
      <c r="I205" s="219"/>
      <c r="J205" s="219"/>
    </row>
    <row r="206" spans="1:10" ht="14.25">
      <c r="A206" s="176">
        <v>118</v>
      </c>
      <c r="B206" s="178" t="s">
        <v>1366</v>
      </c>
      <c r="C206" s="99" t="s">
        <v>1567</v>
      </c>
      <c r="D206" s="176" t="s">
        <v>118</v>
      </c>
      <c r="E206" s="177">
        <v>300</v>
      </c>
      <c r="F206" s="199"/>
      <c r="G206" s="228"/>
      <c r="H206" s="222"/>
      <c r="I206" s="219"/>
      <c r="J206" s="219"/>
    </row>
    <row r="207" spans="1:10" ht="14.25">
      <c r="A207" s="183">
        <v>119</v>
      </c>
      <c r="B207" s="181" t="s">
        <v>1367</v>
      </c>
      <c r="C207" s="181"/>
      <c r="D207" s="176" t="s">
        <v>1116</v>
      </c>
      <c r="E207" s="177">
        <v>5</v>
      </c>
      <c r="F207" s="199"/>
      <c r="G207" s="228"/>
      <c r="H207" s="222"/>
      <c r="I207" s="219"/>
      <c r="J207" s="219"/>
    </row>
    <row r="208" spans="1:10" ht="14.25">
      <c r="A208" s="176">
        <v>120</v>
      </c>
      <c r="B208" s="178" t="s">
        <v>1369</v>
      </c>
      <c r="C208" s="99" t="s">
        <v>1568</v>
      </c>
      <c r="D208" s="176" t="s">
        <v>118</v>
      </c>
      <c r="E208" s="177">
        <v>50</v>
      </c>
      <c r="F208" s="199"/>
      <c r="G208" s="228"/>
      <c r="H208" s="222"/>
      <c r="I208" s="219"/>
      <c r="J208" s="219"/>
    </row>
    <row r="209" spans="1:10" ht="14.25">
      <c r="A209" s="183">
        <v>121</v>
      </c>
      <c r="B209" s="178" t="s">
        <v>1370</v>
      </c>
      <c r="C209" s="99" t="s">
        <v>1569</v>
      </c>
      <c r="D209" s="176" t="s">
        <v>118</v>
      </c>
      <c r="E209" s="177">
        <v>1</v>
      </c>
      <c r="F209" s="199"/>
      <c r="G209" s="228"/>
      <c r="H209" s="222"/>
      <c r="I209" s="219"/>
      <c r="J209" s="219"/>
    </row>
    <row r="210" spans="1:10" ht="14.25">
      <c r="A210" s="176">
        <v>122</v>
      </c>
      <c r="B210" s="178" t="s">
        <v>1371</v>
      </c>
      <c r="C210" s="99" t="s">
        <v>1570</v>
      </c>
      <c r="D210" s="176" t="s">
        <v>118</v>
      </c>
      <c r="E210" s="177">
        <v>2</v>
      </c>
      <c r="F210" s="199"/>
      <c r="G210" s="228"/>
      <c r="H210" s="222"/>
      <c r="I210" s="219"/>
      <c r="J210" s="219"/>
    </row>
    <row r="211" spans="1:10" ht="14.25">
      <c r="A211" s="183">
        <v>123</v>
      </c>
      <c r="B211" s="178" t="s">
        <v>1372</v>
      </c>
      <c r="C211" s="99" t="s">
        <v>1571</v>
      </c>
      <c r="D211" s="176" t="s">
        <v>118</v>
      </c>
      <c r="E211" s="177">
        <v>1</v>
      </c>
      <c r="F211" s="199"/>
      <c r="G211" s="228"/>
      <c r="H211" s="222"/>
      <c r="I211" s="219"/>
      <c r="J211" s="219"/>
    </row>
    <row r="212" spans="1:10" ht="14.25">
      <c r="A212" s="176">
        <v>124</v>
      </c>
      <c r="B212" s="184" t="s">
        <v>1374</v>
      </c>
      <c r="C212" s="99" t="s">
        <v>1572</v>
      </c>
      <c r="D212" s="176" t="s">
        <v>130</v>
      </c>
      <c r="E212" s="177">
        <v>50</v>
      </c>
      <c r="F212" s="199"/>
      <c r="G212" s="228"/>
      <c r="H212" s="222"/>
      <c r="I212" s="219"/>
      <c r="J212" s="219"/>
    </row>
    <row r="213" spans="1:10" ht="14.25">
      <c r="A213" s="183">
        <v>125</v>
      </c>
      <c r="B213" s="181" t="s">
        <v>41</v>
      </c>
      <c r="C213" s="99" t="s">
        <v>39</v>
      </c>
      <c r="D213" s="176" t="s">
        <v>118</v>
      </c>
      <c r="E213" s="177">
        <v>4</v>
      </c>
      <c r="F213" s="199"/>
      <c r="G213" s="228"/>
      <c r="H213" s="222"/>
      <c r="I213" s="219"/>
      <c r="J213" s="219"/>
    </row>
    <row r="214" spans="1:10" ht="14.25">
      <c r="A214" s="176">
        <v>126</v>
      </c>
      <c r="B214" s="181" t="s">
        <v>42</v>
      </c>
      <c r="C214" s="99" t="s">
        <v>40</v>
      </c>
      <c r="D214" s="176" t="s">
        <v>118</v>
      </c>
      <c r="E214" s="177">
        <v>4</v>
      </c>
      <c r="F214" s="199"/>
      <c r="G214" s="228"/>
      <c r="H214" s="222"/>
      <c r="I214" s="219"/>
      <c r="J214" s="219"/>
    </row>
    <row r="215" spans="1:10" ht="14.25">
      <c r="A215" s="183">
        <v>127</v>
      </c>
      <c r="B215" s="178" t="s">
        <v>1382</v>
      </c>
      <c r="C215" s="99" t="s">
        <v>1577</v>
      </c>
      <c r="D215" s="176" t="s">
        <v>118</v>
      </c>
      <c r="E215" s="177">
        <v>50</v>
      </c>
      <c r="F215" s="199"/>
      <c r="G215" s="228"/>
      <c r="H215" s="222"/>
      <c r="I215" s="219"/>
      <c r="J215" s="219"/>
    </row>
    <row r="216" spans="1:10" ht="14.25">
      <c r="A216" s="176">
        <v>128</v>
      </c>
      <c r="B216" s="178" t="s">
        <v>1383</v>
      </c>
      <c r="C216" s="99" t="s">
        <v>1578</v>
      </c>
      <c r="D216" s="176" t="s">
        <v>118</v>
      </c>
      <c r="E216" s="177">
        <v>80</v>
      </c>
      <c r="F216" s="199"/>
      <c r="G216" s="228"/>
      <c r="H216" s="222"/>
      <c r="I216" s="219"/>
      <c r="J216" s="219"/>
    </row>
    <row r="217" spans="1:10" ht="14.25">
      <c r="A217" s="183">
        <v>129</v>
      </c>
      <c r="B217" s="178" t="s">
        <v>1384</v>
      </c>
      <c r="C217" s="99" t="s">
        <v>1579</v>
      </c>
      <c r="D217" s="176" t="s">
        <v>118</v>
      </c>
      <c r="E217" s="177">
        <v>20</v>
      </c>
      <c r="F217" s="199"/>
      <c r="G217" s="228"/>
      <c r="H217" s="222"/>
      <c r="I217" s="219"/>
      <c r="J217" s="219"/>
    </row>
    <row r="218" spans="1:10" ht="14.25">
      <c r="A218" s="176">
        <v>130</v>
      </c>
      <c r="B218" s="180" t="s">
        <v>1387</v>
      </c>
      <c r="C218" s="99" t="s">
        <v>43</v>
      </c>
      <c r="D218" s="176" t="s">
        <v>118</v>
      </c>
      <c r="E218" s="177">
        <v>4</v>
      </c>
      <c r="F218" s="199"/>
      <c r="G218" s="228"/>
      <c r="H218" s="222"/>
      <c r="I218" s="219"/>
      <c r="J218" s="219"/>
    </row>
    <row r="219" spans="1:10" ht="14.25">
      <c r="A219" s="183">
        <v>131</v>
      </c>
      <c r="B219" s="180" t="s">
        <v>1388</v>
      </c>
      <c r="C219" s="99" t="s">
        <v>44</v>
      </c>
      <c r="D219" s="176" t="s">
        <v>118</v>
      </c>
      <c r="E219" s="177">
        <v>4</v>
      </c>
      <c r="F219" s="199"/>
      <c r="G219" s="228"/>
      <c r="H219" s="222"/>
      <c r="I219" s="219"/>
      <c r="J219" s="219"/>
    </row>
    <row r="220" spans="1:10" ht="14.25">
      <c r="A220" s="176">
        <v>132</v>
      </c>
      <c r="B220" s="178" t="s">
        <v>1395</v>
      </c>
      <c r="C220" s="99" t="s">
        <v>57</v>
      </c>
      <c r="D220" s="176" t="s">
        <v>118</v>
      </c>
      <c r="E220" s="177">
        <v>5</v>
      </c>
      <c r="F220" s="199"/>
      <c r="G220" s="228"/>
      <c r="H220" s="222"/>
      <c r="I220" s="219"/>
      <c r="J220" s="219"/>
    </row>
    <row r="221" spans="1:10" ht="14.25">
      <c r="A221" s="183">
        <v>133</v>
      </c>
      <c r="B221" s="184" t="s">
        <v>1396</v>
      </c>
      <c r="C221" s="99" t="s">
        <v>58</v>
      </c>
      <c r="D221" s="176" t="s">
        <v>118</v>
      </c>
      <c r="E221" s="177">
        <v>10</v>
      </c>
      <c r="F221" s="199"/>
      <c r="G221" s="228"/>
      <c r="H221" s="222"/>
      <c r="I221" s="219"/>
      <c r="J221" s="219"/>
    </row>
    <row r="222" spans="1:10" ht="14.25">
      <c r="A222" s="176">
        <v>134</v>
      </c>
      <c r="B222" s="184" t="s">
        <v>1397</v>
      </c>
      <c r="C222" s="99" t="s">
        <v>60</v>
      </c>
      <c r="D222" s="176" t="s">
        <v>118</v>
      </c>
      <c r="E222" s="177">
        <v>10</v>
      </c>
      <c r="F222" s="199"/>
      <c r="G222" s="228"/>
      <c r="H222" s="222"/>
      <c r="I222" s="219"/>
      <c r="J222" s="219"/>
    </row>
    <row r="223" spans="1:10" ht="14.25">
      <c r="A223" s="183">
        <v>135</v>
      </c>
      <c r="B223" s="184" t="s">
        <v>1398</v>
      </c>
      <c r="C223" s="99" t="s">
        <v>61</v>
      </c>
      <c r="D223" s="176" t="s">
        <v>118</v>
      </c>
      <c r="E223" s="177">
        <v>10</v>
      </c>
      <c r="F223" s="199"/>
      <c r="G223" s="228"/>
      <c r="H223" s="222"/>
      <c r="I223" s="219"/>
      <c r="J223" s="219"/>
    </row>
    <row r="224" spans="1:10" ht="14.25">
      <c r="A224" s="176">
        <v>136</v>
      </c>
      <c r="B224" s="178" t="s">
        <v>1404</v>
      </c>
      <c r="C224" s="99" t="s">
        <v>63</v>
      </c>
      <c r="D224" s="176" t="s">
        <v>118</v>
      </c>
      <c r="E224" s="177">
        <v>10</v>
      </c>
      <c r="F224" s="199"/>
      <c r="G224" s="228"/>
      <c r="H224" s="222"/>
      <c r="I224" s="219"/>
      <c r="J224" s="219"/>
    </row>
    <row r="225" spans="1:10" ht="14.25">
      <c r="A225" s="183">
        <v>137</v>
      </c>
      <c r="B225" s="178" t="s">
        <v>1405</v>
      </c>
      <c r="C225" s="99" t="s">
        <v>64</v>
      </c>
      <c r="D225" s="176" t="s">
        <v>133</v>
      </c>
      <c r="E225" s="177">
        <v>25</v>
      </c>
      <c r="F225" s="199"/>
      <c r="G225" s="228"/>
      <c r="H225" s="222"/>
      <c r="I225" s="219"/>
      <c r="J225" s="219"/>
    </row>
    <row r="226" spans="1:10" ht="14.25">
      <c r="A226" s="176">
        <v>138</v>
      </c>
      <c r="B226" s="181" t="s">
        <v>1406</v>
      </c>
      <c r="C226" s="99" t="s">
        <v>66</v>
      </c>
      <c r="D226" s="176" t="s">
        <v>118</v>
      </c>
      <c r="E226" s="177">
        <v>5</v>
      </c>
      <c r="F226" s="199"/>
      <c r="G226" s="228"/>
      <c r="H226" s="222"/>
      <c r="I226" s="219"/>
      <c r="J226" s="219"/>
    </row>
    <row r="227" spans="1:10" ht="14.25">
      <c r="A227" s="183">
        <v>139</v>
      </c>
      <c r="B227" s="184" t="s">
        <v>1409</v>
      </c>
      <c r="C227" s="99" t="s">
        <v>78</v>
      </c>
      <c r="D227" s="176" t="s">
        <v>118</v>
      </c>
      <c r="E227" s="177">
        <v>15</v>
      </c>
      <c r="F227" s="199"/>
      <c r="G227" s="228"/>
      <c r="H227" s="222"/>
      <c r="I227" s="219"/>
      <c r="J227" s="219"/>
    </row>
    <row r="228" spans="1:10" ht="14.25">
      <c r="A228" s="176">
        <v>140</v>
      </c>
      <c r="B228" s="181" t="s">
        <v>1410</v>
      </c>
      <c r="C228" s="99" t="s">
        <v>45</v>
      </c>
      <c r="D228" s="176" t="s">
        <v>118</v>
      </c>
      <c r="E228" s="177">
        <v>4</v>
      </c>
      <c r="F228" s="199"/>
      <c r="G228" s="228"/>
      <c r="H228" s="222"/>
      <c r="I228" s="219"/>
      <c r="J228" s="219"/>
    </row>
    <row r="229" spans="1:10" s="294" customFormat="1" ht="11.25">
      <c r="A229" s="183">
        <v>141</v>
      </c>
      <c r="B229" s="295" t="s">
        <v>1628</v>
      </c>
      <c r="C229" s="295" t="s">
        <v>1628</v>
      </c>
      <c r="D229" s="185" t="s">
        <v>118</v>
      </c>
      <c r="E229" s="296">
        <v>50</v>
      </c>
      <c r="F229" s="297"/>
      <c r="G229" s="228"/>
      <c r="H229" s="222"/>
      <c r="I229" s="219"/>
      <c r="J229" s="219"/>
    </row>
    <row r="230" spans="1:10" s="294" customFormat="1" ht="11.25">
      <c r="A230" s="176">
        <v>142</v>
      </c>
      <c r="B230" s="295" t="s">
        <v>1629</v>
      </c>
      <c r="C230" s="295" t="s">
        <v>1629</v>
      </c>
      <c r="D230" s="185" t="s">
        <v>118</v>
      </c>
      <c r="E230" s="296">
        <v>15</v>
      </c>
      <c r="F230" s="297"/>
      <c r="G230" s="228"/>
      <c r="H230" s="222"/>
      <c r="I230" s="219"/>
      <c r="J230" s="219"/>
    </row>
    <row r="231" spans="1:10" s="294" customFormat="1" ht="11.25">
      <c r="A231" s="183">
        <v>143</v>
      </c>
      <c r="B231" s="295" t="s">
        <v>1632</v>
      </c>
      <c r="C231" s="295" t="s">
        <v>1632</v>
      </c>
      <c r="D231" s="185" t="s">
        <v>118</v>
      </c>
      <c r="E231" s="296">
        <v>24</v>
      </c>
      <c r="F231" s="297"/>
      <c r="G231" s="228"/>
      <c r="H231" s="222"/>
      <c r="I231" s="219"/>
      <c r="J231" s="219"/>
    </row>
    <row r="232" spans="1:10" s="294" customFormat="1" ht="11.25">
      <c r="A232" s="176">
        <v>144</v>
      </c>
      <c r="B232" s="295" t="s">
        <v>1631</v>
      </c>
      <c r="C232" s="295" t="s">
        <v>1631</v>
      </c>
      <c r="D232" s="185" t="s">
        <v>118</v>
      </c>
      <c r="E232" s="296">
        <v>13</v>
      </c>
      <c r="F232" s="297"/>
      <c r="G232" s="228"/>
      <c r="H232" s="222"/>
      <c r="I232" s="219"/>
      <c r="J232" s="219"/>
    </row>
    <row r="233" spans="1:10" s="294" customFormat="1" ht="11.25">
      <c r="A233" s="183">
        <v>145</v>
      </c>
      <c r="B233" s="295" t="s">
        <v>745</v>
      </c>
      <c r="C233" s="295" t="s">
        <v>748</v>
      </c>
      <c r="D233" s="185" t="s">
        <v>130</v>
      </c>
      <c r="E233" s="296">
        <v>400</v>
      </c>
      <c r="F233" s="297"/>
      <c r="G233" s="228"/>
      <c r="H233" s="222"/>
      <c r="I233" s="219"/>
      <c r="J233" s="219"/>
    </row>
    <row r="234" spans="1:10" s="294" customFormat="1" ht="11.25">
      <c r="A234" s="176">
        <v>146</v>
      </c>
      <c r="B234" s="339" t="s">
        <v>765</v>
      </c>
      <c r="C234" s="340" t="s">
        <v>743</v>
      </c>
      <c r="D234" s="341" t="s">
        <v>118</v>
      </c>
      <c r="E234" s="342">
        <v>30</v>
      </c>
      <c r="F234" s="343"/>
      <c r="G234" s="228"/>
      <c r="H234" s="298"/>
      <c r="I234" s="299"/>
      <c r="J234" s="299"/>
    </row>
    <row r="235" spans="1:10" s="294" customFormat="1" ht="11.25">
      <c r="A235" s="289"/>
      <c r="B235" s="293"/>
      <c r="C235" s="290"/>
      <c r="D235" s="289"/>
      <c r="E235" s="291"/>
      <c r="F235" s="292"/>
      <c r="G235" s="310"/>
      <c r="H235" s="223" t="s">
        <v>1640</v>
      </c>
      <c r="I235" s="299"/>
      <c r="J235" s="299"/>
    </row>
    <row r="236" spans="1:10" s="294" customFormat="1" ht="11.25">
      <c r="A236" s="289"/>
      <c r="B236" s="293"/>
      <c r="C236" s="290"/>
      <c r="D236" s="289"/>
      <c r="E236" s="291"/>
      <c r="F236" s="292"/>
      <c r="G236" s="230"/>
      <c r="H236" s="223"/>
      <c r="I236" s="224"/>
      <c r="J236" s="224"/>
    </row>
    <row r="237" spans="1:10" s="226" customFormat="1" ht="14.25">
      <c r="A237" s="190"/>
      <c r="B237" s="257"/>
      <c r="C237" s="257"/>
      <c r="D237" s="190"/>
      <c r="E237" s="245"/>
      <c r="F237" s="218"/>
      <c r="G237" s="230"/>
      <c r="H237" s="223"/>
      <c r="I237" s="224"/>
      <c r="J237" s="224"/>
    </row>
    <row r="238" spans="1:10" s="226" customFormat="1" ht="14.25">
      <c r="A238" s="258" t="s">
        <v>751</v>
      </c>
      <c r="B238" s="252"/>
      <c r="C238" s="252"/>
      <c r="D238" s="253"/>
      <c r="E238" s="254"/>
      <c r="F238" s="255"/>
      <c r="G238" s="259"/>
      <c r="H238" s="260"/>
      <c r="I238" s="261"/>
      <c r="J238" s="261"/>
    </row>
    <row r="239" spans="1:10" ht="14.25">
      <c r="A239" s="215" t="s">
        <v>111</v>
      </c>
      <c r="B239" s="213" t="s">
        <v>112</v>
      </c>
      <c r="C239" s="214" t="s">
        <v>1164</v>
      </c>
      <c r="D239" s="213" t="s">
        <v>113</v>
      </c>
      <c r="E239" s="215" t="s">
        <v>114</v>
      </c>
      <c r="F239" s="216" t="s">
        <v>498</v>
      </c>
      <c r="G239" s="270" t="s">
        <v>1638</v>
      </c>
      <c r="H239" s="271" t="s">
        <v>610</v>
      </c>
      <c r="I239" s="359" t="s">
        <v>609</v>
      </c>
      <c r="J239" s="359" t="s">
        <v>1639</v>
      </c>
    </row>
    <row r="240" spans="1:10" ht="14.25">
      <c r="A240" s="176">
        <v>1</v>
      </c>
      <c r="B240" s="178" t="s">
        <v>858</v>
      </c>
      <c r="C240" s="99" t="s">
        <v>392</v>
      </c>
      <c r="D240" s="176" t="s">
        <v>118</v>
      </c>
      <c r="E240" s="177">
        <v>2000</v>
      </c>
      <c r="F240" s="199"/>
      <c r="G240" s="228"/>
      <c r="H240" s="222"/>
      <c r="I240" s="219"/>
      <c r="J240" s="219"/>
    </row>
    <row r="241" spans="1:10" ht="14.25">
      <c r="A241" s="176">
        <v>2</v>
      </c>
      <c r="B241" s="178" t="s">
        <v>908</v>
      </c>
      <c r="C241" s="99" t="s">
        <v>423</v>
      </c>
      <c r="D241" s="176" t="s">
        <v>118</v>
      </c>
      <c r="E241" s="177">
        <v>2</v>
      </c>
      <c r="F241" s="199"/>
      <c r="G241" s="228"/>
      <c r="H241" s="222"/>
      <c r="I241" s="219"/>
      <c r="J241" s="219"/>
    </row>
    <row r="242" spans="1:10" ht="14.25">
      <c r="A242" s="176">
        <v>3</v>
      </c>
      <c r="B242" s="178" t="s">
        <v>909</v>
      </c>
      <c r="C242" s="99" t="s">
        <v>424</v>
      </c>
      <c r="D242" s="176" t="s">
        <v>118</v>
      </c>
      <c r="E242" s="177">
        <v>15</v>
      </c>
      <c r="F242" s="199"/>
      <c r="G242" s="228"/>
      <c r="H242" s="222"/>
      <c r="I242" s="219"/>
      <c r="J242" s="219"/>
    </row>
    <row r="243" spans="1:10" ht="14.25">
      <c r="A243" s="188">
        <v>4</v>
      </c>
      <c r="B243" s="196" t="s">
        <v>834</v>
      </c>
      <c r="C243" s="197" t="s">
        <v>379</v>
      </c>
      <c r="D243" s="188" t="s">
        <v>118</v>
      </c>
      <c r="E243" s="189">
        <v>30</v>
      </c>
      <c r="F243" s="200"/>
      <c r="G243" s="228"/>
      <c r="H243" s="222"/>
      <c r="I243" s="219"/>
      <c r="J243" s="219"/>
    </row>
    <row r="244" spans="1:10" ht="14.25">
      <c r="A244" s="238"/>
      <c r="B244" s="236"/>
      <c r="C244" s="248"/>
      <c r="D244" s="238"/>
      <c r="E244" s="239"/>
      <c r="F244" s="240"/>
      <c r="G244" s="310"/>
      <c r="H244" s="223" t="s">
        <v>1640</v>
      </c>
      <c r="I244" s="299"/>
      <c r="J244" s="299"/>
    </row>
    <row r="245" spans="1:10" ht="14.25">
      <c r="A245" s="190"/>
      <c r="B245" s="198"/>
      <c r="C245" s="272"/>
      <c r="D245" s="190"/>
      <c r="E245" s="191"/>
      <c r="F245" s="218"/>
      <c r="G245" s="310"/>
      <c r="H245" s="223"/>
      <c r="I245" s="224"/>
      <c r="J245" s="224"/>
    </row>
    <row r="246" spans="1:6" ht="14.25">
      <c r="A246" s="258" t="s">
        <v>143</v>
      </c>
      <c r="B246" s="262"/>
      <c r="C246" s="262"/>
      <c r="D246" s="253"/>
      <c r="E246" s="254"/>
      <c r="F246" s="255"/>
    </row>
    <row r="247" spans="1:10" ht="14.25">
      <c r="A247" s="213" t="s">
        <v>111</v>
      </c>
      <c r="B247" s="213" t="s">
        <v>112</v>
      </c>
      <c r="C247" s="214" t="s">
        <v>1164</v>
      </c>
      <c r="D247" s="213" t="s">
        <v>113</v>
      </c>
      <c r="E247" s="215" t="s">
        <v>114</v>
      </c>
      <c r="F247" s="216" t="s">
        <v>498</v>
      </c>
      <c r="G247" s="270" t="s">
        <v>1638</v>
      </c>
      <c r="H247" s="271" t="s">
        <v>610</v>
      </c>
      <c r="I247" s="359" t="s">
        <v>609</v>
      </c>
      <c r="J247" s="359" t="s">
        <v>1639</v>
      </c>
    </row>
    <row r="248" spans="1:10" ht="14.25">
      <c r="A248" s="176">
        <v>1</v>
      </c>
      <c r="B248" s="178" t="s">
        <v>982</v>
      </c>
      <c r="C248" s="99" t="s">
        <v>471</v>
      </c>
      <c r="D248" s="176" t="s">
        <v>118</v>
      </c>
      <c r="E248" s="177">
        <v>500</v>
      </c>
      <c r="F248" s="199"/>
      <c r="G248" s="228"/>
      <c r="H248" s="222"/>
      <c r="I248" s="219"/>
      <c r="J248" s="219"/>
    </row>
    <row r="249" spans="1:10" ht="14.25">
      <c r="A249" s="188">
        <v>2</v>
      </c>
      <c r="B249" s="196" t="s">
        <v>983</v>
      </c>
      <c r="C249" s="197" t="s">
        <v>472</v>
      </c>
      <c r="D249" s="188" t="s">
        <v>118</v>
      </c>
      <c r="E249" s="189">
        <v>2</v>
      </c>
      <c r="F249" s="200"/>
      <c r="G249" s="228"/>
      <c r="H249" s="222"/>
      <c r="I249" s="219"/>
      <c r="J249" s="219"/>
    </row>
    <row r="250" spans="1:10" ht="14.25">
      <c r="A250" s="238"/>
      <c r="B250" s="236"/>
      <c r="C250" s="248"/>
      <c r="D250" s="238"/>
      <c r="E250" s="239"/>
      <c r="F250" s="240"/>
      <c r="G250" s="308"/>
      <c r="H250" s="221" t="s">
        <v>1640</v>
      </c>
      <c r="I250" s="299"/>
      <c r="J250" s="299"/>
    </row>
    <row r="251" spans="1:7" ht="14.25">
      <c r="A251" s="190"/>
      <c r="B251" s="198"/>
      <c r="C251" s="272"/>
      <c r="D251" s="190"/>
      <c r="E251" s="191"/>
      <c r="F251" s="218"/>
      <c r="G251" s="308"/>
    </row>
    <row r="252" spans="1:6" ht="14.25">
      <c r="A252" s="258" t="s">
        <v>752</v>
      </c>
      <c r="B252" s="252"/>
      <c r="C252" s="252"/>
      <c r="D252" s="253"/>
      <c r="E252" s="254"/>
      <c r="F252" s="255"/>
    </row>
    <row r="253" spans="1:10" ht="14.25">
      <c r="A253" s="213" t="s">
        <v>111</v>
      </c>
      <c r="B253" s="213" t="s">
        <v>112</v>
      </c>
      <c r="C253" s="214" t="s">
        <v>1164</v>
      </c>
      <c r="D253" s="213" t="s">
        <v>113</v>
      </c>
      <c r="E253" s="215" t="s">
        <v>114</v>
      </c>
      <c r="F253" s="216" t="s">
        <v>498</v>
      </c>
      <c r="G253" s="270" t="s">
        <v>1638</v>
      </c>
      <c r="H253" s="271" t="s">
        <v>610</v>
      </c>
      <c r="I253" s="359" t="s">
        <v>609</v>
      </c>
      <c r="J253" s="359" t="s">
        <v>1639</v>
      </c>
    </row>
    <row r="254" spans="1:10" ht="14.25">
      <c r="A254" s="188">
        <v>1</v>
      </c>
      <c r="B254" s="196" t="s">
        <v>987</v>
      </c>
      <c r="C254" s="197" t="s">
        <v>473</v>
      </c>
      <c r="D254" s="188" t="s">
        <v>133</v>
      </c>
      <c r="E254" s="189">
        <v>5</v>
      </c>
      <c r="F254" s="200"/>
      <c r="G254" s="228"/>
      <c r="H254" s="222"/>
      <c r="I254" s="219"/>
      <c r="J254" s="219"/>
    </row>
    <row r="255" spans="1:10" ht="14.25">
      <c r="A255" s="238"/>
      <c r="B255" s="236"/>
      <c r="C255" s="248"/>
      <c r="D255" s="238"/>
      <c r="E255" s="239"/>
      <c r="F255" s="240"/>
      <c r="G255" s="308"/>
      <c r="H255" s="221" t="s">
        <v>1640</v>
      </c>
      <c r="I255" s="299"/>
      <c r="J255" s="299"/>
    </row>
    <row r="256" spans="1:7" ht="14.25">
      <c r="A256" s="190"/>
      <c r="B256" s="198"/>
      <c r="C256" s="272"/>
      <c r="D256" s="190"/>
      <c r="E256" s="191"/>
      <c r="F256" s="218"/>
      <c r="G256" s="308"/>
    </row>
    <row r="257" spans="1:6" ht="14.25">
      <c r="A257" s="258" t="s">
        <v>152</v>
      </c>
      <c r="B257" s="256"/>
      <c r="C257" s="256"/>
      <c r="D257" s="256"/>
      <c r="E257" s="254"/>
      <c r="F257" s="255"/>
    </row>
    <row r="258" spans="1:10" ht="14.25">
      <c r="A258" s="213" t="s">
        <v>111</v>
      </c>
      <c r="B258" s="213" t="s">
        <v>112</v>
      </c>
      <c r="C258" s="214" t="s">
        <v>1164</v>
      </c>
      <c r="D258" s="213" t="s">
        <v>113</v>
      </c>
      <c r="E258" s="215" t="s">
        <v>114</v>
      </c>
      <c r="F258" s="216" t="s">
        <v>498</v>
      </c>
      <c r="G258" s="270" t="s">
        <v>1638</v>
      </c>
      <c r="H258" s="271" t="s">
        <v>610</v>
      </c>
      <c r="I258" s="359" t="s">
        <v>609</v>
      </c>
      <c r="J258" s="359" t="s">
        <v>1639</v>
      </c>
    </row>
    <row r="259" spans="1:10" ht="14.25">
      <c r="A259" s="176">
        <v>1</v>
      </c>
      <c r="B259" s="186" t="s">
        <v>784</v>
      </c>
      <c r="C259" s="186"/>
      <c r="D259" s="183" t="s">
        <v>819</v>
      </c>
      <c r="E259" s="187">
        <v>23500</v>
      </c>
      <c r="F259" s="201"/>
      <c r="G259" s="228"/>
      <c r="H259" s="222"/>
      <c r="I259" s="219"/>
      <c r="J259" s="219"/>
    </row>
    <row r="260" spans="1:10" ht="14.25">
      <c r="A260" s="275">
        <v>2</v>
      </c>
      <c r="B260" s="267" t="s">
        <v>607</v>
      </c>
      <c r="C260" s="267"/>
      <c r="D260" s="268" t="s">
        <v>105</v>
      </c>
      <c r="E260" s="269">
        <v>8260</v>
      </c>
      <c r="F260" s="269"/>
      <c r="G260" s="228"/>
      <c r="H260" s="222"/>
      <c r="I260" s="219"/>
      <c r="J260" s="219"/>
    </row>
    <row r="261" spans="1:10" ht="15">
      <c r="A261" s="263"/>
      <c r="B261" s="264"/>
      <c r="C261" s="264"/>
      <c r="D261" s="265"/>
      <c r="E261" s="266"/>
      <c r="F261" s="266"/>
      <c r="G261" s="309"/>
      <c r="H261" s="221" t="s">
        <v>1640</v>
      </c>
      <c r="I261" s="299"/>
      <c r="J261" s="299"/>
    </row>
    <row r="264" ht="15">
      <c r="A264" s="368" t="s">
        <v>154</v>
      </c>
    </row>
    <row r="265" spans="1:10" ht="14.25">
      <c r="A265" s="208" t="s">
        <v>111</v>
      </c>
      <c r="B265" s="208" t="s">
        <v>112</v>
      </c>
      <c r="C265" s="205" t="s">
        <v>1164</v>
      </c>
      <c r="D265" s="208" t="s">
        <v>113</v>
      </c>
      <c r="E265" s="209" t="s">
        <v>114</v>
      </c>
      <c r="F265" s="207" t="s">
        <v>498</v>
      </c>
      <c r="G265" s="270" t="s">
        <v>1638</v>
      </c>
      <c r="H265" s="271" t="s">
        <v>610</v>
      </c>
      <c r="I265" s="359" t="s">
        <v>609</v>
      </c>
      <c r="J265" s="359" t="s">
        <v>1639</v>
      </c>
    </row>
    <row r="266" spans="1:10" s="302" customFormat="1" ht="11.25">
      <c r="A266" s="303">
        <v>1</v>
      </c>
      <c r="B266" s="312" t="s">
        <v>750</v>
      </c>
      <c r="C266" s="301" t="s">
        <v>1452</v>
      </c>
      <c r="D266" s="303" t="s">
        <v>1116</v>
      </c>
      <c r="E266" s="304">
        <v>200</v>
      </c>
      <c r="F266" s="305"/>
      <c r="G266" s="306"/>
      <c r="H266" s="307"/>
      <c r="I266" s="300"/>
      <c r="J266" s="300"/>
    </row>
    <row r="267" spans="1:10" s="203" customFormat="1" ht="14.25">
      <c r="A267" s="276"/>
      <c r="B267" s="276"/>
      <c r="C267" s="277"/>
      <c r="D267" s="276"/>
      <c r="E267" s="278"/>
      <c r="F267" s="279"/>
      <c r="G267" s="280"/>
      <c r="H267" s="281" t="s">
        <v>1640</v>
      </c>
      <c r="I267" s="360"/>
      <c r="J267" s="360"/>
    </row>
    <row r="268" spans="1:10" s="203" customFormat="1" ht="14.25">
      <c r="A268" s="276"/>
      <c r="B268" s="276"/>
      <c r="C268" s="277"/>
      <c r="D268" s="276"/>
      <c r="E268" s="278"/>
      <c r="F268" s="279"/>
      <c r="G268" s="280"/>
      <c r="H268" s="281"/>
      <c r="I268" s="282"/>
      <c r="J268" s="282"/>
    </row>
    <row r="269" spans="1:10" s="203" customFormat="1" ht="14.25">
      <c r="A269" s="369" t="s">
        <v>158</v>
      </c>
      <c r="B269" s="276"/>
      <c r="C269" s="277"/>
      <c r="D269" s="276"/>
      <c r="E269" s="278"/>
      <c r="F269" s="279"/>
      <c r="G269" s="280"/>
      <c r="H269" s="281"/>
      <c r="I269" s="282"/>
      <c r="J269" s="282"/>
    </row>
    <row r="270" spans="1:10" s="203" customFormat="1" ht="14.25">
      <c r="A270" s="208" t="s">
        <v>111</v>
      </c>
      <c r="B270" s="208" t="s">
        <v>112</v>
      </c>
      <c r="C270" s="205" t="s">
        <v>1164</v>
      </c>
      <c r="D270" s="208" t="s">
        <v>113</v>
      </c>
      <c r="E270" s="209" t="s">
        <v>114</v>
      </c>
      <c r="F270" s="207" t="s">
        <v>498</v>
      </c>
      <c r="G270" s="270" t="s">
        <v>1638</v>
      </c>
      <c r="H270" s="271" t="s">
        <v>610</v>
      </c>
      <c r="I270" s="359" t="s">
        <v>609</v>
      </c>
      <c r="J270" s="359" t="s">
        <v>1639</v>
      </c>
    </row>
    <row r="271" spans="1:10" s="302" customFormat="1" ht="11.25">
      <c r="A271" s="303">
        <v>1</v>
      </c>
      <c r="B271" s="312" t="s">
        <v>749</v>
      </c>
      <c r="C271" s="301" t="s">
        <v>606</v>
      </c>
      <c r="D271" s="349" t="s">
        <v>1116</v>
      </c>
      <c r="E271" s="301">
        <v>6</v>
      </c>
      <c r="F271" s="305"/>
      <c r="G271" s="306"/>
      <c r="H271" s="307"/>
      <c r="I271" s="300"/>
      <c r="J271" s="300"/>
    </row>
    <row r="272" spans="1:10" s="203" customFormat="1" ht="14.25">
      <c r="A272" s="276"/>
      <c r="B272" s="276"/>
      <c r="C272" s="277"/>
      <c r="D272" s="276"/>
      <c r="E272" s="278"/>
      <c r="F272" s="279"/>
      <c r="G272" s="280"/>
      <c r="H272" s="281" t="s">
        <v>1640</v>
      </c>
      <c r="I272" s="360"/>
      <c r="J272" s="360"/>
    </row>
    <row r="273" spans="1:10" s="203" customFormat="1" ht="14.25">
      <c r="A273" s="276"/>
      <c r="B273" s="276"/>
      <c r="C273" s="277"/>
      <c r="D273" s="276"/>
      <c r="E273" s="278"/>
      <c r="F273" s="279"/>
      <c r="G273" s="280"/>
      <c r="H273" s="281"/>
      <c r="I273" s="282"/>
      <c r="J273" s="282"/>
    </row>
    <row r="274" ht="14.25">
      <c r="A274" s="370" t="s">
        <v>754</v>
      </c>
    </row>
    <row r="275" spans="1:10" ht="14.25">
      <c r="A275" s="208" t="s">
        <v>111</v>
      </c>
      <c r="B275" s="208" t="s">
        <v>112</v>
      </c>
      <c r="C275" s="205" t="s">
        <v>1164</v>
      </c>
      <c r="D275" s="208" t="s">
        <v>113</v>
      </c>
      <c r="E275" s="209" t="s">
        <v>114</v>
      </c>
      <c r="F275" s="207" t="s">
        <v>498</v>
      </c>
      <c r="G275" s="270" t="s">
        <v>1638</v>
      </c>
      <c r="H275" s="271" t="s">
        <v>610</v>
      </c>
      <c r="I275" s="359" t="s">
        <v>609</v>
      </c>
      <c r="J275" s="359" t="s">
        <v>1639</v>
      </c>
    </row>
    <row r="276" spans="1:10" ht="14.25">
      <c r="A276" s="90">
        <v>1</v>
      </c>
      <c r="B276" s="90" t="s">
        <v>746</v>
      </c>
      <c r="C276" s="89" t="s">
        <v>1045</v>
      </c>
      <c r="D276" s="89" t="s">
        <v>1116</v>
      </c>
      <c r="E276" s="356">
        <v>24</v>
      </c>
      <c r="F276" s="354"/>
      <c r="G276" s="355"/>
      <c r="H276" s="298"/>
      <c r="I276" s="299"/>
      <c r="J276" s="299"/>
    </row>
    <row r="277" spans="8:10" ht="14.25">
      <c r="H277" s="221" t="s">
        <v>1640</v>
      </c>
      <c r="I277" s="299"/>
      <c r="J277" s="299"/>
    </row>
    <row r="280" ht="14.25">
      <c r="A280" s="370" t="s">
        <v>753</v>
      </c>
    </row>
    <row r="281" spans="1:10" s="319" customFormat="1" ht="11.25">
      <c r="A281" s="345" t="s">
        <v>704</v>
      </c>
      <c r="B281" s="208" t="s">
        <v>112</v>
      </c>
      <c r="C281" s="205" t="s">
        <v>1164</v>
      </c>
      <c r="D281" s="208" t="s">
        <v>113</v>
      </c>
      <c r="E281" s="209" t="s">
        <v>114</v>
      </c>
      <c r="F281" s="207" t="s">
        <v>498</v>
      </c>
      <c r="G281" s="270" t="s">
        <v>1638</v>
      </c>
      <c r="H281" s="313" t="s">
        <v>610</v>
      </c>
      <c r="I281" s="359" t="s">
        <v>609</v>
      </c>
      <c r="J281" s="359" t="s">
        <v>1639</v>
      </c>
    </row>
    <row r="282" spans="1:10" s="319" customFormat="1" ht="45">
      <c r="A282" s="287">
        <v>1</v>
      </c>
      <c r="B282" s="320" t="s">
        <v>707</v>
      </c>
      <c r="C282" s="288" t="s">
        <v>756</v>
      </c>
      <c r="D282" s="285" t="s">
        <v>1116</v>
      </c>
      <c r="E282" s="288">
        <v>450</v>
      </c>
      <c r="F282" s="288"/>
      <c r="G282" s="321"/>
      <c r="H282" s="322"/>
      <c r="I282" s="314"/>
      <c r="J282" s="315"/>
    </row>
    <row r="283" spans="1:10" s="319" customFormat="1" ht="45">
      <c r="A283" s="287">
        <v>2</v>
      </c>
      <c r="B283" s="320" t="s">
        <v>708</v>
      </c>
      <c r="C283" s="288" t="s">
        <v>709</v>
      </c>
      <c r="D283" s="285" t="s">
        <v>1116</v>
      </c>
      <c r="E283" s="288">
        <v>70</v>
      </c>
      <c r="F283" s="288"/>
      <c r="G283" s="323"/>
      <c r="H283" s="324"/>
      <c r="I283" s="316"/>
      <c r="J283" s="314"/>
    </row>
    <row r="284" spans="1:10" s="319" customFormat="1" ht="33.75">
      <c r="A284" s="287">
        <v>3</v>
      </c>
      <c r="B284" s="320" t="s">
        <v>710</v>
      </c>
      <c r="C284" s="288" t="s">
        <v>711</v>
      </c>
      <c r="D284" s="285" t="s">
        <v>1116</v>
      </c>
      <c r="E284" s="288">
        <v>30</v>
      </c>
      <c r="F284" s="288"/>
      <c r="G284" s="323"/>
      <c r="H284" s="322"/>
      <c r="I284" s="314"/>
      <c r="J284" s="314"/>
    </row>
    <row r="285" spans="1:10" s="319" customFormat="1" ht="33.75">
      <c r="A285" s="287">
        <v>4</v>
      </c>
      <c r="B285" s="320" t="s">
        <v>712</v>
      </c>
      <c r="C285" s="288" t="s">
        <v>757</v>
      </c>
      <c r="D285" s="285" t="s">
        <v>1116</v>
      </c>
      <c r="E285" s="288">
        <v>450</v>
      </c>
      <c r="F285" s="288"/>
      <c r="G285" s="323"/>
      <c r="H285" s="325"/>
      <c r="I285" s="314"/>
      <c r="J285" s="314"/>
    </row>
    <row r="286" spans="1:10" s="319" customFormat="1" ht="22.5">
      <c r="A286" s="287">
        <v>5</v>
      </c>
      <c r="B286" s="320" t="s">
        <v>713</v>
      </c>
      <c r="C286" s="288" t="s">
        <v>714</v>
      </c>
      <c r="D286" s="285" t="s">
        <v>1116</v>
      </c>
      <c r="E286" s="288">
        <v>10</v>
      </c>
      <c r="F286" s="288"/>
      <c r="G286" s="323"/>
      <c r="H286" s="322"/>
      <c r="I286" s="314"/>
      <c r="J286" s="314"/>
    </row>
    <row r="287" spans="1:10" s="319" customFormat="1" ht="33.75">
      <c r="A287" s="287">
        <v>6</v>
      </c>
      <c r="B287" s="320" t="s">
        <v>715</v>
      </c>
      <c r="C287" s="288" t="s">
        <v>758</v>
      </c>
      <c r="D287" s="285" t="s">
        <v>1116</v>
      </c>
      <c r="E287" s="322">
        <v>200</v>
      </c>
      <c r="F287" s="288"/>
      <c r="G287" s="323"/>
      <c r="H287" s="322"/>
      <c r="I287" s="314"/>
      <c r="J287" s="314"/>
    </row>
    <row r="288" spans="1:10" s="319" customFormat="1" ht="33.75">
      <c r="A288" s="287">
        <v>7</v>
      </c>
      <c r="B288" s="320" t="s">
        <v>716</v>
      </c>
      <c r="C288" s="288" t="s">
        <v>759</v>
      </c>
      <c r="D288" s="285" t="s">
        <v>1116</v>
      </c>
      <c r="E288" s="288">
        <v>300</v>
      </c>
      <c r="F288" s="288"/>
      <c r="G288" s="323"/>
      <c r="H288" s="288"/>
      <c r="I288" s="314"/>
      <c r="J288" s="314"/>
    </row>
    <row r="289" spans="1:10" s="319" customFormat="1" ht="22.5">
      <c r="A289" s="287">
        <v>8</v>
      </c>
      <c r="B289" s="320" t="s">
        <v>717</v>
      </c>
      <c r="C289" s="288" t="s">
        <v>760</v>
      </c>
      <c r="D289" s="285" t="s">
        <v>1116</v>
      </c>
      <c r="E289" s="288">
        <v>6</v>
      </c>
      <c r="F289" s="288"/>
      <c r="G289" s="323"/>
      <c r="H289" s="288"/>
      <c r="I289" s="314"/>
      <c r="J289" s="314"/>
    </row>
    <row r="290" spans="1:10" s="319" customFormat="1" ht="33.75">
      <c r="A290" s="346">
        <v>9</v>
      </c>
      <c r="B290" s="327" t="s">
        <v>718</v>
      </c>
      <c r="C290" s="326" t="s">
        <v>761</v>
      </c>
      <c r="D290" s="350" t="s">
        <v>1116</v>
      </c>
      <c r="E290" s="326">
        <v>5</v>
      </c>
      <c r="F290" s="326"/>
      <c r="G290" s="323"/>
      <c r="H290" s="288"/>
      <c r="I290" s="314"/>
      <c r="J290" s="314"/>
    </row>
    <row r="291" spans="1:10" s="319" customFormat="1" ht="33.75">
      <c r="A291" s="287">
        <v>10</v>
      </c>
      <c r="B291" s="348" t="s">
        <v>1627</v>
      </c>
      <c r="C291" s="288" t="s">
        <v>762</v>
      </c>
      <c r="D291" s="285" t="s">
        <v>1116</v>
      </c>
      <c r="E291" s="288">
        <v>5</v>
      </c>
      <c r="F291" s="288"/>
      <c r="G291" s="323"/>
      <c r="H291" s="288"/>
      <c r="I291" s="314"/>
      <c r="J291" s="314"/>
    </row>
    <row r="292" spans="1:10" s="319" customFormat="1" ht="11.25">
      <c r="A292" s="328"/>
      <c r="B292" s="329"/>
      <c r="C292" s="328"/>
      <c r="D292" s="351"/>
      <c r="E292" s="328"/>
      <c r="F292" s="328"/>
      <c r="G292" s="330"/>
      <c r="H292" s="328" t="s">
        <v>1640</v>
      </c>
      <c r="I292" s="314"/>
      <c r="J292" s="314"/>
    </row>
    <row r="293" spans="1:10" s="319" customFormat="1" ht="11.25">
      <c r="A293" s="328"/>
      <c r="B293" s="329"/>
      <c r="C293" s="328"/>
      <c r="D293" s="351"/>
      <c r="E293" s="328"/>
      <c r="F293" s="328"/>
      <c r="G293" s="330"/>
      <c r="H293" s="328"/>
      <c r="I293" s="283"/>
      <c r="J293" s="283"/>
    </row>
    <row r="294" spans="1:10" s="319" customFormat="1" ht="11.25">
      <c r="A294" s="371" t="s">
        <v>755</v>
      </c>
      <c r="B294" s="332"/>
      <c r="C294" s="331"/>
      <c r="D294" s="352"/>
      <c r="E294" s="331"/>
      <c r="F294" s="331"/>
      <c r="G294" s="333"/>
      <c r="H294" s="331"/>
      <c r="I294" s="283"/>
      <c r="J294" s="283"/>
    </row>
    <row r="295" spans="1:10" s="319" customFormat="1" ht="11.25">
      <c r="A295" s="345" t="s">
        <v>704</v>
      </c>
      <c r="B295" s="345" t="s">
        <v>705</v>
      </c>
      <c r="C295" s="344"/>
      <c r="D295" s="345" t="s">
        <v>1626</v>
      </c>
      <c r="E295" s="344" t="s">
        <v>706</v>
      </c>
      <c r="F295" s="344" t="s">
        <v>498</v>
      </c>
      <c r="G295" s="270" t="s">
        <v>1638</v>
      </c>
      <c r="H295" s="345" t="s">
        <v>610</v>
      </c>
      <c r="I295" s="359" t="s">
        <v>609</v>
      </c>
      <c r="J295" s="359" t="s">
        <v>1639</v>
      </c>
    </row>
    <row r="296" spans="1:10" s="319" customFormat="1" ht="22.5">
      <c r="A296" s="287">
        <v>1</v>
      </c>
      <c r="B296" s="320" t="s">
        <v>719</v>
      </c>
      <c r="C296" s="288" t="s">
        <v>720</v>
      </c>
      <c r="D296" s="287" t="s">
        <v>1116</v>
      </c>
      <c r="E296" s="288">
        <v>50</v>
      </c>
      <c r="F296" s="288"/>
      <c r="G296" s="323"/>
      <c r="H296" s="288"/>
      <c r="I296" s="314"/>
      <c r="J296" s="314"/>
    </row>
    <row r="297" spans="1:10" s="319" customFormat="1" ht="22.5">
      <c r="A297" s="285">
        <v>2</v>
      </c>
      <c r="B297" s="334" t="s">
        <v>721</v>
      </c>
      <c r="C297" s="284" t="s">
        <v>763</v>
      </c>
      <c r="D297" s="347" t="s">
        <v>1116</v>
      </c>
      <c r="E297" s="335">
        <v>20</v>
      </c>
      <c r="F297" s="335"/>
      <c r="G297" s="323"/>
      <c r="H297" s="335"/>
      <c r="I297" s="314"/>
      <c r="J297" s="314"/>
    </row>
    <row r="298" spans="4:10" s="319" customFormat="1" ht="11.25">
      <c r="D298" s="353"/>
      <c r="G298" s="336"/>
      <c r="H298" s="319" t="s">
        <v>1640</v>
      </c>
      <c r="I298" s="314"/>
      <c r="J298" s="314"/>
    </row>
    <row r="299" spans="4:10" s="319" customFormat="1" ht="11.25">
      <c r="D299" s="353"/>
      <c r="G299" s="336"/>
      <c r="I299" s="283"/>
      <c r="J299" s="283"/>
    </row>
    <row r="300" spans="1:10" s="319" customFormat="1" ht="11.25">
      <c r="A300" s="372" t="s">
        <v>747</v>
      </c>
      <c r="D300" s="353"/>
      <c r="I300" s="283"/>
      <c r="J300" s="283"/>
    </row>
    <row r="301" spans="1:10" s="319" customFormat="1" ht="11.25">
      <c r="A301" s="345" t="s">
        <v>704</v>
      </c>
      <c r="B301" s="345" t="s">
        <v>705</v>
      </c>
      <c r="C301" s="344"/>
      <c r="D301" s="345" t="s">
        <v>1626</v>
      </c>
      <c r="E301" s="344" t="s">
        <v>706</v>
      </c>
      <c r="F301" s="344" t="s">
        <v>498</v>
      </c>
      <c r="G301" s="270" t="s">
        <v>1638</v>
      </c>
      <c r="H301" s="313" t="s">
        <v>610</v>
      </c>
      <c r="I301" s="359" t="s">
        <v>609</v>
      </c>
      <c r="J301" s="359" t="s">
        <v>1639</v>
      </c>
    </row>
    <row r="302" spans="1:10" s="319" customFormat="1" ht="33.75">
      <c r="A302" s="347">
        <v>1</v>
      </c>
      <c r="B302" s="337" t="s">
        <v>1630</v>
      </c>
      <c r="C302" s="335" t="s">
        <v>764</v>
      </c>
      <c r="D302" s="347" t="s">
        <v>1116</v>
      </c>
      <c r="E302" s="335">
        <v>30</v>
      </c>
      <c r="F302" s="335"/>
      <c r="G302" s="335"/>
      <c r="H302" s="335"/>
      <c r="I302" s="314"/>
      <c r="J302" s="314"/>
    </row>
    <row r="303" spans="1:10" s="319" customFormat="1" ht="11.25">
      <c r="A303" s="302"/>
      <c r="B303" s="302"/>
      <c r="C303" s="302"/>
      <c r="D303" s="302"/>
      <c r="E303" s="302"/>
      <c r="F303" s="338"/>
      <c r="G303" s="317"/>
      <c r="H303" s="318" t="s">
        <v>1640</v>
      </c>
      <c r="I303" s="314"/>
      <c r="J303" s="314"/>
    </row>
  </sheetData>
  <sheetProtection/>
  <printOptions/>
  <pageMargins left="0.75" right="0.75" top="0.61" bottom="0.55" header="0.3" footer="0.22"/>
  <pageSetup horizontalDpi="600" verticalDpi="600" orientation="landscape" paperSize="9" scale="75" r:id="rId1"/>
  <headerFooter alignWithMargins="0">
    <oddHeader>&amp;Lsprawa numer P/24/05/2011/LEK</oddHeader>
    <oddFooter>&amp;CStrona &amp;P z &amp;N</oddFooter>
  </headerFooter>
  <rowBreaks count="1" manualBreakCount="1">
    <brk id="2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wojtasg</cp:lastModifiedBy>
  <cp:lastPrinted>2011-05-09T08:40:45Z</cp:lastPrinted>
  <dcterms:created xsi:type="dcterms:W3CDTF">2010-11-14T20:08:50Z</dcterms:created>
  <dcterms:modified xsi:type="dcterms:W3CDTF">2011-05-11T08:51:26Z</dcterms:modified>
  <cp:category/>
  <cp:version/>
  <cp:contentType/>
  <cp:contentStatus/>
</cp:coreProperties>
</file>