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tabRatio="756" activeTab="0"/>
  </bookViews>
  <sheets>
    <sheet name="pakiet 1 Igły, strzykawki ...." sheetId="1" r:id="rId1"/>
    <sheet name="pakiet 2 Igły podpajęczynówkowe" sheetId="2" r:id="rId2"/>
    <sheet name="pakiet 3 Zestaw Hepafix......" sheetId="3" r:id="rId3"/>
    <sheet name="pakiet 4 Igły rózne....." sheetId="4" r:id="rId4"/>
    <sheet name="pakiet 5 Kaniule neonatologiczn" sheetId="5" r:id="rId5"/>
    <sheet name="pakiet 6 Kraniki" sheetId="6" r:id="rId6"/>
  </sheets>
  <definedNames>
    <definedName name="_xlnm.Print_Area" localSheetId="0">'pakiet 1 Igły, strzykawki ....'!$A$1:$N$56</definedName>
    <definedName name="_xlnm.Print_Area" localSheetId="1">'pakiet 2 Igły podpajęczynówkowe'!$A$1:$M$20</definedName>
    <definedName name="_xlnm.Print_Area" localSheetId="2">'pakiet 3 Zestaw Hepafix......'!$A$1:$M$32</definedName>
    <definedName name="_xlnm.Print_Area" localSheetId="3">'pakiet 4 Igły rózne.....'!$A$1:$M$48</definedName>
    <definedName name="_xlnm.Print_Area" localSheetId="4">'pakiet 5 Kaniule neonatologiczn'!$A$1:$M$18</definedName>
    <definedName name="_xlnm.Print_Area" localSheetId="5">'pakiet 6 Kraniki'!$A$1:$M$18</definedName>
  </definedNames>
  <calcPr fullCalcOnLoad="1" fullPrecision="0"/>
</workbook>
</file>

<file path=xl/sharedStrings.xml><?xml version="1.0" encoding="utf-8"?>
<sst xmlns="http://schemas.openxmlformats.org/spreadsheetml/2006/main" count="379" uniqueCount="153">
  <si>
    <t>LP</t>
  </si>
  <si>
    <t>Asortyment</t>
  </si>
  <si>
    <t>Nazwa handlowa</t>
  </si>
  <si>
    <t>Numer katalogowy, producent</t>
  </si>
  <si>
    <t>J. m.</t>
  </si>
  <si>
    <t>ilość</t>
  </si>
  <si>
    <t>Cena jedn. netto</t>
  </si>
  <si>
    <t>Wartość netto</t>
  </si>
  <si>
    <t>Wartość VAT</t>
  </si>
  <si>
    <t>VAT %</t>
  </si>
  <si>
    <t>Cena jedn. brutto</t>
  </si>
  <si>
    <t>Wartość brutto</t>
  </si>
  <si>
    <t>ilość 
próbek</t>
  </si>
  <si>
    <t>szt.</t>
  </si>
  <si>
    <t>szt</t>
  </si>
  <si>
    <t xml:space="preserve">Przedłużacz do pomp infuzyjnych przezroczysty
długość drenu 150cm
opakowanie jednostkowe typu blister - pack </t>
  </si>
  <si>
    <r>
      <t xml:space="preserve">Kaniula G 18 x 33 i 45mm (ZIELONA) </t>
    </r>
    <r>
      <rPr>
        <sz val="9"/>
        <rFont val="Arial"/>
        <family val="2"/>
      </rPr>
      <t xml:space="preserve">do żył obwodowych z dodatkowym portem i zintegrowanym koreczkiem luer-lock - kaniula wykonana z  poliuretanu - atraumatyczny koniec kaniuli -  min 3 paski kontrastujące w RTG na całej długości cewnika,  samozamykający się zawór portu dodatkowego - optymalne położenie skrzydełek mocujących - opis w języku polskim na opakowaniu handlowym -  przepływ  90ml/min podany  na opakowaniu jednostkowym </t>
    </r>
  </si>
  <si>
    <r>
      <t xml:space="preserve">Kaniula G 22 x 25mm(NIEBIESKA) </t>
    </r>
    <r>
      <rPr>
        <sz val="9"/>
        <rFont val="Arial"/>
        <family val="0"/>
      </rPr>
      <t xml:space="preserve">do żył obwodowych z dodatkowym portem i zintegrowanym koreczkiem luer-lock - kaniula wykonana z  poliuretanu - atraumatyczny koniec kaniuli – min. 3 paski kontrastujące w RTG na całej długości cewnika,  samozamykający się zawór portu dodatkowego - optymalne położenie skrzydełek mocujących - opis w języku polskim na opakowaniu handlowym -  przepływ  36ml/min podany na opakowaniu jednostkowym </t>
    </r>
  </si>
  <si>
    <r>
      <t xml:space="preserve">Kaniula G 20 x 25 i 33mm (RÓŻOWA) </t>
    </r>
    <r>
      <rPr>
        <sz val="9"/>
        <rFont val="Arial"/>
        <family val="2"/>
      </rPr>
      <t xml:space="preserve">do żył obwodowych z dodatkowym portem i zintegrowanym koreczkiem luer-lock - kaniula wykonana z  poliuretanu - atraumatyczny koniec kaniuli - paski kontrastujące w RTG, min. 3 na całej długości kaniuli - samozamykający się zawór portu dodatkowego - optymalne położenie skrzydełek mocujących - opis w języku polskim na opakowaniu handlowym -  przepływ 61ml/min podany na opakowaniu  jednostkowym  </t>
    </r>
  </si>
  <si>
    <r>
      <t>Kaniula G 17 x 45mm (BIAŁA) d</t>
    </r>
    <r>
      <rPr>
        <sz val="9"/>
        <color indexed="8"/>
        <rFont val="Arial"/>
        <family val="2"/>
      </rPr>
      <t>o żył obwodowych z dodatkowym portem i zintegrowanym koreczkiem luer-lock - kaniula wykonana z  poliuretanu - atraumatyczny koniec kaniuli - paski kontrastujące w RTG, min. 3 na całej długości kaniuli - samozamykający się zawór portu dodatkowego - optymalne położenie skrzydełek mocujących - opis w języku polskim na opakowaniu handlowym -  przepływ 140ml/min podany na opakowaniu jednostkowym.</t>
    </r>
  </si>
  <si>
    <t xml:space="preserve">Korki do kaniul białe </t>
  </si>
  <si>
    <t>Obturatory- mandryny w rozmiarze 16-22G</t>
  </si>
  <si>
    <r>
      <t xml:space="preserve">Aparaty do przetaczania  krwi jedn. Użytku – z dużą komorą kroplową o długości </t>
    </r>
    <r>
      <rPr>
        <sz val="10"/>
        <rFont val="Arial"/>
        <family val="2"/>
      </rPr>
      <t>min 95mm,</t>
    </r>
    <r>
      <rPr>
        <sz val="10"/>
        <rFont val="Arial"/>
        <family val="0"/>
      </rPr>
      <t xml:space="preserve"> wolną od PVC, zaopatrzony w filtr powietrza i filtr krwi, dren o długości 150cm wolny </t>
    </r>
    <r>
      <rPr>
        <sz val="10"/>
        <rFont val="Arial"/>
        <family val="2"/>
      </rPr>
      <t>od toksycznych ftalanów</t>
    </r>
    <r>
      <rPr>
        <sz val="10"/>
        <rFont val="Arial"/>
        <family val="0"/>
      </rPr>
      <t xml:space="preserve">, posiada precyzyjny regulator przepływu z zaczepem do umocowania końcówki drenu na tylnej powierzchni  i zabezpieczeniem kolca igły po infuzji, kolor nadruku na opakowaniu różniący się od opakowania aparatu do przetaczania  płynów, opakowanie folia papier, steylizowany EO </t>
    </r>
  </si>
  <si>
    <t>Kranik trójdrożny</t>
  </si>
  <si>
    <t>op.</t>
  </si>
  <si>
    <t>Igła j.u. aspiracyjna z otworem bocznym, do pobierania płynów z fiolek i butelek w rozmiarze 16 i 18G a 100szt</t>
  </si>
  <si>
    <t>op</t>
  </si>
  <si>
    <t>Razem</t>
  </si>
  <si>
    <t>UWAGA :</t>
  </si>
  <si>
    <t>Wszystkie kaniule oraz obturatory i korki od jednego Producenta w celu zagwarantowania całkowitej szczelności połączenia.</t>
  </si>
  <si>
    <t>Typ</t>
  </si>
  <si>
    <t>Producent</t>
  </si>
  <si>
    <t xml:space="preserve">AP 22 </t>
  </si>
  <si>
    <t>Ascor</t>
  </si>
  <si>
    <t xml:space="preserve">Duet 20/50 </t>
  </si>
  <si>
    <t>Kwapisz</t>
  </si>
  <si>
    <t xml:space="preserve">AP 31P </t>
  </si>
  <si>
    <t>Medipan 601 SP</t>
  </si>
  <si>
    <t>Medipan</t>
  </si>
  <si>
    <t>Wszystkie igły j.u. iniekcyjne od jednego producenta z kodem kolorów na opakowaniu jednostkowym i zbiorczym a 100sztuk odpowiadającym rozmiarowi igły i napisem w języku polskim.</t>
  </si>
  <si>
    <t xml:space="preserve">AP12 </t>
  </si>
  <si>
    <t xml:space="preserve">Medipan 611 </t>
  </si>
  <si>
    <t xml:space="preserve">S1 </t>
  </si>
  <si>
    <t>Medima</t>
  </si>
  <si>
    <t xml:space="preserve">610AS </t>
  </si>
  <si>
    <t xml:space="preserve">S1/S2 </t>
  </si>
  <si>
    <t xml:space="preserve">CF </t>
  </si>
  <si>
    <t xml:space="preserve">SEP 11 </t>
  </si>
  <si>
    <t xml:space="preserve">SEP 21S </t>
  </si>
  <si>
    <t xml:space="preserve">SEP-21 </t>
  </si>
  <si>
    <t xml:space="preserve">Unipan 610AS </t>
  </si>
  <si>
    <t>Unipan</t>
  </si>
  <si>
    <t>Igła 19G dł. 88- 90 mm do znieczulenia podpajęczynkówkowego typ standard, ze szlifem Quinkiego, przezroczysty uchwyt lock, uchwyt mandrynu w kolorze odpowiadającym kodowi rozmiarów</t>
  </si>
  <si>
    <t>Igła 20G dł. 88- 90 mm do znieczulenia podpajęczynkówkowego typ standard, ze szlifem Quinkiego, przezroczysty uchwyt lock, uchwyt mandrynu w kolorze odpowiadającym kodowi rozmiarów</t>
  </si>
  <si>
    <t>Igła 21G dł. 88- 90 mm do znieczulenia podpajęczynkówkowego typ standard, ze szlifem Quinkiego, przezroczysty uchwyt lock, uchwyt mandrynu w kolorze odpowiadającym kodowi rozmiarów</t>
  </si>
  <si>
    <t>Igła 22G dł. 88- 90 mm do znieczulenia podpajęczynkówkowego typ standard, ze szlifem Quinkiego, przezroczysty uchwyt lock, uchwyt mandrynu w kolorze odpowiadającym kodowi rozmiarów</t>
  </si>
  <si>
    <r>
      <t xml:space="preserve">Aparaty do przetaczania płynów  jedn. użytku z łacznikiem, z długą elastyczną komorą kroplową o długości </t>
    </r>
    <r>
      <rPr>
        <sz val="10"/>
        <rFont val="Arial"/>
        <family val="2"/>
      </rPr>
      <t>min 60mm i pojemności 12 ml</t>
    </r>
    <r>
      <rPr>
        <sz val="10"/>
        <rFont val="Arial"/>
        <family val="0"/>
      </rPr>
      <t xml:space="preserve">, wolną od PVC. Igła biorcza wyposażona wszczelny zamykany zapowietrznik, filtr płynu, dren o długości 150cm - 180cm wolny </t>
    </r>
    <r>
      <rPr>
        <sz val="10"/>
        <rFont val="Arial"/>
        <family val="2"/>
      </rPr>
      <t>od toksycznych ftalanów,</t>
    </r>
    <r>
      <rPr>
        <sz val="10"/>
        <rFont val="Arial"/>
        <family val="0"/>
      </rPr>
      <t xml:space="preserve"> posiada precyzyjny regulator przepływu z zaczepem do umocowania końcówki drenu na tylnej powierzchni  i zabezpieczeniem kolca igły po infuzji- kolor nadruku na opakowaniu różniący się od opakowania aparatu do przetaczania krwi , opakowanie folia-papier, sterylizowany EO</t>
    </r>
  </si>
  <si>
    <t>Igła 26G dł. 90mm do znieczulenia podpajęczynókowego typu Standard (otwór centralny), przezroczysty uchwyt lock, uchwyt mandrynu w kolorze odpowiadającemu kodowi rozmiarów.</t>
  </si>
  <si>
    <t>Igła 26G dł. 90mm do znieczulenia podpajęczynókowego typu Pencil Point z bocznym otworem, przezroczysty uchwyt lock, uchwyt mandrynu w kolorze odpowiadającemu kodowi rozmiarów.</t>
  </si>
  <si>
    <t>Igła 26G dł 130mm do znieczulenia podpajęczynókowego typu Pencil Point z bocznym otworem, przezroczysty uchwyt lock, uchwyt mandrynu w kolorze odpowiadającemu kodowi rozmiarów.</t>
  </si>
  <si>
    <t>Strzykawka j.u. 1ml z igłą 0,45x12mm do tuberkuliny, a'100szt</t>
  </si>
  <si>
    <t>1.</t>
  </si>
  <si>
    <t>2.</t>
  </si>
  <si>
    <t>Igła do portu naczyniowego 22G</t>
  </si>
  <si>
    <t>Igła do portu naczyniowego 20G</t>
  </si>
  <si>
    <t>Igła doszpikowa dla dzieci od 0 do 6 lat</t>
  </si>
  <si>
    <t>Igła doszpikowa dla dorosłych</t>
  </si>
  <si>
    <t>Zestaw do przetoczeń płynów do pompy perystaltycznej j.użyt. sterylny</t>
  </si>
  <si>
    <t>Nakłuwacze nożykowe, głębokość nakłucia 2mm, 200szt.a</t>
  </si>
  <si>
    <t>Kaniula dotętnicza 20G x 45mm z zaworem odcinającym, zapobiegającym wstecznemu wypływowi krwi</t>
  </si>
  <si>
    <t>Kaniula neonatologiczna typu Neoflon BD  0,8 (średnica) x 25 (długość) mm, (niebieski), opis j.w</t>
  </si>
  <si>
    <t>3.</t>
  </si>
  <si>
    <t>4.</t>
  </si>
  <si>
    <t>5.</t>
  </si>
  <si>
    <t>6.</t>
  </si>
  <si>
    <t>7.</t>
  </si>
  <si>
    <t>Przyrząd do biopsji skórnej 3 mm</t>
  </si>
  <si>
    <t>Przyrząd do biopsji skórnej 4 mm</t>
  </si>
  <si>
    <t>Kaniula donosowa silikonowa do CPAP podwójna "Y" dla niemowląt nr 3,0</t>
  </si>
  <si>
    <t>Kaniula donosowa silikonowa do CPAP podwójna "Y" dla niemowląt nr 2,5</t>
  </si>
  <si>
    <t>Kaniula donosowa silikonowa do CPAP pojedyńcza dla niemowląt nr 3,5</t>
  </si>
  <si>
    <t>Kaniula donosowa silikonowa do CPAP pojedyńcza dla niemowląt nr 3,0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</si>
  <si>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</si>
  <si>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</si>
  <si>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</si>
  <si>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</si>
  <si>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</si>
  <si>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</si>
  <si>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</si>
  <si>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</si>
  <si>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</si>
  <si>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</si>
  <si>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</si>
  <si>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</si>
  <si>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</si>
  <si>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</si>
  <si>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</si>
  <si>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</si>
  <si>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</si>
  <si>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</si>
  <si>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</si>
  <si>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</si>
  <si>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</si>
  <si>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</si>
  <si>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</si>
  <si>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</si>
  <si>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</si>
  <si>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</si>
  <si>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r>
      <t xml:space="preserve">Wykonawca złoży stosowne oświadczenie o spełnianiu warunków dla poz. </t>
    </r>
    <r>
      <rPr>
        <b/>
        <sz val="10"/>
        <color indexed="10"/>
        <rFont val="MS Sans Serif"/>
        <family val="2"/>
      </rPr>
      <t>20, 21</t>
    </r>
  </si>
  <si>
    <t xml:space="preserve">Cewnik do podawania tlenu przez nos dł. 210-420cm </t>
  </si>
  <si>
    <t>Rampa trójkranikowa</t>
  </si>
  <si>
    <t>Zestaw do biopsji wątroby Hepafix (strzykawka 10ml, 2szt igieł, ostrze chirurgiczne z trzonkiem, sterylny 16G/1,6mm)</t>
  </si>
  <si>
    <t>Zestaw do znieczulenia zewnątrzoponowego ciągłego z cewnikiem, strzykawką niskooporową i filtrem.Igła Tuohy Strzykawka niskooporowa 10 ml.Cewnik – wykonany z poliamidu, kontrastujący w RTG, 100 cm. Filtr – 0,2mm – wytrzymałość na ciśnienie do 7 bar, mocowanie filtra do skóry pacjenta</t>
  </si>
  <si>
    <t>Zestaw do znieczulenia zewnątrzoponowego ciągłego  i podpajęczynówkowego G 27 x 5’’Igła Touhy  i igła ze szlifem Quinckego. Igła  z dolnym otworem na igłę podpajęczą. Strzykawka niskooporowa 10 ml Cewnik – wykonany z poliamidu, kontrastujący w RTG,dł. 100 cm.Filtr – 0,2 mm– wytrzymałość na ciśnienie do 7 bar.</t>
  </si>
  <si>
    <t>Strzykawka j.u. do insuliny 1ml z igłą 0,40x 13mm, a'100szt</t>
  </si>
  <si>
    <t>Strzykawka j.u. 2ml dwuczęściowa, skala co 0,1ml w kolorze czarnym, przezroczysty cylinder, tłok w kolorze mlecznym,  nazwa producenta na pojedynczej strzykawce, a'100szt</t>
  </si>
  <si>
    <r>
      <t xml:space="preserve">Strzykawka j.u. 5ml dwuczęściowa, </t>
    </r>
    <r>
      <rPr>
        <sz val="10"/>
        <rFont val="Arial"/>
        <family val="2"/>
      </rPr>
      <t>s</t>
    </r>
    <r>
      <rPr>
        <sz val="10"/>
        <color indexed="8"/>
        <rFont val="Arial"/>
        <family val="0"/>
      </rPr>
      <t>kala co 0,2ml, w kolorze czarnym, przezroczysty cylinder, tłok w kolorze mlecznym,  nazwa producenta na pojedynczej strzykawce, a'100szt</t>
    </r>
  </si>
  <si>
    <t xml:space="preserve">Strzykawka j.u. 10 ml dwuczęściowa, skala co 0,5 ml,w kolorze czarnym, przezroczysty cylinder, tłok w kolorze mlecznym,  nazwa producenta na pojedynczej strzykawce, a'100szt  </t>
  </si>
  <si>
    <t>Strzykawka j.u. 20ml dwuczęściowa, skala co 1 ml, w kolorze czarnym, przezroczysty cylinder, tłok w kolorze mlecznym,  nazwa producenta na pojedynczej strzykawce, a'100szt</t>
  </si>
  <si>
    <t xml:space="preserve">Strzykawka j.u. do pomp infuzyjnych 50/60 ml trzyczęściowa, Luer-Lock, </t>
  </si>
  <si>
    <t xml:space="preserve">Strzykawka j.u. 50/60 ml trzyczęściowa do leków światłoczułych (bursztynowa) luer-lock do pomp infuzyjnych.  </t>
  </si>
  <si>
    <r>
      <t>Strzykawka j.u.</t>
    </r>
    <r>
      <rPr>
        <sz val="10"/>
        <color indexed="53"/>
        <rFont val="Arial"/>
        <family val="2"/>
      </rPr>
      <t xml:space="preserve"> </t>
    </r>
    <r>
      <rPr>
        <sz val="10"/>
        <rFont val="Arial"/>
        <family val="0"/>
      </rPr>
      <t>20 ml trzyczęściowa, Luer-Lock, bezlateksowa</t>
    </r>
  </si>
  <si>
    <t xml:space="preserve">Strzykawka j.u. trzyczęściowa 50-60ml cewnikowa typu Janet </t>
  </si>
  <si>
    <t xml:space="preserve">Strzykawka j.u. 100ml cewnikowa typu Janet </t>
  </si>
  <si>
    <r>
      <t xml:space="preserve">Poz </t>
    </r>
    <r>
      <rPr>
        <b/>
        <sz val="10"/>
        <color indexed="10"/>
        <rFont val="Arial"/>
        <family val="2"/>
      </rPr>
      <t>8 i 9</t>
    </r>
    <r>
      <rPr>
        <b/>
        <sz val="10"/>
        <rFont val="Arial"/>
        <family val="2"/>
      </rPr>
      <t xml:space="preserve"> muszą być kompatybilne
 z niżej wymienionymi typami 
pomp infuzyjnych</t>
    </r>
  </si>
  <si>
    <t>Numer katalogowy producent</t>
  </si>
  <si>
    <t>Igła iniekcyjna j.u.  0,45x10 a 100szt  niepirogenne, sterylne, data ważności i sterylizacji na opakowaniu, nietoksyczne</t>
  </si>
  <si>
    <t>Igła iniekcyjna j.u.  0,5x25 a 100szt opis j.w</t>
  </si>
  <si>
    <t>Igła iniekcyjna j.u.  0,6x30 a 100szt opis j.w</t>
  </si>
  <si>
    <t>Igła iniekcyjna j.u.  0,7x30 a 100szt opis j.w</t>
  </si>
  <si>
    <t>Igła iniekcyjna j.u.  0,8x40 a 100szt opis j.w</t>
  </si>
  <si>
    <t>Igła iniekcyjna j.u.  0,8x22 a 100szt opis j.w</t>
  </si>
  <si>
    <t>Igła iniekcyjna j.u.  0,9x40 a 100szt opis j.w</t>
  </si>
  <si>
    <t>Igła iniekcyjna j.u. 1,1x40 a 100szt opis j.w</t>
  </si>
  <si>
    <t>Igła iniekcyjna j.u. 1,2x40 a 100szt opis j.w</t>
  </si>
  <si>
    <t>Kranik trójdrożny z drenem łączacym dł 10cm, średnica 2,0x4,1mm</t>
  </si>
  <si>
    <t>nr sprawy 33/09/2009/ISK</t>
  </si>
  <si>
    <t xml:space="preserve"> =kol.7 x kol.6</t>
  </si>
  <si>
    <t xml:space="preserve"> =kol.8 x kol.10</t>
  </si>
  <si>
    <t xml:space="preserve"> =kol.8 + kol.9</t>
  </si>
  <si>
    <t>AP 31</t>
  </si>
  <si>
    <t>1op</t>
  </si>
  <si>
    <t>4szt</t>
  </si>
  <si>
    <t>3szt</t>
  </si>
  <si>
    <t>Wszystkie kaniule i korki od jednego Producenta w celu zagwarantowania całkowitej szczelności połączenia.</t>
  </si>
  <si>
    <t xml:space="preserve">Kaniula neonatologiczna typu Neoflon BD, 0,7 (średnica) x 19 mm (długość), (żółty), ze skrzydłami posiadającymi zdejmowany uchwyt ułatwiający wprowadzenie kaniuli do naczynia, sterylna, apirogenna, bez lateksu, nietoksyczna, j.u do cewnikowania naczyń obwodowych żylnych, celem podawania leków, żywienia pozajelitowego, krwi i preparatów krwiopochodnych. Cewnik kaniuli wykonany z PTFE Neoflon. Oznakowanie kolorystyczne kaniuli zgodne z ISO. Pakowane po jednej sztuce, opakowanie typu blister pack, część plastikowa usztywniona, na opakowaniu fabrycznie nadrukowana informacja z pełnym opisem kaniuli, obraku lateksu lub PCV oraz zapisana wartość przepływu </t>
  </si>
  <si>
    <t>5szt</t>
  </si>
  <si>
    <t>Załącznik nr 3 Zestawienie wyrobów                                                        Pakiet 2 - Igły podpajęczynówkowe</t>
  </si>
  <si>
    <t>Załącznik nr 3 Zestawienie wyrobów                                                                 Pakiet 5 -  Kaniule neonatologiczne</t>
  </si>
  <si>
    <t>Załącznik nr 3 Zestawienie wyrobów                                                                      Pakiet 6 -  Kraniki</t>
  </si>
  <si>
    <t>Załącznik nr 3 Zestawienie wyrobów                                                                  Pakiet 4 - Igły różne, kaniule donosowe do CPAP</t>
  </si>
  <si>
    <t>Załącznik nr 3 Zestawienie wyrobów                                                               Pakiet 3 - Zestaw Hepafix, zestawy do znieczuleń</t>
  </si>
  <si>
    <t>Załącznik nr 3 Zestawienie wyrobów                                                                                 Pakiet 1 -  Igły, strzykawki, kaniule, aparaty do przetoczeń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</si>
</sst>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#,##0.00\ _z_ł"/>
  </numFmts>
  <fonts count="26">
    <font>
      <sz val="10"/>
      <name val="Arial"/>
      <family val="0"/>
    </font>
    <font>
      <b/>
      <sz val="10"/>
      <name val="Arial"/>
      <family val="0"/>
    </font>
    <font>
      <b/>
      <sz val="13"/>
      <color indexed="8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sz val="8"/>
      <name val="Arial"/>
      <family val="0"/>
    </font>
    <font>
      <sz val="6"/>
      <name val="Arial"/>
      <family val="0"/>
    </font>
    <font>
      <sz val="6"/>
      <color indexed="50"/>
      <name val="Arial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10"/>
      <color indexed="53"/>
      <name val="Arial"/>
      <family val="2"/>
    </font>
    <font>
      <b/>
      <sz val="6"/>
      <color indexed="50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12"/>
      <color indexed="50"/>
      <name val="Arial"/>
      <family val="2"/>
    </font>
    <font>
      <sz val="6"/>
      <color indexed="8"/>
      <name val="Arial"/>
      <family val="0"/>
    </font>
    <font>
      <sz val="7"/>
      <name val="Arial"/>
      <family val="0"/>
    </font>
    <font>
      <sz val="7"/>
      <color indexed="50"/>
      <name val="Arial"/>
      <family val="0"/>
    </font>
    <font>
      <sz val="10"/>
      <name val="MS Sans Serif"/>
      <family val="2"/>
    </font>
    <font>
      <b/>
      <sz val="10"/>
      <name val="MS Sans Serif"/>
      <family val="0"/>
    </font>
    <font>
      <b/>
      <sz val="10"/>
      <color indexed="10"/>
      <name val="MS Sans Serif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0"/>
      <color indexed="10"/>
      <name val="Arial"/>
      <family val="2"/>
    </font>
    <font>
      <b/>
      <sz val="8"/>
      <name val="Arial CE"/>
      <family val="2"/>
    </font>
    <font>
      <sz val="8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>
      <alignment/>
      <protection/>
    </xf>
    <xf numFmtId="0" fontId="22" fillId="0" borderId="0" applyNumberFormat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247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4" fontId="0" fillId="0" borderId="0" xfId="0" applyNumberFormat="1" applyAlignment="1">
      <alignment vertical="center"/>
    </xf>
    <xf numFmtId="1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2" fontId="1" fillId="0" borderId="2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4" fontId="0" fillId="0" borderId="3" xfId="0" applyNumberFormat="1" applyFont="1" applyFill="1" applyBorder="1" applyAlignment="1" applyProtection="1">
      <alignment horizontal="center" vertical="center" wrapText="1"/>
      <protection/>
    </xf>
    <xf numFmtId="4" fontId="0" fillId="0" borderId="4" xfId="0" applyNumberFormat="1" applyFont="1" applyFill="1" applyBorder="1" applyAlignment="1" applyProtection="1">
      <alignment horizontal="center" vertical="center" wrapText="1"/>
      <protection/>
    </xf>
    <xf numFmtId="0" fontId="1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4" fontId="0" fillId="0" borderId="2" xfId="0" applyNumberFormat="1" applyFont="1" applyFill="1" applyBorder="1" applyAlignment="1" applyProtection="1">
      <alignment horizontal="center" vertical="center" wrapText="1"/>
      <protection/>
    </xf>
    <xf numFmtId="0" fontId="8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4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Font="1" applyFill="1" applyBorder="1" applyAlignment="1">
      <alignment wrapText="1"/>
    </xf>
    <xf numFmtId="0" fontId="11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9" fontId="0" fillId="0" borderId="3" xfId="0" applyNumberFormat="1" applyFill="1" applyBorder="1" applyAlignment="1" applyProtection="1">
      <alignment horizontal="center" vertical="center"/>
      <protection/>
    </xf>
    <xf numFmtId="0" fontId="14" fillId="0" borderId="3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wrapText="1"/>
    </xf>
    <xf numFmtId="0" fontId="14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 applyProtection="1">
      <alignment horizontal="center" vertical="center" wrapText="1"/>
      <protection/>
    </xf>
    <xf numFmtId="9" fontId="8" fillId="0" borderId="1" xfId="0" applyNumberFormat="1" applyFont="1" applyFill="1" applyBorder="1" applyAlignment="1" applyProtection="1">
      <alignment horizontal="center" vertical="center" wrapText="1"/>
      <protection/>
    </xf>
    <xf numFmtId="0" fontId="16" fillId="0" borderId="1" xfId="0" applyFont="1" applyFill="1" applyBorder="1" applyAlignment="1">
      <alignment wrapText="1"/>
    </xf>
    <xf numFmtId="0" fontId="17" fillId="0" borderId="1" xfId="0" applyFont="1" applyFill="1" applyBorder="1" applyAlignment="1">
      <alignment horizontal="center" wrapText="1"/>
    </xf>
    <xf numFmtId="0" fontId="15" fillId="0" borderId="1" xfId="0" applyFont="1" applyFill="1" applyBorder="1" applyAlignment="1">
      <alignment horizontal="center" vertical="center" wrapText="1"/>
    </xf>
    <xf numFmtId="4" fontId="0" fillId="0" borderId="1" xfId="0" applyNumberFormat="1" applyFont="1" applyBorder="1" applyAlignment="1" applyProtection="1">
      <alignment vertical="center"/>
      <protection/>
    </xf>
    <xf numFmtId="4" fontId="0" fillId="0" borderId="1" xfId="0" applyNumberFormat="1" applyBorder="1" applyAlignment="1" applyProtection="1">
      <alignment horizontal="center" vertical="center"/>
      <protection/>
    </xf>
    <xf numFmtId="4" fontId="0" fillId="0" borderId="0" xfId="0" applyNumberFormat="1" applyBorder="1" applyAlignment="1">
      <alignment vertical="center"/>
    </xf>
    <xf numFmtId="4" fontId="0" fillId="0" borderId="0" xfId="0" applyNumberFormat="1" applyBorder="1" applyAlignment="1">
      <alignment horizontal="center" vertical="center"/>
    </xf>
    <xf numFmtId="4" fontId="0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8" fillId="0" borderId="3" xfId="0" applyNumberFormat="1" applyFont="1" applyFill="1" applyBorder="1" applyAlignment="1">
      <alignment horizontal="left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1" xfId="0" applyNumberFormat="1" applyFont="1" applyFill="1" applyBorder="1" applyAlignment="1">
      <alignment horizontal="left" vertical="center" wrapText="1"/>
    </xf>
    <xf numFmtId="0" fontId="18" fillId="0" borderId="5" xfId="0" applyFont="1" applyFill="1" applyBorder="1" applyAlignment="1">
      <alignment horizontal="left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2" fillId="0" borderId="0" xfId="0" applyFont="1" applyAlignment="1">
      <alignment/>
    </xf>
    <xf numFmtId="0" fontId="0" fillId="0" borderId="6" xfId="0" applyFill="1" applyBorder="1" applyAlignment="1">
      <alignment horizontal="center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2" fontId="1" fillId="0" borderId="7" xfId="0" applyNumberFormat="1" applyFont="1" applyFill="1" applyBorder="1" applyAlignment="1">
      <alignment horizontal="center" vertical="center" wrapText="1"/>
    </xf>
    <xf numFmtId="2" fontId="1" fillId="0" borderId="6" xfId="0" applyNumberFormat="1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vertical="center" wrapText="1"/>
    </xf>
    <xf numFmtId="0" fontId="1" fillId="0" borderId="6" xfId="0" applyFont="1" applyFill="1" applyBorder="1" applyAlignment="1">
      <alignment wrapText="1"/>
    </xf>
    <xf numFmtId="0" fontId="3" fillId="0" borderId="6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/>
    </xf>
    <xf numFmtId="0" fontId="0" fillId="0" borderId="6" xfId="0" applyFont="1" applyFill="1" applyBorder="1" applyAlignment="1">
      <alignment horizontal="left" vertical="center" wrapText="1"/>
    </xf>
    <xf numFmtId="0" fontId="0" fillId="0" borderId="6" xfId="0" applyFont="1" applyFill="1" applyBorder="1" applyAlignment="1">
      <alignment horizontal="center" vertical="center" wrapText="1"/>
    </xf>
    <xf numFmtId="2" fontId="0" fillId="0" borderId="6" xfId="0" applyNumberFormat="1" applyFont="1" applyFill="1" applyBorder="1" applyAlignment="1">
      <alignment horizontal="center" vertical="center" wrapText="1"/>
    </xf>
    <xf numFmtId="4" fontId="0" fillId="0" borderId="7" xfId="0" applyNumberFormat="1" applyFont="1" applyFill="1" applyBorder="1" applyAlignment="1">
      <alignment horizontal="center" vertical="center" wrapText="1"/>
    </xf>
    <xf numFmtId="4" fontId="0" fillId="0" borderId="6" xfId="0" applyNumberFormat="1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4" fontId="0" fillId="0" borderId="6" xfId="0" applyNumberFormat="1" applyFill="1" applyBorder="1" applyAlignment="1">
      <alignment/>
    </xf>
    <xf numFmtId="4" fontId="0" fillId="0" borderId="0" xfId="0" applyNumberFormat="1" applyFill="1" applyAlignment="1">
      <alignment/>
    </xf>
    <xf numFmtId="0" fontId="0" fillId="0" borderId="1" xfId="0" applyFill="1" applyBorder="1" applyAlignment="1">
      <alignment horizontal="center" vertical="center" wrapText="1"/>
    </xf>
    <xf numFmtId="0" fontId="0" fillId="0" borderId="6" xfId="18" applyFill="1" applyBorder="1">
      <alignment/>
      <protection/>
    </xf>
    <xf numFmtId="0" fontId="0" fillId="0" borderId="6" xfId="18" applyFill="1" applyBorder="1" applyAlignment="1">
      <alignment horizontal="center"/>
      <protection/>
    </xf>
    <xf numFmtId="0" fontId="0" fillId="0" borderId="6" xfId="18" applyFont="1" applyFill="1" applyBorder="1" applyAlignment="1">
      <alignment horizontal="center"/>
      <protection/>
    </xf>
    <xf numFmtId="3" fontId="0" fillId="0" borderId="7" xfId="0" applyNumberFormat="1" applyFont="1" applyFill="1" applyBorder="1" applyAlignment="1">
      <alignment horizontal="center" vertical="center" wrapText="1"/>
    </xf>
    <xf numFmtId="0" fontId="0" fillId="0" borderId="6" xfId="0" applyFill="1" applyBorder="1" applyAlignment="1">
      <alignment/>
    </xf>
    <xf numFmtId="0" fontId="0" fillId="0" borderId="3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0" xfId="18" applyFill="1">
      <alignment/>
      <protection/>
    </xf>
    <xf numFmtId="0" fontId="0" fillId="0" borderId="6" xfId="18" applyFont="1" applyFill="1" applyBorder="1">
      <alignment/>
      <protection/>
    </xf>
    <xf numFmtId="0" fontId="0" fillId="0" borderId="6" xfId="18" applyFont="1" applyFill="1" applyBorder="1" applyAlignment="1">
      <alignment wrapText="1"/>
      <protection/>
    </xf>
    <xf numFmtId="0" fontId="0" fillId="0" borderId="3" xfId="0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6" xfId="0" applyFont="1" applyBorder="1" applyAlignment="1">
      <alignment vertical="top" wrapText="1"/>
    </xf>
    <xf numFmtId="0" fontId="0" fillId="0" borderId="2" xfId="0" applyFont="1" applyBorder="1" applyAlignment="1">
      <alignment wrapText="1"/>
    </xf>
    <xf numFmtId="0" fontId="16" fillId="0" borderId="6" xfId="0" applyFont="1" applyFill="1" applyBorder="1" applyAlignment="1">
      <alignment wrapText="1"/>
    </xf>
    <xf numFmtId="0" fontId="0" fillId="0" borderId="0" xfId="0" applyFont="1" applyBorder="1" applyAlignment="1">
      <alignment horizontal="left" vertical="center"/>
    </xf>
    <xf numFmtId="0" fontId="0" fillId="0" borderId="0" xfId="0" applyAlignment="1">
      <alignment horizontal="left"/>
    </xf>
    <xf numFmtId="4" fontId="0" fillId="0" borderId="2" xfId="0" applyNumberFormat="1" applyFont="1" applyBorder="1" applyAlignment="1" applyProtection="1">
      <alignment vertical="center"/>
      <protection/>
    </xf>
    <xf numFmtId="4" fontId="0" fillId="0" borderId="9" xfId="0" applyNumberFormat="1" applyFont="1" applyFill="1" applyBorder="1" applyAlignment="1" applyProtection="1">
      <alignment horizontal="center" vertical="center" wrapText="1"/>
      <protection/>
    </xf>
    <xf numFmtId="4" fontId="0" fillId="0" borderId="6" xfId="0" applyNumberFormat="1" applyFont="1" applyFill="1" applyBorder="1" applyAlignment="1" applyProtection="1">
      <alignment horizontal="center" vertical="center" wrapText="1"/>
      <protection/>
    </xf>
    <xf numFmtId="0" fontId="1" fillId="0" borderId="6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wrapText="1"/>
    </xf>
    <xf numFmtId="0" fontId="0" fillId="0" borderId="6" xfId="0" applyBorder="1" applyAlignment="1">
      <alignment wrapText="1"/>
    </xf>
    <xf numFmtId="0" fontId="0" fillId="0" borderId="3" xfId="0" applyFill="1" applyBorder="1" applyAlignment="1">
      <alignment horizontal="center"/>
    </xf>
    <xf numFmtId="0" fontId="0" fillId="0" borderId="6" xfId="18" applyFont="1" applyFill="1" applyBorder="1" applyAlignment="1">
      <alignment wrapText="1"/>
      <protection/>
    </xf>
    <xf numFmtId="4" fontId="0" fillId="0" borderId="1" xfId="0" applyNumberFormat="1" applyFont="1" applyFill="1" applyBorder="1" applyAlignment="1">
      <alignment horizontal="center" wrapText="1"/>
    </xf>
    <xf numFmtId="0" fontId="0" fillId="0" borderId="1" xfId="18" applyFont="1" applyFill="1" applyBorder="1" applyAlignment="1">
      <alignment wrapText="1"/>
      <protection/>
    </xf>
    <xf numFmtId="0" fontId="0" fillId="0" borderId="1" xfId="18" applyFill="1" applyBorder="1">
      <alignment/>
      <protection/>
    </xf>
    <xf numFmtId="0" fontId="0" fillId="0" borderId="1" xfId="18" applyFont="1" applyFill="1" applyBorder="1" applyAlignment="1">
      <alignment horizontal="center"/>
      <protection/>
    </xf>
    <xf numFmtId="0" fontId="0" fillId="0" borderId="2" xfId="18" applyFill="1" applyBorder="1" applyAlignment="1">
      <alignment horizontal="center"/>
      <protection/>
    </xf>
    <xf numFmtId="0" fontId="0" fillId="0" borderId="6" xfId="0" applyBorder="1" applyAlignment="1">
      <alignment/>
    </xf>
    <xf numFmtId="0" fontId="0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4" fontId="0" fillId="0" borderId="1" xfId="0" applyNumberFormat="1" applyFont="1" applyFill="1" applyBorder="1" applyAlignment="1" applyProtection="1">
      <alignment horizontal="center" vertical="center" wrapText="1"/>
      <protection/>
    </xf>
    <xf numFmtId="4" fontId="0" fillId="0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16" fillId="0" borderId="1" xfId="0" applyFont="1" applyFill="1" applyBorder="1" applyAlignment="1">
      <alignment wrapText="1"/>
    </xf>
    <xf numFmtId="0" fontId="16" fillId="0" borderId="1" xfId="0" applyFont="1" applyFill="1" applyBorder="1" applyAlignment="1">
      <alignment horizontal="center" wrapText="1"/>
    </xf>
    <xf numFmtId="0" fontId="0" fillId="0" borderId="3" xfId="0" applyFont="1" applyFill="1" applyBorder="1" applyAlignment="1">
      <alignment wrapText="1"/>
    </xf>
    <xf numFmtId="9" fontId="0" fillId="0" borderId="6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4" fontId="0" fillId="0" borderId="6" xfId="0" applyNumberFormat="1" applyBorder="1" applyAlignment="1">
      <alignment horizontal="center"/>
    </xf>
    <xf numFmtId="9" fontId="8" fillId="0" borderId="10" xfId="0" applyNumberFormat="1" applyFont="1" applyFill="1" applyBorder="1" applyAlignment="1" applyProtection="1">
      <alignment horizontal="center" vertical="center" wrapText="1"/>
      <protection/>
    </xf>
    <xf numFmtId="9" fontId="0" fillId="0" borderId="6" xfId="18" applyNumberFormat="1" applyFill="1" applyBorder="1" applyAlignment="1">
      <alignment horizontal="center" vertical="center"/>
      <protection/>
    </xf>
    <xf numFmtId="4" fontId="0" fillId="0" borderId="6" xfId="0" applyNumberFormat="1" applyBorder="1" applyAlignment="1">
      <alignment/>
    </xf>
    <xf numFmtId="0" fontId="0" fillId="0" borderId="0" xfId="18" applyFill="1" applyBorder="1">
      <alignment/>
      <protection/>
    </xf>
    <xf numFmtId="9" fontId="0" fillId="0" borderId="6" xfId="0" applyNumberFormat="1" applyFont="1" applyFill="1" applyBorder="1" applyAlignment="1">
      <alignment horizontal="center" wrapText="1"/>
    </xf>
    <xf numFmtId="0" fontId="0" fillId="0" borderId="6" xfId="18" applyFont="1" applyFill="1" applyBorder="1" applyAlignment="1">
      <alignment horizontal="center" vertical="center"/>
      <protection/>
    </xf>
    <xf numFmtId="0" fontId="0" fillId="0" borderId="6" xfId="18" applyFill="1" applyBorder="1" applyAlignment="1">
      <alignment horizontal="center" vertical="center"/>
      <protection/>
    </xf>
    <xf numFmtId="0" fontId="2" fillId="0" borderId="0" xfId="0" applyFont="1" applyBorder="1" applyAlignment="1">
      <alignment/>
    </xf>
    <xf numFmtId="0" fontId="8" fillId="0" borderId="1" xfId="0" applyFont="1" applyFill="1" applyBorder="1" applyAlignment="1" applyProtection="1">
      <alignment horizontal="center" vertical="center" wrapText="1"/>
      <protection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 applyProtection="1">
      <alignment horizontal="center" vertical="center" wrapText="1"/>
      <protection/>
    </xf>
    <xf numFmtId="0" fontId="8" fillId="0" borderId="2" xfId="0" applyFont="1" applyFill="1" applyBorder="1" applyAlignment="1" applyProtection="1">
      <alignment horizontal="center" vertical="center" wrapText="1"/>
      <protection/>
    </xf>
    <xf numFmtId="0" fontId="0" fillId="0" borderId="7" xfId="18" applyFill="1" applyBorder="1" applyAlignment="1">
      <alignment horizontal="center" vertical="center"/>
      <protection/>
    </xf>
    <xf numFmtId="0" fontId="0" fillId="0" borderId="6" xfId="0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4" fontId="0" fillId="0" borderId="10" xfId="0" applyNumberFormat="1" applyFill="1" applyBorder="1" applyAlignment="1">
      <alignment horizontal="center" vertical="center"/>
    </xf>
    <xf numFmtId="4" fontId="0" fillId="0" borderId="1" xfId="0" applyNumberFormat="1" applyFont="1" applyFill="1" applyBorder="1" applyAlignment="1">
      <alignment horizontal="center" vertical="center"/>
    </xf>
    <xf numFmtId="2" fontId="0" fillId="0" borderId="1" xfId="0" applyNumberForma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4" fontId="0" fillId="0" borderId="11" xfId="0" applyNumberFormat="1" applyFill="1" applyBorder="1" applyAlignment="1">
      <alignment horizontal="center" vertical="center"/>
    </xf>
    <xf numFmtId="4" fontId="0" fillId="0" borderId="4" xfId="0" applyNumberFormat="1" applyFont="1" applyFill="1" applyBorder="1" applyAlignment="1" applyProtection="1">
      <alignment horizontal="center" wrapText="1"/>
      <protection/>
    </xf>
    <xf numFmtId="9" fontId="0" fillId="0" borderId="6" xfId="18" applyNumberFormat="1" applyFill="1" applyBorder="1" applyAlignment="1">
      <alignment horizontal="center"/>
      <protection/>
    </xf>
    <xf numFmtId="9" fontId="8" fillId="0" borderId="10" xfId="0" applyNumberFormat="1" applyFont="1" applyFill="1" applyBorder="1" applyAlignment="1" applyProtection="1">
      <alignment horizontal="center" wrapText="1"/>
      <protection/>
    </xf>
    <xf numFmtId="4" fontId="0" fillId="0" borderId="6" xfId="0" applyNumberFormat="1" applyFont="1" applyFill="1" applyBorder="1" applyAlignment="1" applyProtection="1">
      <alignment horizontal="center" wrapText="1"/>
      <protection/>
    </xf>
    <xf numFmtId="4" fontId="0" fillId="0" borderId="12" xfId="0" applyNumberFormat="1" applyFont="1" applyFill="1" applyBorder="1" applyAlignment="1" applyProtection="1">
      <alignment horizontal="center" wrapText="1"/>
      <protection/>
    </xf>
    <xf numFmtId="9" fontId="0" fillId="0" borderId="13" xfId="18" applyNumberFormat="1" applyFill="1" applyBorder="1" applyAlignment="1">
      <alignment horizontal="center"/>
      <protection/>
    </xf>
    <xf numFmtId="9" fontId="8" fillId="0" borderId="14" xfId="0" applyNumberFormat="1" applyFont="1" applyFill="1" applyBorder="1" applyAlignment="1" applyProtection="1">
      <alignment horizontal="center" wrapText="1"/>
      <protection/>
    </xf>
    <xf numFmtId="4" fontId="0" fillId="0" borderId="13" xfId="0" applyNumberFormat="1" applyFont="1" applyFill="1" applyBorder="1" applyAlignment="1" applyProtection="1">
      <alignment horizontal="center" wrapText="1"/>
      <protection/>
    </xf>
    <xf numFmtId="0" fontId="0" fillId="0" borderId="9" xfId="0" applyFill="1" applyBorder="1" applyAlignment="1">
      <alignment horizontal="center" vertical="center"/>
    </xf>
    <xf numFmtId="0" fontId="0" fillId="0" borderId="5" xfId="0" applyFill="1" applyBorder="1" applyAlignment="1">
      <alignment wrapText="1"/>
    </xf>
    <xf numFmtId="0" fontId="0" fillId="0" borderId="5" xfId="0" applyFont="1" applyFill="1" applyBorder="1" applyAlignment="1">
      <alignment wrapText="1"/>
    </xf>
    <xf numFmtId="0" fontId="0" fillId="0" borderId="5" xfId="0" applyFont="1" applyFill="1" applyBorder="1" applyAlignment="1">
      <alignment horizontal="center" vertical="center" wrapText="1"/>
    </xf>
    <xf numFmtId="4" fontId="0" fillId="0" borderId="12" xfId="0" applyNumberFormat="1" applyFont="1" applyFill="1" applyBorder="1" applyAlignment="1" applyProtection="1">
      <alignment horizontal="center" vertical="center" wrapText="1"/>
      <protection/>
    </xf>
    <xf numFmtId="9" fontId="0" fillId="0" borderId="9" xfId="0" applyNumberFormat="1" applyFill="1" applyBorder="1" applyAlignment="1" applyProtection="1">
      <alignment horizontal="center" vertical="center"/>
      <protection/>
    </xf>
    <xf numFmtId="4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Font="1" applyBorder="1" applyAlignment="1">
      <alignment wrapText="1"/>
    </xf>
    <xf numFmtId="0" fontId="9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4" fontId="8" fillId="0" borderId="3" xfId="0" applyNumberFormat="1" applyFont="1" applyFill="1" applyBorder="1" applyAlignment="1" applyProtection="1">
      <alignment horizontal="center" vertical="center" wrapText="1"/>
      <protection/>
    </xf>
    <xf numFmtId="9" fontId="8" fillId="0" borderId="3" xfId="0" applyNumberFormat="1" applyFont="1" applyFill="1" applyBorder="1" applyAlignment="1" applyProtection="1">
      <alignment horizontal="center" vertical="center" wrapText="1"/>
      <protection/>
    </xf>
    <xf numFmtId="0" fontId="8" fillId="0" borderId="3" xfId="0" applyFon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8" fillId="0" borderId="6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4" fontId="0" fillId="0" borderId="6" xfId="0" applyNumberFormat="1" applyFill="1" applyBorder="1" applyAlignment="1" applyProtection="1">
      <alignment horizontal="center" vertical="center"/>
      <protection/>
    </xf>
    <xf numFmtId="9" fontId="0" fillId="0" borderId="6" xfId="0" applyNumberFormat="1" applyFill="1" applyBorder="1" applyAlignment="1" applyProtection="1">
      <alignment horizontal="center" vertical="center"/>
      <protection/>
    </xf>
    <xf numFmtId="0" fontId="0" fillId="0" borderId="6" xfId="0" applyFill="1" applyBorder="1" applyAlignment="1" applyProtection="1">
      <alignment horizontal="center" vertical="center"/>
      <protection/>
    </xf>
    <xf numFmtId="0" fontId="0" fillId="0" borderId="6" xfId="0" applyFont="1" applyFill="1" applyBorder="1" applyAlignment="1">
      <alignment horizontal="left" vertical="center" wrapText="1"/>
    </xf>
    <xf numFmtId="2" fontId="0" fillId="0" borderId="6" xfId="0" applyNumberFormat="1" applyFill="1" applyBorder="1" applyAlignment="1" applyProtection="1">
      <alignment horizontal="center" vertical="center"/>
      <protection/>
    </xf>
    <xf numFmtId="0" fontId="0" fillId="0" borderId="6" xfId="0" applyFont="1" applyFill="1" applyBorder="1" applyAlignment="1">
      <alignment horizontal="left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24" fillId="3" borderId="6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 vertical="center" wrapText="1"/>
    </xf>
    <xf numFmtId="0" fontId="0" fillId="0" borderId="8" xfId="18" applyFont="1" applyFill="1" applyBorder="1" applyAlignment="1">
      <alignment wrapText="1"/>
      <protection/>
    </xf>
    <xf numFmtId="0" fontId="0" fillId="0" borderId="8" xfId="18" applyFill="1" applyBorder="1">
      <alignment/>
      <protection/>
    </xf>
    <xf numFmtId="0" fontId="0" fillId="0" borderId="8" xfId="18" applyFont="1" applyFill="1" applyBorder="1" applyAlignment="1">
      <alignment horizontal="center"/>
      <protection/>
    </xf>
    <xf numFmtId="0" fontId="0" fillId="0" borderId="8" xfId="18" applyFill="1" applyBorder="1" applyAlignment="1">
      <alignment horizontal="center"/>
      <protection/>
    </xf>
    <xf numFmtId="9" fontId="0" fillId="0" borderId="8" xfId="0" applyNumberFormat="1" applyFont="1" applyFill="1" applyBorder="1" applyAlignment="1">
      <alignment horizontal="center" wrapText="1"/>
    </xf>
    <xf numFmtId="0" fontId="3" fillId="3" borderId="6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0" fillId="0" borderId="8" xfId="18" applyFont="1" applyFill="1" applyBorder="1">
      <alignment/>
      <protection/>
    </xf>
    <xf numFmtId="9" fontId="0" fillId="0" borderId="8" xfId="18" applyNumberFormat="1" applyFill="1" applyBorder="1" applyAlignment="1">
      <alignment horizontal="center" vertical="center"/>
      <protection/>
    </xf>
    <xf numFmtId="9" fontId="8" fillId="0" borderId="11" xfId="0" applyNumberFormat="1" applyFont="1" applyFill="1" applyBorder="1" applyAlignment="1" applyProtection="1">
      <alignment horizontal="center" vertical="center" wrapText="1"/>
      <protection/>
    </xf>
    <xf numFmtId="4" fontId="0" fillId="0" borderId="8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 vertical="center"/>
    </xf>
    <xf numFmtId="4" fontId="1" fillId="0" borderId="0" xfId="0" applyNumberFormat="1" applyFont="1" applyBorder="1" applyAlignment="1">
      <alignment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25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4" fontId="0" fillId="0" borderId="3" xfId="0" applyNumberFormat="1" applyFill="1" applyBorder="1" applyAlignment="1" applyProtection="1">
      <alignment horizontal="center" vertical="center"/>
      <protection/>
    </xf>
    <xf numFmtId="0" fontId="0" fillId="0" borderId="3" xfId="0" applyFill="1" applyBorder="1" applyAlignment="1" applyProtection="1">
      <alignment horizontal="center" vertical="center"/>
      <protection/>
    </xf>
    <xf numFmtId="0" fontId="0" fillId="2" borderId="3" xfId="0" applyFill="1" applyBorder="1" applyAlignment="1">
      <alignment horizontal="center" vertical="center"/>
    </xf>
    <xf numFmtId="4" fontId="1" fillId="0" borderId="0" xfId="0" applyNumberFormat="1" applyFont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0" fillId="0" borderId="17" xfId="18" applyFill="1" applyBorder="1" applyAlignment="1">
      <alignment horizontal="center"/>
      <protection/>
    </xf>
    <xf numFmtId="0" fontId="0" fillId="0" borderId="7" xfId="18" applyFill="1" applyBorder="1" applyAlignment="1">
      <alignment horizontal="center"/>
      <protection/>
    </xf>
    <xf numFmtId="0" fontId="0" fillId="0" borderId="11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vertical="center"/>
    </xf>
    <xf numFmtId="4" fontId="0" fillId="0" borderId="4" xfId="0" applyNumberFormat="1" applyFont="1" applyFill="1" applyBorder="1" applyAlignment="1">
      <alignment horizontal="center"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 wrapText="1"/>
    </xf>
    <xf numFmtId="9" fontId="8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7" xfId="0" applyBorder="1" applyAlignment="1">
      <alignment/>
    </xf>
    <xf numFmtId="0" fontId="1" fillId="0" borderId="0" xfId="0" applyFont="1" applyBorder="1" applyAlignment="1">
      <alignment horizontal="left" wrapText="1"/>
    </xf>
    <xf numFmtId="0" fontId="1" fillId="0" borderId="18" xfId="0" applyFont="1" applyBorder="1" applyAlignment="1">
      <alignment horizontal="left" wrapText="1"/>
    </xf>
    <xf numFmtId="0" fontId="19" fillId="0" borderId="0" xfId="0" applyFont="1" applyFill="1" applyBorder="1" applyAlignment="1">
      <alignment horizontal="left" vertical="center" wrapText="1"/>
    </xf>
    <xf numFmtId="4" fontId="1" fillId="0" borderId="0" xfId="0" applyNumberFormat="1" applyFont="1" applyBorder="1" applyAlignment="1">
      <alignment vertical="center" wrapText="1"/>
    </xf>
    <xf numFmtId="4" fontId="1" fillId="0" borderId="0" xfId="0" applyNumberFormat="1" applyFont="1" applyBorder="1" applyAlignment="1">
      <alignment vertical="center" wrapText="1"/>
    </xf>
    <xf numFmtId="0" fontId="0" fillId="0" borderId="0" xfId="0" applyAlignment="1">
      <alignment horizontal="left"/>
    </xf>
    <xf numFmtId="0" fontId="1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wrapText="1"/>
    </xf>
    <xf numFmtId="0" fontId="1" fillId="0" borderId="20" xfId="0" applyFont="1" applyBorder="1" applyAlignment="1">
      <alignment horizontal="left" wrapText="1"/>
    </xf>
    <xf numFmtId="0" fontId="1" fillId="0" borderId="21" xfId="0" applyFont="1" applyBorder="1" applyAlignment="1">
      <alignment horizontal="left" wrapText="1"/>
    </xf>
  </cellXfs>
  <cellStyles count="9">
    <cellStyle name="Normal" xfId="0"/>
    <cellStyle name="Comma" xfId="15"/>
    <cellStyle name="Comma [0]" xfId="16"/>
    <cellStyle name="Hyperlink" xfId="17"/>
    <cellStyle name="Normalny_pakiet cewniki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5"/>
  <dimension ref="A1:N63"/>
  <sheetViews>
    <sheetView tabSelected="1" view="pageBreakPreview" zoomScaleSheetLayoutView="100" workbookViewId="0" topLeftCell="A1">
      <selection activeCell="C8" sqref="C8"/>
    </sheetView>
  </sheetViews>
  <sheetFormatPr defaultColWidth="9.140625" defaultRowHeight="12.75"/>
  <cols>
    <col min="1" max="1" width="5.00390625" style="1" customWidth="1"/>
    <col min="2" max="2" width="34.8515625" style="1" customWidth="1"/>
    <col min="3" max="3" width="10.7109375" style="2" customWidth="1"/>
    <col min="4" max="4" width="11.421875" style="2" customWidth="1"/>
    <col min="5" max="5" width="8.7109375" style="1" customWidth="1"/>
    <col min="6" max="6" width="10.421875" style="1" customWidth="1"/>
    <col min="7" max="7" width="11.57421875" style="1" customWidth="1"/>
    <col min="8" max="9" width="13.421875" style="3" customWidth="1"/>
    <col min="10" max="10" width="8.00390625" style="4" customWidth="1"/>
    <col min="11" max="11" width="0" style="1" hidden="1" customWidth="1"/>
    <col min="12" max="12" width="14.00390625" style="5" customWidth="1"/>
    <col min="13" max="13" width="9.140625" style="6" customWidth="1"/>
    <col min="15" max="16384" width="9.140625" style="1" customWidth="1"/>
  </cols>
  <sheetData>
    <row r="1" spans="1:9" ht="12.75">
      <c r="A1" s="240" t="s">
        <v>136</v>
      </c>
      <c r="B1" s="240"/>
      <c r="C1" s="240"/>
      <c r="D1" s="240"/>
      <c r="E1" s="5"/>
      <c r="F1" s="5"/>
      <c r="G1" s="5"/>
      <c r="H1" s="7"/>
      <c r="I1" s="7"/>
    </row>
    <row r="2" spans="1:9" ht="12.75">
      <c r="A2" s="107"/>
      <c r="B2" s="101"/>
      <c r="C2" s="101"/>
      <c r="D2" s="101"/>
      <c r="E2" s="5"/>
      <c r="F2" s="5"/>
      <c r="G2" s="5"/>
      <c r="H2" s="7"/>
      <c r="I2" s="7"/>
    </row>
    <row r="3" spans="1:9" ht="13.5" thickBot="1">
      <c r="A3" s="107"/>
      <c r="B3" s="101"/>
      <c r="C3" s="101"/>
      <c r="D3" s="101"/>
      <c r="E3" s="5"/>
      <c r="F3" s="5"/>
      <c r="G3" s="5"/>
      <c r="H3" s="7"/>
      <c r="I3" s="7"/>
    </row>
    <row r="4" spans="1:11" ht="30" customHeight="1" thickBot="1">
      <c r="A4" s="5"/>
      <c r="B4" s="241" t="s">
        <v>152</v>
      </c>
      <c r="C4" s="242"/>
      <c r="D4" s="242"/>
      <c r="E4" s="242"/>
      <c r="F4" s="243"/>
      <c r="G4" s="5"/>
      <c r="H4" s="7"/>
      <c r="I4" s="7"/>
      <c r="J4" s="8"/>
      <c r="K4" s="5"/>
    </row>
    <row r="5" spans="1:13" ht="36.75" customHeight="1">
      <c r="A5" s="9" t="s">
        <v>0</v>
      </c>
      <c r="B5" s="108" t="s">
        <v>1</v>
      </c>
      <c r="C5" s="108" t="s">
        <v>2</v>
      </c>
      <c r="D5" s="108" t="s">
        <v>125</v>
      </c>
      <c r="E5" s="108" t="s">
        <v>4</v>
      </c>
      <c r="F5" s="219" t="s">
        <v>5</v>
      </c>
      <c r="G5" s="11" t="s">
        <v>6</v>
      </c>
      <c r="H5" s="12" t="s">
        <v>7</v>
      </c>
      <c r="I5" s="12" t="s">
        <v>8</v>
      </c>
      <c r="J5" s="13" t="s">
        <v>9</v>
      </c>
      <c r="K5" s="14" t="s">
        <v>10</v>
      </c>
      <c r="L5" s="10" t="s">
        <v>11</v>
      </c>
      <c r="M5" s="10" t="s">
        <v>12</v>
      </c>
    </row>
    <row r="6" spans="1:13" ht="12.75">
      <c r="A6" s="15">
        <v>1</v>
      </c>
      <c r="B6" s="16">
        <v>2</v>
      </c>
      <c r="C6" s="16">
        <v>3</v>
      </c>
      <c r="D6" s="16">
        <v>4</v>
      </c>
      <c r="E6" s="16">
        <v>5</v>
      </c>
      <c r="F6" s="16">
        <v>6</v>
      </c>
      <c r="G6" s="16">
        <v>7</v>
      </c>
      <c r="H6" s="16">
        <v>8</v>
      </c>
      <c r="I6" s="16">
        <v>9</v>
      </c>
      <c r="J6" s="16">
        <v>10</v>
      </c>
      <c r="K6" s="16">
        <v>10</v>
      </c>
      <c r="L6" s="16">
        <v>11</v>
      </c>
      <c r="M6" s="16">
        <v>12</v>
      </c>
    </row>
    <row r="7" spans="1:13" ht="12.75">
      <c r="A7" s="189"/>
      <c r="B7" s="190"/>
      <c r="C7" s="190"/>
      <c r="D7" s="191"/>
      <c r="E7" s="190"/>
      <c r="F7" s="192"/>
      <c r="G7" s="190"/>
      <c r="H7" s="193" t="s">
        <v>137</v>
      </c>
      <c r="I7" s="193" t="s">
        <v>138</v>
      </c>
      <c r="J7" s="190"/>
      <c r="K7" s="192"/>
      <c r="L7" s="193" t="s">
        <v>139</v>
      </c>
      <c r="M7" s="191"/>
    </row>
    <row r="8" spans="1:13" ht="25.5">
      <c r="A8" s="17" t="s">
        <v>61</v>
      </c>
      <c r="B8" s="91" t="s">
        <v>60</v>
      </c>
      <c r="C8" s="18"/>
      <c r="D8" s="19"/>
      <c r="E8" s="96" t="s">
        <v>24</v>
      </c>
      <c r="F8" s="20">
        <v>40</v>
      </c>
      <c r="G8" s="21"/>
      <c r="H8" s="21"/>
      <c r="I8" s="21"/>
      <c r="J8" s="36"/>
      <c r="K8" s="22"/>
      <c r="L8" s="21"/>
      <c r="M8" s="23" t="s">
        <v>141</v>
      </c>
    </row>
    <row r="9" spans="1:13" ht="25.5">
      <c r="A9" s="17" t="s">
        <v>62</v>
      </c>
      <c r="B9" s="92" t="s">
        <v>114</v>
      </c>
      <c r="C9" s="24"/>
      <c r="D9" s="25"/>
      <c r="E9" s="96" t="s">
        <v>24</v>
      </c>
      <c r="F9" s="26">
        <v>58</v>
      </c>
      <c r="G9" s="21"/>
      <c r="H9" s="21"/>
      <c r="I9" s="21"/>
      <c r="J9" s="36"/>
      <c r="K9" s="27"/>
      <c r="L9" s="21"/>
      <c r="M9" s="23" t="s">
        <v>141</v>
      </c>
    </row>
    <row r="10" spans="1:13" ht="66.75" customHeight="1">
      <c r="A10" s="17" t="s">
        <v>71</v>
      </c>
      <c r="B10" s="28" t="s">
        <v>115</v>
      </c>
      <c r="C10" s="29"/>
      <c r="D10" s="19"/>
      <c r="E10" s="96" t="s">
        <v>24</v>
      </c>
      <c r="F10" s="26">
        <v>731</v>
      </c>
      <c r="G10" s="21"/>
      <c r="H10" s="21"/>
      <c r="I10" s="21"/>
      <c r="J10" s="36"/>
      <c r="K10" s="27"/>
      <c r="L10" s="21"/>
      <c r="M10" s="23" t="s">
        <v>141</v>
      </c>
    </row>
    <row r="11" spans="1:13" ht="66.75" customHeight="1">
      <c r="A11" s="17" t="s">
        <v>72</v>
      </c>
      <c r="B11" s="28" t="s">
        <v>116</v>
      </c>
      <c r="C11" s="29"/>
      <c r="D11" s="30"/>
      <c r="E11" s="96" t="s">
        <v>24</v>
      </c>
      <c r="F11" s="26">
        <v>1220</v>
      </c>
      <c r="G11" s="21"/>
      <c r="H11" s="21"/>
      <c r="I11" s="21"/>
      <c r="J11" s="36"/>
      <c r="K11" s="27"/>
      <c r="L11" s="21"/>
      <c r="M11" s="23" t="s">
        <v>141</v>
      </c>
    </row>
    <row r="12" spans="1:13" ht="63.75">
      <c r="A12" s="17" t="s">
        <v>73</v>
      </c>
      <c r="B12" s="28" t="s">
        <v>117</v>
      </c>
      <c r="C12" s="29"/>
      <c r="D12" s="19"/>
      <c r="E12" s="96" t="s">
        <v>24</v>
      </c>
      <c r="F12" s="26">
        <v>1700</v>
      </c>
      <c r="G12" s="21"/>
      <c r="H12" s="21"/>
      <c r="I12" s="21"/>
      <c r="J12" s="36"/>
      <c r="K12" s="27"/>
      <c r="L12" s="21"/>
      <c r="M12" s="23" t="s">
        <v>141</v>
      </c>
    </row>
    <row r="13" spans="1:13" ht="69.75" customHeight="1">
      <c r="A13" s="17" t="s">
        <v>74</v>
      </c>
      <c r="B13" s="28" t="s">
        <v>118</v>
      </c>
      <c r="C13" s="29"/>
      <c r="D13" s="30"/>
      <c r="E13" s="96" t="s">
        <v>24</v>
      </c>
      <c r="F13" s="26">
        <v>1560</v>
      </c>
      <c r="G13" s="21"/>
      <c r="H13" s="21"/>
      <c r="I13" s="21"/>
      <c r="J13" s="36"/>
      <c r="K13" s="27"/>
      <c r="L13" s="21"/>
      <c r="M13" s="23" t="s">
        <v>141</v>
      </c>
    </row>
    <row r="14" spans="1:13" ht="25.5">
      <c r="A14" s="17" t="s">
        <v>75</v>
      </c>
      <c r="B14" s="92" t="s">
        <v>121</v>
      </c>
      <c r="C14" s="24"/>
      <c r="D14" s="19"/>
      <c r="E14" s="31" t="s">
        <v>14</v>
      </c>
      <c r="F14" s="26">
        <v>1300</v>
      </c>
      <c r="G14" s="22"/>
      <c r="H14" s="21"/>
      <c r="I14" s="21"/>
      <c r="J14" s="36"/>
      <c r="K14" s="27"/>
      <c r="L14" s="21"/>
      <c r="M14" s="23" t="s">
        <v>142</v>
      </c>
    </row>
    <row r="15" spans="1:13" ht="36.75" customHeight="1">
      <c r="A15" s="17" t="s">
        <v>82</v>
      </c>
      <c r="B15" s="92" t="s">
        <v>119</v>
      </c>
      <c r="C15" s="24"/>
      <c r="D15" s="19"/>
      <c r="E15" s="31" t="s">
        <v>13</v>
      </c>
      <c r="F15" s="26">
        <v>13000</v>
      </c>
      <c r="G15" s="22"/>
      <c r="H15" s="21"/>
      <c r="I15" s="21"/>
      <c r="J15" s="36"/>
      <c r="K15" s="27"/>
      <c r="L15" s="21"/>
      <c r="M15" s="23" t="s">
        <v>142</v>
      </c>
    </row>
    <row r="16" spans="1:13" ht="38.25">
      <c r="A16" s="17" t="s">
        <v>83</v>
      </c>
      <c r="B16" s="92" t="s">
        <v>120</v>
      </c>
      <c r="C16" s="24"/>
      <c r="D16" s="19"/>
      <c r="E16" s="31" t="s">
        <v>13</v>
      </c>
      <c r="F16" s="85">
        <v>240</v>
      </c>
      <c r="G16" s="32"/>
      <c r="H16" s="21"/>
      <c r="I16" s="21"/>
      <c r="J16" s="36"/>
      <c r="K16" s="32"/>
      <c r="L16" s="21"/>
      <c r="M16" s="23" t="s">
        <v>142</v>
      </c>
    </row>
    <row r="17" spans="1:13" s="35" customFormat="1" ht="25.5">
      <c r="A17" s="17" t="s">
        <v>84</v>
      </c>
      <c r="B17" s="92" t="s">
        <v>122</v>
      </c>
      <c r="C17" s="24"/>
      <c r="D17" s="34"/>
      <c r="E17" s="31" t="s">
        <v>13</v>
      </c>
      <c r="F17" s="26">
        <v>6580</v>
      </c>
      <c r="G17" s="22"/>
      <c r="H17" s="21"/>
      <c r="I17" s="21"/>
      <c r="J17" s="36"/>
      <c r="K17" s="27"/>
      <c r="L17" s="21"/>
      <c r="M17" s="23" t="s">
        <v>142</v>
      </c>
    </row>
    <row r="18" spans="1:13" s="35" customFormat="1" ht="25.5">
      <c r="A18" s="17" t="s">
        <v>85</v>
      </c>
      <c r="B18" s="92" t="s">
        <v>123</v>
      </c>
      <c r="C18" s="24"/>
      <c r="D18" s="34"/>
      <c r="E18" s="31" t="s">
        <v>14</v>
      </c>
      <c r="F18" s="26">
        <v>120</v>
      </c>
      <c r="G18" s="22"/>
      <c r="H18" s="21"/>
      <c r="I18" s="21"/>
      <c r="J18" s="36"/>
      <c r="K18" s="27"/>
      <c r="L18" s="21"/>
      <c r="M18" s="23" t="s">
        <v>142</v>
      </c>
    </row>
    <row r="19" spans="1:13" ht="66" customHeight="1">
      <c r="A19" s="17" t="s">
        <v>86</v>
      </c>
      <c r="B19" s="33" t="s">
        <v>15</v>
      </c>
      <c r="C19" s="33"/>
      <c r="D19" s="33"/>
      <c r="E19" s="31" t="s">
        <v>14</v>
      </c>
      <c r="F19" s="31">
        <v>9360</v>
      </c>
      <c r="G19" s="22"/>
      <c r="H19" s="21"/>
      <c r="I19" s="21"/>
      <c r="J19" s="36"/>
      <c r="K19" s="27"/>
      <c r="L19" s="21"/>
      <c r="M19" s="23"/>
    </row>
    <row r="20" spans="1:13" ht="26.25" customHeight="1">
      <c r="A20" s="164" t="s">
        <v>87</v>
      </c>
      <c r="B20" s="165" t="s">
        <v>109</v>
      </c>
      <c r="C20" s="166"/>
      <c r="D20" s="166"/>
      <c r="E20" s="167" t="s">
        <v>14</v>
      </c>
      <c r="F20" s="167">
        <v>11860</v>
      </c>
      <c r="G20" s="168"/>
      <c r="H20" s="104"/>
      <c r="I20" s="104"/>
      <c r="J20" s="169"/>
      <c r="K20" s="170"/>
      <c r="L20" s="104"/>
      <c r="M20" s="23"/>
    </row>
    <row r="21" spans="1:14" s="178" customFormat="1" ht="144.75">
      <c r="A21" s="149" t="s">
        <v>88</v>
      </c>
      <c r="B21" s="179" t="s">
        <v>19</v>
      </c>
      <c r="C21" s="180"/>
      <c r="D21" s="181"/>
      <c r="E21" s="149" t="s">
        <v>13</v>
      </c>
      <c r="F21" s="149">
        <v>50</v>
      </c>
      <c r="G21" s="182"/>
      <c r="H21" s="105"/>
      <c r="I21" s="105"/>
      <c r="J21" s="183"/>
      <c r="K21" s="184"/>
      <c r="L21" s="105"/>
      <c r="M21" s="23" t="s">
        <v>143</v>
      </c>
      <c r="N21" s="177"/>
    </row>
    <row r="22" spans="1:14" s="178" customFormat="1" ht="144.75">
      <c r="A22" s="149" t="s">
        <v>89</v>
      </c>
      <c r="B22" s="185" t="s">
        <v>16</v>
      </c>
      <c r="C22" s="180"/>
      <c r="D22" s="181"/>
      <c r="E22" s="149" t="s">
        <v>13</v>
      </c>
      <c r="F22" s="149">
        <v>14480</v>
      </c>
      <c r="G22" s="182"/>
      <c r="H22" s="105"/>
      <c r="I22" s="105"/>
      <c r="J22" s="183"/>
      <c r="K22" s="184"/>
      <c r="L22" s="105"/>
      <c r="M22" s="23" t="s">
        <v>143</v>
      </c>
      <c r="N22" s="177"/>
    </row>
    <row r="23" spans="1:14" s="178" customFormat="1" ht="144.75">
      <c r="A23" s="149" t="s">
        <v>90</v>
      </c>
      <c r="B23" s="185" t="s">
        <v>18</v>
      </c>
      <c r="C23" s="180"/>
      <c r="D23" s="181"/>
      <c r="E23" s="149" t="s">
        <v>13</v>
      </c>
      <c r="F23" s="149">
        <v>25490</v>
      </c>
      <c r="G23" s="182"/>
      <c r="H23" s="105"/>
      <c r="I23" s="105"/>
      <c r="J23" s="183"/>
      <c r="K23" s="186"/>
      <c r="L23" s="105"/>
      <c r="M23" s="23" t="s">
        <v>143</v>
      </c>
      <c r="N23" s="177"/>
    </row>
    <row r="24" spans="1:14" s="178" customFormat="1" ht="144.75">
      <c r="A24" s="149" t="s">
        <v>91</v>
      </c>
      <c r="B24" s="185" t="s">
        <v>17</v>
      </c>
      <c r="C24" s="180"/>
      <c r="D24" s="181"/>
      <c r="E24" s="149" t="s">
        <v>13</v>
      </c>
      <c r="F24" s="149">
        <v>25790</v>
      </c>
      <c r="G24" s="182"/>
      <c r="H24" s="105"/>
      <c r="I24" s="105"/>
      <c r="J24" s="183"/>
      <c r="K24" s="184"/>
      <c r="L24" s="105"/>
      <c r="M24" s="23" t="s">
        <v>143</v>
      </c>
      <c r="N24" s="177"/>
    </row>
    <row r="25" spans="1:14" s="178" customFormat="1" ht="12.75">
      <c r="A25" s="149" t="s">
        <v>92</v>
      </c>
      <c r="B25" s="179" t="s">
        <v>20</v>
      </c>
      <c r="C25" s="180"/>
      <c r="D25" s="181"/>
      <c r="E25" s="149" t="s">
        <v>14</v>
      </c>
      <c r="F25" s="149">
        <v>37780</v>
      </c>
      <c r="G25" s="182"/>
      <c r="H25" s="105"/>
      <c r="I25" s="105"/>
      <c r="J25" s="183"/>
      <c r="K25" s="184"/>
      <c r="L25" s="105"/>
      <c r="M25" s="23" t="s">
        <v>143</v>
      </c>
      <c r="N25" s="177"/>
    </row>
    <row r="26" spans="1:14" s="178" customFormat="1" ht="25.5">
      <c r="A26" s="149" t="s">
        <v>93</v>
      </c>
      <c r="B26" s="187" t="s">
        <v>21</v>
      </c>
      <c r="C26" s="180"/>
      <c r="D26" s="188"/>
      <c r="E26" s="149" t="s">
        <v>13</v>
      </c>
      <c r="F26" s="149">
        <v>20000</v>
      </c>
      <c r="G26" s="182"/>
      <c r="H26" s="105"/>
      <c r="I26" s="105"/>
      <c r="J26" s="183"/>
      <c r="K26" s="184"/>
      <c r="L26" s="105"/>
      <c r="M26" s="23" t="s">
        <v>143</v>
      </c>
      <c r="N26" s="177"/>
    </row>
    <row r="27" spans="1:13" ht="178.5">
      <c r="A27" s="17" t="s">
        <v>94</v>
      </c>
      <c r="B27" s="171" t="s">
        <v>22</v>
      </c>
      <c r="C27" s="172"/>
      <c r="D27" s="37"/>
      <c r="E27" s="173" t="s">
        <v>13</v>
      </c>
      <c r="F27" s="173">
        <v>1200</v>
      </c>
      <c r="G27" s="174"/>
      <c r="H27" s="21"/>
      <c r="I27" s="21"/>
      <c r="J27" s="175"/>
      <c r="K27" s="176"/>
      <c r="L27" s="21"/>
      <c r="M27" s="23" t="s">
        <v>143</v>
      </c>
    </row>
    <row r="28" spans="1:13" ht="207.75" customHeight="1">
      <c r="A28" s="110" t="s">
        <v>95</v>
      </c>
      <c r="B28" s="113" t="s">
        <v>56</v>
      </c>
      <c r="C28" s="111"/>
      <c r="D28" s="39"/>
      <c r="E28" s="40" t="s">
        <v>13</v>
      </c>
      <c r="F28" s="40">
        <v>74364</v>
      </c>
      <c r="G28" s="41"/>
      <c r="H28" s="32"/>
      <c r="I28" s="32"/>
      <c r="J28" s="42"/>
      <c r="K28" s="144"/>
      <c r="L28" s="32"/>
      <c r="M28" s="23" t="s">
        <v>143</v>
      </c>
    </row>
    <row r="29" spans="1:14" s="129" customFormat="1" ht="44.25" customHeight="1">
      <c r="A29" s="110" t="s">
        <v>96</v>
      </c>
      <c r="B29" s="122" t="s">
        <v>126</v>
      </c>
      <c r="C29" s="130"/>
      <c r="D29" s="131"/>
      <c r="E29" s="125" t="s">
        <v>26</v>
      </c>
      <c r="F29" s="145">
        <v>10</v>
      </c>
      <c r="G29" s="126"/>
      <c r="H29" s="127"/>
      <c r="I29" s="32"/>
      <c r="J29" s="42"/>
      <c r="K29" s="146"/>
      <c r="L29" s="32"/>
      <c r="M29" s="23" t="s">
        <v>141</v>
      </c>
      <c r="N29" s="128"/>
    </row>
    <row r="30" spans="1:13" ht="25.5">
      <c r="A30" s="110" t="s">
        <v>97</v>
      </c>
      <c r="B30" s="28" t="s">
        <v>127</v>
      </c>
      <c r="C30" s="29"/>
      <c r="D30" s="45"/>
      <c r="E30" s="40" t="s">
        <v>26</v>
      </c>
      <c r="F30" s="40">
        <v>183</v>
      </c>
      <c r="G30" s="41"/>
      <c r="H30" s="21"/>
      <c r="I30" s="21"/>
      <c r="J30" s="42"/>
      <c r="K30" s="144"/>
      <c r="L30" s="21"/>
      <c r="M30" s="23" t="s">
        <v>141</v>
      </c>
    </row>
    <row r="31" spans="1:13" ht="25.5">
      <c r="A31" s="110" t="s">
        <v>98</v>
      </c>
      <c r="B31" s="28" t="s">
        <v>128</v>
      </c>
      <c r="C31" s="29"/>
      <c r="D31" s="45"/>
      <c r="E31" s="40" t="s">
        <v>26</v>
      </c>
      <c r="F31" s="40">
        <v>129</v>
      </c>
      <c r="G31" s="41"/>
      <c r="H31" s="21"/>
      <c r="I31" s="21"/>
      <c r="J31" s="42"/>
      <c r="K31" s="144"/>
      <c r="L31" s="21"/>
      <c r="M31" s="23" t="s">
        <v>141</v>
      </c>
    </row>
    <row r="32" spans="1:13" ht="25.5">
      <c r="A32" s="110" t="s">
        <v>99</v>
      </c>
      <c r="B32" s="28" t="s">
        <v>129</v>
      </c>
      <c r="C32" s="29"/>
      <c r="D32" s="45"/>
      <c r="E32" s="40" t="s">
        <v>24</v>
      </c>
      <c r="F32" s="40">
        <v>470</v>
      </c>
      <c r="G32" s="41"/>
      <c r="H32" s="21"/>
      <c r="I32" s="21"/>
      <c r="J32" s="42"/>
      <c r="K32" s="144"/>
      <c r="L32" s="21"/>
      <c r="M32" s="23" t="s">
        <v>141</v>
      </c>
    </row>
    <row r="33" spans="1:13" ht="25.5">
      <c r="A33" s="110" t="s">
        <v>100</v>
      </c>
      <c r="B33" s="28" t="s">
        <v>130</v>
      </c>
      <c r="C33" s="29"/>
      <c r="D33" s="45"/>
      <c r="E33" s="40" t="s">
        <v>24</v>
      </c>
      <c r="F33" s="40">
        <v>1365</v>
      </c>
      <c r="G33" s="41"/>
      <c r="H33" s="21"/>
      <c r="I33" s="21"/>
      <c r="J33" s="42"/>
      <c r="K33" s="144"/>
      <c r="L33" s="21"/>
      <c r="M33" s="23" t="s">
        <v>141</v>
      </c>
    </row>
    <row r="34" spans="1:14" s="129" customFormat="1" ht="25.5">
      <c r="A34" s="110" t="s">
        <v>101</v>
      </c>
      <c r="B34" s="122" t="s">
        <v>131</v>
      </c>
      <c r="C34" s="123"/>
      <c r="D34" s="124"/>
      <c r="E34" s="125" t="s">
        <v>24</v>
      </c>
      <c r="F34" s="125">
        <v>6</v>
      </c>
      <c r="G34" s="126"/>
      <c r="H34" s="127"/>
      <c r="I34" s="21"/>
      <c r="J34" s="42"/>
      <c r="K34" s="146"/>
      <c r="L34" s="21"/>
      <c r="M34" s="23" t="s">
        <v>141</v>
      </c>
      <c r="N34" s="128"/>
    </row>
    <row r="35" spans="1:13" ht="25.5">
      <c r="A35" s="110" t="s">
        <v>102</v>
      </c>
      <c r="B35" s="28" t="s">
        <v>132</v>
      </c>
      <c r="C35" s="29"/>
      <c r="D35" s="45"/>
      <c r="E35" s="40" t="s">
        <v>24</v>
      </c>
      <c r="F35" s="40">
        <v>963</v>
      </c>
      <c r="G35" s="41"/>
      <c r="H35" s="21"/>
      <c r="I35" s="21"/>
      <c r="J35" s="42"/>
      <c r="K35" s="144"/>
      <c r="L35" s="21"/>
      <c r="M35" s="23" t="s">
        <v>141</v>
      </c>
    </row>
    <row r="36" spans="1:13" ht="25.5">
      <c r="A36" s="110" t="s">
        <v>103</v>
      </c>
      <c r="B36" s="28" t="s">
        <v>133</v>
      </c>
      <c r="C36" s="29"/>
      <c r="D36" s="45"/>
      <c r="E36" s="40" t="s">
        <v>24</v>
      </c>
      <c r="F36" s="40">
        <v>719</v>
      </c>
      <c r="G36" s="41"/>
      <c r="H36" s="21"/>
      <c r="I36" s="21"/>
      <c r="J36" s="42"/>
      <c r="K36" s="144"/>
      <c r="L36" s="104"/>
      <c r="M36" s="23" t="s">
        <v>141</v>
      </c>
    </row>
    <row r="37" spans="1:13" ht="25.5">
      <c r="A37" s="110" t="s">
        <v>104</v>
      </c>
      <c r="B37" s="28" t="s">
        <v>134</v>
      </c>
      <c r="C37" s="29"/>
      <c r="D37" s="45"/>
      <c r="E37" s="40" t="s">
        <v>24</v>
      </c>
      <c r="F37" s="40">
        <v>1061</v>
      </c>
      <c r="G37" s="41"/>
      <c r="H37" s="21"/>
      <c r="I37" s="21"/>
      <c r="J37" s="42"/>
      <c r="K37" s="147"/>
      <c r="L37" s="105"/>
      <c r="M37" s="23" t="s">
        <v>141</v>
      </c>
    </row>
    <row r="38" spans="1:13" s="93" customFormat="1" ht="37.5" customHeight="1">
      <c r="A38" s="110" t="s">
        <v>105</v>
      </c>
      <c r="B38" s="95" t="s">
        <v>69</v>
      </c>
      <c r="C38" s="94"/>
      <c r="D38" s="86"/>
      <c r="E38" s="141" t="s">
        <v>14</v>
      </c>
      <c r="F38" s="142">
        <v>500</v>
      </c>
      <c r="G38" s="142"/>
      <c r="H38" s="142"/>
      <c r="I38" s="21"/>
      <c r="J38" s="42"/>
      <c r="K38" s="148"/>
      <c r="L38" s="105"/>
      <c r="M38" s="220" t="s">
        <v>143</v>
      </c>
    </row>
    <row r="39" spans="1:13" ht="12.75">
      <c r="A39" s="110" t="s">
        <v>106</v>
      </c>
      <c r="B39" s="99" t="s">
        <v>76</v>
      </c>
      <c r="C39" s="100"/>
      <c r="D39" s="100"/>
      <c r="E39" s="149" t="s">
        <v>14</v>
      </c>
      <c r="F39" s="150">
        <f>20</f>
        <v>20</v>
      </c>
      <c r="G39" s="151"/>
      <c r="H39" s="152"/>
      <c r="I39" s="21"/>
      <c r="J39" s="42"/>
      <c r="K39" s="153"/>
      <c r="L39" s="105"/>
      <c r="M39" s="154"/>
    </row>
    <row r="40" spans="1:13" ht="12.75">
      <c r="A40" s="110" t="s">
        <v>107</v>
      </c>
      <c r="B40" s="99" t="s">
        <v>77</v>
      </c>
      <c r="C40" s="100"/>
      <c r="D40" s="100"/>
      <c r="E40" s="149" t="s">
        <v>14</v>
      </c>
      <c r="F40" s="149">
        <f>30</f>
        <v>30</v>
      </c>
      <c r="G40" s="155"/>
      <c r="H40" s="152"/>
      <c r="I40" s="21"/>
      <c r="J40" s="42"/>
      <c r="K40" s="153"/>
      <c r="L40" s="105"/>
      <c r="M40" s="154"/>
    </row>
    <row r="41" spans="7:13" ht="12.75">
      <c r="G41" s="46" t="s">
        <v>27</v>
      </c>
      <c r="H41" s="47">
        <f>SUM(H8:H40)</f>
        <v>0</v>
      </c>
      <c r="I41" s="47">
        <f>SUM(I8:I40)</f>
        <v>0</v>
      </c>
      <c r="J41" s="46"/>
      <c r="K41" s="103"/>
      <c r="L41" s="105">
        <f>SUM(L8:L40)</f>
        <v>0</v>
      </c>
      <c r="M41" s="106"/>
    </row>
    <row r="42" spans="7:12" ht="12.75">
      <c r="G42" s="48"/>
      <c r="H42" s="49"/>
      <c r="I42" s="49"/>
      <c r="J42" s="48"/>
      <c r="K42" s="48"/>
      <c r="L42" s="50"/>
    </row>
    <row r="43" spans="2:12" ht="12.75">
      <c r="B43" s="51" t="s">
        <v>28</v>
      </c>
      <c r="G43" s="48"/>
      <c r="H43" s="48"/>
      <c r="I43" s="48"/>
      <c r="J43" s="48"/>
      <c r="K43" s="48"/>
      <c r="L43" s="50"/>
    </row>
    <row r="44" spans="2:12" ht="36.75" customHeight="1">
      <c r="B44" s="52" t="s">
        <v>124</v>
      </c>
      <c r="H44" s="238" t="s">
        <v>29</v>
      </c>
      <c r="I44" s="238"/>
      <c r="J44" s="238"/>
      <c r="K44" s="238"/>
      <c r="L44" s="238"/>
    </row>
    <row r="45" spans="2:6" ht="12.75">
      <c r="B45" s="53" t="s">
        <v>30</v>
      </c>
      <c r="C45" s="54" t="s">
        <v>31</v>
      </c>
      <c r="E45" s="53" t="s">
        <v>30</v>
      </c>
      <c r="F45" s="55" t="s">
        <v>31</v>
      </c>
    </row>
    <row r="46" spans="2:6" ht="25.5">
      <c r="B46" s="56" t="s">
        <v>32</v>
      </c>
      <c r="C46" s="57" t="s">
        <v>33</v>
      </c>
      <c r="E46" s="58" t="s">
        <v>34</v>
      </c>
      <c r="F46" s="59" t="s">
        <v>35</v>
      </c>
    </row>
    <row r="47" spans="2:12" ht="57" customHeight="1">
      <c r="B47" s="58" t="s">
        <v>36</v>
      </c>
      <c r="C47" s="59" t="s">
        <v>33</v>
      </c>
      <c r="E47" s="58" t="s">
        <v>37</v>
      </c>
      <c r="F47" s="59" t="s">
        <v>38</v>
      </c>
      <c r="H47" s="239" t="s">
        <v>39</v>
      </c>
      <c r="I47" s="239"/>
      <c r="J47" s="239"/>
      <c r="K47" s="239"/>
      <c r="L47" s="239"/>
    </row>
    <row r="48" spans="2:12" ht="15" customHeight="1">
      <c r="B48" s="58" t="s">
        <v>140</v>
      </c>
      <c r="C48" s="59" t="s">
        <v>33</v>
      </c>
      <c r="E48" s="58"/>
      <c r="F48" s="59"/>
      <c r="H48" s="209"/>
      <c r="I48" s="209"/>
      <c r="J48" s="209"/>
      <c r="K48" s="209"/>
      <c r="L48" s="209"/>
    </row>
    <row r="49" spans="2:12" ht="27.75" customHeight="1">
      <c r="B49" s="58" t="s">
        <v>40</v>
      </c>
      <c r="C49" s="59" t="s">
        <v>33</v>
      </c>
      <c r="E49" s="58" t="s">
        <v>41</v>
      </c>
      <c r="F49" s="59" t="s">
        <v>38</v>
      </c>
      <c r="H49" s="237" t="s">
        <v>108</v>
      </c>
      <c r="I49" s="237"/>
      <c r="J49" s="237"/>
      <c r="K49" s="237"/>
      <c r="L49" s="237"/>
    </row>
    <row r="50" spans="2:6" ht="12.75">
      <c r="B50" s="60">
        <v>1020</v>
      </c>
      <c r="C50" s="59" t="s">
        <v>35</v>
      </c>
      <c r="E50" s="58" t="s">
        <v>42</v>
      </c>
      <c r="F50" s="59" t="s">
        <v>43</v>
      </c>
    </row>
    <row r="51" spans="2:6" ht="12.75">
      <c r="B51" s="58" t="s">
        <v>44</v>
      </c>
      <c r="C51" s="59" t="s">
        <v>38</v>
      </c>
      <c r="E51" s="58" t="s">
        <v>45</v>
      </c>
      <c r="F51" s="59" t="s">
        <v>43</v>
      </c>
    </row>
    <row r="52" spans="2:6" ht="12.75">
      <c r="B52" s="58" t="s">
        <v>46</v>
      </c>
      <c r="C52" s="59" t="s">
        <v>43</v>
      </c>
      <c r="E52" s="58" t="s">
        <v>47</v>
      </c>
      <c r="F52" s="59" t="s">
        <v>33</v>
      </c>
    </row>
    <row r="53" spans="2:6" ht="12.75">
      <c r="B53" s="58" t="s">
        <v>34</v>
      </c>
      <c r="C53" s="59" t="s">
        <v>35</v>
      </c>
      <c r="E53" s="58" t="s">
        <v>48</v>
      </c>
      <c r="F53" s="59" t="s">
        <v>33</v>
      </c>
    </row>
    <row r="54" spans="2:6" ht="12.75">
      <c r="B54" s="58" t="s">
        <v>37</v>
      </c>
      <c r="C54" s="59" t="s">
        <v>38</v>
      </c>
      <c r="E54" s="61" t="s">
        <v>49</v>
      </c>
      <c r="F54" s="62" t="s">
        <v>33</v>
      </c>
    </row>
    <row r="55" spans="2:10" ht="24.75" customHeight="1">
      <c r="B55" s="58" t="s">
        <v>41</v>
      </c>
      <c r="C55" s="59" t="s">
        <v>38</v>
      </c>
      <c r="E55" s="58" t="s">
        <v>50</v>
      </c>
      <c r="F55" s="59" t="s">
        <v>51</v>
      </c>
      <c r="H55" s="1"/>
      <c r="I55" s="1"/>
      <c r="J55" s="1"/>
    </row>
    <row r="62" ht="12.75">
      <c r="B62" s="3"/>
    </row>
    <row r="63" ht="12.75">
      <c r="B63" s="3"/>
    </row>
  </sheetData>
  <mergeCells count="5">
    <mergeCell ref="H49:L49"/>
    <mergeCell ref="H44:L44"/>
    <mergeCell ref="H47:L47"/>
    <mergeCell ref="A1:D1"/>
    <mergeCell ref="B4:F4"/>
  </mergeCells>
  <printOptions/>
  <pageMargins left="0.30972222222222223" right="0.5902777777777778" top="0.9840277777777778" bottom="0.4902777777777778" header="0.5118055555555556" footer="0.5118055555555556"/>
  <pageSetup horizontalDpi="300" verticalDpi="300" orientation="landscape" paperSize="9" scale="80" r:id="rId1"/>
  <rowBreaks count="2" manualBreakCount="2">
    <brk id="23" max="13" man="1"/>
    <brk id="28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6"/>
  <dimension ref="A1:N15"/>
  <sheetViews>
    <sheetView view="pageBreakPreview" zoomScaleSheetLayoutView="100" workbookViewId="0" topLeftCell="A1">
      <selection activeCell="E7" sqref="E7"/>
    </sheetView>
  </sheetViews>
  <sheetFormatPr defaultColWidth="9.140625" defaultRowHeight="12.75"/>
  <cols>
    <col min="1" max="1" width="5.00390625" style="0" customWidth="1"/>
    <col min="2" max="2" width="34.28125" style="0" customWidth="1"/>
    <col min="3" max="3" width="10.28125" style="0" customWidth="1"/>
    <col min="4" max="4" width="12.421875" style="0" customWidth="1"/>
    <col min="5" max="5" width="8.421875" style="0" customWidth="1"/>
    <col min="6" max="6" width="9.28125" style="0" customWidth="1"/>
    <col min="7" max="7" width="12.140625" style="0" customWidth="1"/>
    <col min="8" max="9" width="13.421875" style="0" customWidth="1"/>
    <col min="10" max="10" width="11.00390625" style="0" customWidth="1"/>
    <col min="11" max="11" width="0" style="0" hidden="1" customWidth="1"/>
    <col min="12" max="12" width="14.00390625" style="63" customWidth="1"/>
  </cols>
  <sheetData>
    <row r="1" spans="1:9" ht="12.75">
      <c r="A1" s="240" t="s">
        <v>136</v>
      </c>
      <c r="B1" s="240"/>
      <c r="C1" s="240"/>
      <c r="D1" s="240"/>
      <c r="E1" s="63"/>
      <c r="F1" s="63"/>
      <c r="G1" s="63"/>
      <c r="H1" s="64"/>
      <c r="I1" s="64"/>
    </row>
    <row r="2" spans="1:9" ht="12.75">
      <c r="A2" s="102"/>
      <c r="B2" s="102"/>
      <c r="C2" s="102"/>
      <c r="D2" s="102"/>
      <c r="E2" s="63"/>
      <c r="F2" s="63"/>
      <c r="G2" s="63"/>
      <c r="H2" s="64"/>
      <c r="I2" s="64"/>
    </row>
    <row r="3" spans="1:9" ht="13.5" thickBot="1">
      <c r="A3" s="102"/>
      <c r="B3" s="102"/>
      <c r="C3" s="102"/>
      <c r="D3" s="102"/>
      <c r="E3" s="63"/>
      <c r="F3" s="63"/>
      <c r="G3" s="63"/>
      <c r="H3" s="64"/>
      <c r="I3" s="64"/>
    </row>
    <row r="4" spans="1:12" ht="28.5" customHeight="1" thickBot="1">
      <c r="A4" s="63"/>
      <c r="B4" s="244" t="s">
        <v>147</v>
      </c>
      <c r="C4" s="245"/>
      <c r="D4" s="245"/>
      <c r="E4" s="246"/>
      <c r="F4" s="63"/>
      <c r="G4" s="63"/>
      <c r="H4" s="64"/>
      <c r="I4" s="64"/>
      <c r="J4" s="64"/>
      <c r="K4" s="63"/>
      <c r="L4"/>
    </row>
    <row r="5" spans="1:13" ht="38.25">
      <c r="A5" s="66" t="s">
        <v>0</v>
      </c>
      <c r="B5" s="109" t="s">
        <v>1</v>
      </c>
      <c r="C5" s="109" t="s">
        <v>2</v>
      </c>
      <c r="D5" s="109" t="s">
        <v>3</v>
      </c>
      <c r="E5" s="109" t="s">
        <v>4</v>
      </c>
      <c r="F5" s="68" t="s">
        <v>5</v>
      </c>
      <c r="G5" s="69" t="s">
        <v>6</v>
      </c>
      <c r="H5" s="70" t="s">
        <v>7</v>
      </c>
      <c r="I5" s="12" t="s">
        <v>8</v>
      </c>
      <c r="J5" s="67" t="s">
        <v>9</v>
      </c>
      <c r="K5" s="71" t="s">
        <v>10</v>
      </c>
      <c r="L5" s="67" t="s">
        <v>11</v>
      </c>
      <c r="M5" s="72" t="s">
        <v>12</v>
      </c>
    </row>
    <row r="6" spans="1:13" ht="12.75">
      <c r="A6" s="73">
        <v>1</v>
      </c>
      <c r="B6" s="74">
        <v>2</v>
      </c>
      <c r="C6" s="74">
        <v>3</v>
      </c>
      <c r="D6" s="74">
        <v>4</v>
      </c>
      <c r="E6" s="74">
        <v>5</v>
      </c>
      <c r="F6" s="74">
        <v>6</v>
      </c>
      <c r="G6" s="74">
        <v>7</v>
      </c>
      <c r="H6" s="74">
        <v>8</v>
      </c>
      <c r="I6" s="74">
        <v>9</v>
      </c>
      <c r="J6" s="74">
        <v>10</v>
      </c>
      <c r="K6" s="74">
        <v>10</v>
      </c>
      <c r="L6" s="74">
        <v>11</v>
      </c>
      <c r="M6" s="74">
        <v>12</v>
      </c>
    </row>
    <row r="7" spans="1:14" s="1" customFormat="1" ht="12.75">
      <c r="A7" s="189"/>
      <c r="B7" s="190"/>
      <c r="C7" s="190"/>
      <c r="D7" s="191"/>
      <c r="E7" s="190"/>
      <c r="F7" s="192"/>
      <c r="G7" s="190"/>
      <c r="H7" s="193" t="s">
        <v>137</v>
      </c>
      <c r="I7" s="193" t="s">
        <v>138</v>
      </c>
      <c r="J7" s="190"/>
      <c r="K7" s="192"/>
      <c r="L7" s="193" t="s">
        <v>139</v>
      </c>
      <c r="M7" s="191"/>
      <c r="N7"/>
    </row>
    <row r="8" spans="1:13" ht="76.5">
      <c r="A8" s="75" t="s">
        <v>61</v>
      </c>
      <c r="B8" s="76" t="s">
        <v>55</v>
      </c>
      <c r="C8" s="77"/>
      <c r="D8" s="77"/>
      <c r="E8" s="77" t="s">
        <v>13</v>
      </c>
      <c r="F8" s="89">
        <v>120</v>
      </c>
      <c r="G8" s="78"/>
      <c r="H8" s="78"/>
      <c r="I8" s="78"/>
      <c r="J8" s="133"/>
      <c r="K8" s="79"/>
      <c r="L8" s="80"/>
      <c r="M8" s="81" t="s">
        <v>146</v>
      </c>
    </row>
    <row r="9" spans="1:13" ht="76.5">
      <c r="A9" s="75" t="s">
        <v>62</v>
      </c>
      <c r="B9" s="76" t="s">
        <v>54</v>
      </c>
      <c r="C9" s="77"/>
      <c r="D9" s="77"/>
      <c r="E9" s="77" t="s">
        <v>13</v>
      </c>
      <c r="F9" s="89">
        <v>44</v>
      </c>
      <c r="G9" s="78"/>
      <c r="H9" s="78"/>
      <c r="I9" s="78"/>
      <c r="J9" s="133"/>
      <c r="K9" s="79"/>
      <c r="L9" s="80"/>
      <c r="M9" s="81" t="s">
        <v>146</v>
      </c>
    </row>
    <row r="10" spans="1:13" ht="76.5">
      <c r="A10" s="75" t="s">
        <v>71</v>
      </c>
      <c r="B10" s="76" t="s">
        <v>53</v>
      </c>
      <c r="C10" s="77"/>
      <c r="D10" s="77"/>
      <c r="E10" s="77" t="s">
        <v>13</v>
      </c>
      <c r="F10" s="89">
        <v>76</v>
      </c>
      <c r="G10" s="78"/>
      <c r="H10" s="78"/>
      <c r="I10" s="78"/>
      <c r="J10" s="133"/>
      <c r="K10" s="79"/>
      <c r="L10" s="80"/>
      <c r="M10" s="81" t="s">
        <v>146</v>
      </c>
    </row>
    <row r="11" spans="1:13" ht="79.5" customHeight="1">
      <c r="A11" s="75" t="s">
        <v>72</v>
      </c>
      <c r="B11" s="76" t="s">
        <v>52</v>
      </c>
      <c r="C11" s="77"/>
      <c r="D11" s="77"/>
      <c r="E11" s="77" t="s">
        <v>13</v>
      </c>
      <c r="F11" s="89">
        <v>44</v>
      </c>
      <c r="G11" s="78"/>
      <c r="H11" s="78"/>
      <c r="I11" s="78"/>
      <c r="J11" s="133"/>
      <c r="K11" s="79"/>
      <c r="L11" s="80"/>
      <c r="M11" s="81" t="s">
        <v>146</v>
      </c>
    </row>
    <row r="12" spans="1:13" ht="76.5">
      <c r="A12" s="75" t="s">
        <v>73</v>
      </c>
      <c r="B12" s="76" t="s">
        <v>58</v>
      </c>
      <c r="C12" s="77"/>
      <c r="D12" s="77"/>
      <c r="E12" s="77" t="s">
        <v>13</v>
      </c>
      <c r="F12" s="89">
        <v>1000</v>
      </c>
      <c r="G12" s="78"/>
      <c r="H12" s="78"/>
      <c r="I12" s="78"/>
      <c r="J12" s="133"/>
      <c r="K12" s="79"/>
      <c r="L12" s="80"/>
      <c r="M12" s="81" t="s">
        <v>146</v>
      </c>
    </row>
    <row r="13" spans="1:13" ht="69" customHeight="1">
      <c r="A13" s="75" t="s">
        <v>74</v>
      </c>
      <c r="B13" s="76" t="s">
        <v>57</v>
      </c>
      <c r="C13" s="77"/>
      <c r="D13" s="77"/>
      <c r="E13" s="77" t="s">
        <v>13</v>
      </c>
      <c r="F13" s="89">
        <v>1000</v>
      </c>
      <c r="G13" s="78"/>
      <c r="H13" s="78"/>
      <c r="I13" s="78"/>
      <c r="J13" s="133"/>
      <c r="K13" s="79"/>
      <c r="L13" s="80"/>
      <c r="M13" s="81" t="s">
        <v>146</v>
      </c>
    </row>
    <row r="14" spans="1:13" ht="76.5">
      <c r="A14" s="75" t="s">
        <v>75</v>
      </c>
      <c r="B14" s="76" t="s">
        <v>59</v>
      </c>
      <c r="C14" s="77"/>
      <c r="D14" s="77"/>
      <c r="E14" s="77" t="s">
        <v>13</v>
      </c>
      <c r="F14" s="89">
        <v>20</v>
      </c>
      <c r="G14" s="78"/>
      <c r="H14" s="78"/>
      <c r="I14" s="78"/>
      <c r="J14" s="133"/>
      <c r="K14" s="79"/>
      <c r="L14" s="80"/>
      <c r="M14" s="81" t="s">
        <v>146</v>
      </c>
    </row>
    <row r="15" spans="1:13" ht="12.75">
      <c r="A15" s="82"/>
      <c r="B15" s="82"/>
      <c r="C15" s="82"/>
      <c r="D15" s="82"/>
      <c r="E15" s="82"/>
      <c r="F15" s="82"/>
      <c r="G15" s="90" t="s">
        <v>27</v>
      </c>
      <c r="H15" s="80">
        <f>SUM(H8:H14)</f>
        <v>0</v>
      </c>
      <c r="I15" s="80">
        <f>SUM(I8:I14)</f>
        <v>0</v>
      </c>
      <c r="J15" s="83"/>
      <c r="K15" s="84"/>
      <c r="L15" s="80">
        <f>SUM(L8:L14)</f>
        <v>0</v>
      </c>
      <c r="M15" s="90"/>
    </row>
  </sheetData>
  <mergeCells count="2">
    <mergeCell ref="A1:D1"/>
    <mergeCell ref="B4:E4"/>
  </mergeCells>
  <printOptions/>
  <pageMargins left="0.75" right="0.75" top="1" bottom="1" header="0.5" footer="0.5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9"/>
  <dimension ref="A1:N10"/>
  <sheetViews>
    <sheetView view="pageBreakPreview" zoomScaleSheetLayoutView="100" workbookViewId="0" topLeftCell="A1">
      <selection activeCell="B3" sqref="B3:E3"/>
    </sheetView>
  </sheetViews>
  <sheetFormatPr defaultColWidth="9.140625" defaultRowHeight="12.75"/>
  <cols>
    <col min="1" max="1" width="5.7109375" style="0" customWidth="1"/>
    <col min="2" max="2" width="36.7109375" style="0" customWidth="1"/>
    <col min="3" max="3" width="10.28125" style="0" customWidth="1"/>
    <col min="4" max="4" width="12.421875" style="0" customWidth="1"/>
    <col min="5" max="5" width="9.28125" style="0" customWidth="1"/>
    <col min="6" max="6" width="12.28125" style="0" customWidth="1"/>
    <col min="7" max="7" width="12.140625" style="0" customWidth="1"/>
    <col min="8" max="9" width="13.421875" style="0" customWidth="1"/>
    <col min="10" max="10" width="10.8515625" style="0" customWidth="1"/>
    <col min="11" max="11" width="0" style="0" hidden="1" customWidth="1"/>
    <col min="12" max="12" width="14.00390625" style="63" customWidth="1"/>
  </cols>
  <sheetData>
    <row r="1" spans="1:9" ht="12.75">
      <c r="A1" s="240" t="s">
        <v>136</v>
      </c>
      <c r="B1" s="240"/>
      <c r="C1" s="240"/>
      <c r="D1" s="240"/>
      <c r="E1" s="63"/>
      <c r="F1" s="63"/>
      <c r="G1" s="63"/>
      <c r="H1" s="64"/>
      <c r="I1" s="64"/>
    </row>
    <row r="2" spans="1:13" ht="17.25" thickBot="1">
      <c r="A2" s="97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65"/>
    </row>
    <row r="3" spans="1:13" ht="29.25" customHeight="1" thickBot="1">
      <c r="A3" s="63"/>
      <c r="B3" s="244" t="s">
        <v>151</v>
      </c>
      <c r="C3" s="245"/>
      <c r="D3" s="245"/>
      <c r="E3" s="246"/>
      <c r="F3" s="63"/>
      <c r="G3" s="63"/>
      <c r="H3" s="64"/>
      <c r="I3" s="64"/>
      <c r="J3" s="64"/>
      <c r="K3" s="63"/>
      <c r="L3"/>
      <c r="M3" s="134"/>
    </row>
    <row r="4" spans="1:13" ht="38.25">
      <c r="A4" s="66" t="s">
        <v>0</v>
      </c>
      <c r="B4" s="109" t="s">
        <v>1</v>
      </c>
      <c r="C4" s="109" t="s">
        <v>2</v>
      </c>
      <c r="D4" s="109" t="s">
        <v>3</v>
      </c>
      <c r="E4" s="109" t="s">
        <v>4</v>
      </c>
      <c r="F4" s="68" t="s">
        <v>5</v>
      </c>
      <c r="G4" s="69" t="s">
        <v>6</v>
      </c>
      <c r="H4" s="70" t="s">
        <v>7</v>
      </c>
      <c r="I4" s="12" t="s">
        <v>8</v>
      </c>
      <c r="J4" s="67" t="s">
        <v>9</v>
      </c>
      <c r="K4" s="71" t="s">
        <v>10</v>
      </c>
      <c r="L4" s="67" t="s">
        <v>11</v>
      </c>
      <c r="M4" s="229"/>
    </row>
    <row r="5" spans="1:13" ht="12.75">
      <c r="A5" s="194">
        <v>1</v>
      </c>
      <c r="B5" s="195">
        <v>2</v>
      </c>
      <c r="C5" s="195">
        <v>3</v>
      </c>
      <c r="D5" s="195">
        <v>4</v>
      </c>
      <c r="E5" s="195">
        <v>5</v>
      </c>
      <c r="F5" s="195">
        <v>6</v>
      </c>
      <c r="G5" s="195">
        <v>7</v>
      </c>
      <c r="H5" s="195">
        <v>8</v>
      </c>
      <c r="I5" s="195"/>
      <c r="J5" s="195">
        <v>9</v>
      </c>
      <c r="K5" s="195">
        <v>10</v>
      </c>
      <c r="L5" s="74">
        <v>11</v>
      </c>
      <c r="M5" s="218"/>
    </row>
    <row r="6" spans="1:14" s="227" customFormat="1" ht="12.75">
      <c r="A6" s="201"/>
      <c r="B6" s="202"/>
      <c r="C6" s="202"/>
      <c r="D6" s="202"/>
      <c r="E6" s="202"/>
      <c r="F6" s="202"/>
      <c r="G6" s="202"/>
      <c r="H6" s="193" t="s">
        <v>137</v>
      </c>
      <c r="I6" s="193" t="s">
        <v>138</v>
      </c>
      <c r="J6" s="202"/>
      <c r="K6" s="202"/>
      <c r="L6" s="193" t="s">
        <v>139</v>
      </c>
      <c r="M6" s="218"/>
      <c r="N6" s="226"/>
    </row>
    <row r="7" spans="1:13" ht="54.75" customHeight="1">
      <c r="A7" s="114" t="s">
        <v>61</v>
      </c>
      <c r="B7" s="196" t="s">
        <v>111</v>
      </c>
      <c r="C7" s="197"/>
      <c r="D7" s="197"/>
      <c r="E7" s="198" t="s">
        <v>14</v>
      </c>
      <c r="F7" s="199">
        <f>15</f>
        <v>15</v>
      </c>
      <c r="G7" s="221"/>
      <c r="H7" s="199"/>
      <c r="I7" s="199"/>
      <c r="J7" s="200"/>
      <c r="K7" s="223"/>
      <c r="L7" s="228"/>
      <c r="M7" s="134"/>
    </row>
    <row r="8" spans="1:12" ht="103.5" customHeight="1">
      <c r="A8" s="114" t="s">
        <v>62</v>
      </c>
      <c r="B8" s="117" t="s">
        <v>112</v>
      </c>
      <c r="C8" s="118"/>
      <c r="D8" s="118"/>
      <c r="E8" s="119" t="s">
        <v>14</v>
      </c>
      <c r="F8" s="120">
        <f>36</f>
        <v>36</v>
      </c>
      <c r="G8" s="120"/>
      <c r="H8" s="87"/>
      <c r="I8" s="87"/>
      <c r="J8" s="140"/>
      <c r="K8" s="224"/>
      <c r="L8" s="116"/>
    </row>
    <row r="9" spans="1:12" ht="115.5" customHeight="1">
      <c r="A9" s="114" t="s">
        <v>71</v>
      </c>
      <c r="B9" s="115" t="s">
        <v>113</v>
      </c>
      <c r="C9" s="86"/>
      <c r="D9" s="86"/>
      <c r="E9" s="88" t="s">
        <v>14</v>
      </c>
      <c r="F9" s="87">
        <f>100</f>
        <v>100</v>
      </c>
      <c r="G9" s="222"/>
      <c r="H9" s="87"/>
      <c r="I9" s="87"/>
      <c r="J9" s="140"/>
      <c r="K9" s="225"/>
      <c r="L9" s="116"/>
    </row>
    <row r="10" spans="7:12" ht="12.75">
      <c r="G10" s="121" t="s">
        <v>27</v>
      </c>
      <c r="H10" s="121">
        <f>SUM(H7:H9)</f>
        <v>0</v>
      </c>
      <c r="I10" s="121">
        <f>SUM(I7:I9)</f>
        <v>0</v>
      </c>
      <c r="J10" s="121"/>
      <c r="K10" s="121"/>
      <c r="L10" s="135">
        <f>SUM(L7:L9)</f>
        <v>0</v>
      </c>
    </row>
  </sheetData>
  <mergeCells count="2">
    <mergeCell ref="A1:D1"/>
    <mergeCell ref="B3:E3"/>
  </mergeCells>
  <printOptions/>
  <pageMargins left="0.75" right="0.75" top="1" bottom="1" header="0.5" footer="0.5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10"/>
  <dimension ref="A1:O18"/>
  <sheetViews>
    <sheetView view="pageBreakPreview" zoomScaleSheetLayoutView="100" workbookViewId="0" topLeftCell="A1">
      <selection activeCell="E6" sqref="E6"/>
    </sheetView>
  </sheetViews>
  <sheetFormatPr defaultColWidth="9.140625" defaultRowHeight="12.75"/>
  <cols>
    <col min="1" max="1" width="7.00390625" style="0" bestFit="1" customWidth="1"/>
    <col min="2" max="2" width="35.00390625" style="0" customWidth="1"/>
    <col min="3" max="3" width="10.28125" style="0" customWidth="1"/>
    <col min="4" max="4" width="12.421875" style="0" customWidth="1"/>
    <col min="5" max="5" width="8.421875" style="0" customWidth="1"/>
    <col min="6" max="6" width="10.57421875" style="0" customWidth="1"/>
    <col min="7" max="7" width="12.57421875" style="0" customWidth="1"/>
    <col min="8" max="9" width="13.421875" style="0" customWidth="1"/>
    <col min="10" max="10" width="8.421875" style="0" customWidth="1"/>
    <col min="11" max="11" width="0" style="0" hidden="1" customWidth="1"/>
    <col min="12" max="12" width="14.00390625" style="63" customWidth="1"/>
  </cols>
  <sheetData>
    <row r="1" spans="1:9" ht="12.75">
      <c r="A1" s="240" t="s">
        <v>136</v>
      </c>
      <c r="B1" s="240"/>
      <c r="C1" s="240"/>
      <c r="D1" s="240"/>
      <c r="E1" s="63"/>
      <c r="F1" s="63"/>
      <c r="G1" s="63"/>
      <c r="H1" s="64"/>
      <c r="I1" s="64"/>
    </row>
    <row r="2" spans="1:13" ht="17.25" thickBot="1">
      <c r="A2" s="97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143"/>
    </row>
    <row r="3" spans="1:13" ht="27" customHeight="1" thickBot="1">
      <c r="A3" s="63"/>
      <c r="B3" s="244" t="s">
        <v>150</v>
      </c>
      <c r="C3" s="245"/>
      <c r="D3" s="245"/>
      <c r="E3" s="246"/>
      <c r="F3" s="63"/>
      <c r="G3" s="63"/>
      <c r="H3" s="64"/>
      <c r="I3" s="64"/>
      <c r="J3" s="64"/>
      <c r="K3" s="63"/>
      <c r="L3"/>
      <c r="M3" s="134"/>
    </row>
    <row r="4" spans="1:13" ht="38.25">
      <c r="A4" s="66" t="s">
        <v>0</v>
      </c>
      <c r="B4" s="109" t="s">
        <v>1</v>
      </c>
      <c r="C4" s="109" t="s">
        <v>2</v>
      </c>
      <c r="D4" s="109" t="s">
        <v>3</v>
      </c>
      <c r="E4" s="109" t="s">
        <v>4</v>
      </c>
      <c r="F4" s="68" t="s">
        <v>5</v>
      </c>
      <c r="G4" s="69" t="s">
        <v>6</v>
      </c>
      <c r="H4" s="70" t="s">
        <v>7</v>
      </c>
      <c r="I4" s="12" t="s">
        <v>8</v>
      </c>
      <c r="J4" s="67" t="s">
        <v>9</v>
      </c>
      <c r="K4" s="71" t="s">
        <v>10</v>
      </c>
      <c r="L4" s="68" t="s">
        <v>11</v>
      </c>
      <c r="M4" s="72" t="s">
        <v>12</v>
      </c>
    </row>
    <row r="5" spans="1:14" ht="12.75">
      <c r="A5" s="194">
        <v>1</v>
      </c>
      <c r="B5" s="195">
        <v>2</v>
      </c>
      <c r="C5" s="195">
        <v>3</v>
      </c>
      <c r="D5" s="195">
        <v>4</v>
      </c>
      <c r="E5" s="195">
        <v>5</v>
      </c>
      <c r="F5" s="195">
        <v>6</v>
      </c>
      <c r="G5" s="195">
        <v>7</v>
      </c>
      <c r="H5" s="195">
        <v>8</v>
      </c>
      <c r="I5" s="195">
        <v>9</v>
      </c>
      <c r="J5" s="195">
        <v>10</v>
      </c>
      <c r="K5" s="195">
        <v>10</v>
      </c>
      <c r="L5" s="203">
        <v>11</v>
      </c>
      <c r="M5" s="74">
        <v>12</v>
      </c>
      <c r="N5" s="134"/>
    </row>
    <row r="6" spans="1:14" s="208" customFormat="1" ht="12.75">
      <c r="A6" s="201"/>
      <c r="B6" s="202"/>
      <c r="C6" s="202"/>
      <c r="D6" s="202"/>
      <c r="E6" s="202"/>
      <c r="F6" s="202"/>
      <c r="G6" s="202"/>
      <c r="H6" s="193" t="s">
        <v>137</v>
      </c>
      <c r="I6" s="193" t="s">
        <v>138</v>
      </c>
      <c r="J6" s="202"/>
      <c r="K6" s="202"/>
      <c r="L6" s="193" t="s">
        <v>139</v>
      </c>
      <c r="M6" s="202"/>
      <c r="N6" s="134"/>
    </row>
    <row r="7" spans="1:14" s="93" customFormat="1" ht="12.75">
      <c r="A7" s="114" t="s">
        <v>61</v>
      </c>
      <c r="B7" s="204" t="s">
        <v>66</v>
      </c>
      <c r="C7" s="197"/>
      <c r="D7" s="197"/>
      <c r="E7" s="198" t="s">
        <v>14</v>
      </c>
      <c r="F7" s="199">
        <f>30+2</f>
        <v>32</v>
      </c>
      <c r="G7" s="199"/>
      <c r="H7" s="199"/>
      <c r="I7" s="22"/>
      <c r="J7" s="205"/>
      <c r="K7" s="206"/>
      <c r="L7" s="207"/>
      <c r="M7" s="81"/>
      <c r="N7" s="139"/>
    </row>
    <row r="8" spans="1:14" s="93" customFormat="1" ht="12.75">
      <c r="A8" s="114" t="s">
        <v>62</v>
      </c>
      <c r="B8" s="94" t="s">
        <v>65</v>
      </c>
      <c r="C8" s="86"/>
      <c r="D8" s="86"/>
      <c r="E8" s="88" t="s">
        <v>14</v>
      </c>
      <c r="F8" s="87">
        <f>20+3</f>
        <v>23</v>
      </c>
      <c r="G8" s="87"/>
      <c r="H8" s="87"/>
      <c r="I8" s="22"/>
      <c r="J8" s="137"/>
      <c r="K8" s="136"/>
      <c r="L8" s="105"/>
      <c r="M8" s="81"/>
      <c r="N8" s="139"/>
    </row>
    <row r="9" spans="1:14" s="93" customFormat="1" ht="12.75">
      <c r="A9" s="114" t="s">
        <v>71</v>
      </c>
      <c r="B9" s="94" t="s">
        <v>64</v>
      </c>
      <c r="C9" s="86"/>
      <c r="D9" s="86"/>
      <c r="E9" s="88" t="s">
        <v>14</v>
      </c>
      <c r="F9" s="87">
        <f>600</f>
        <v>600</v>
      </c>
      <c r="G9" s="87"/>
      <c r="H9" s="87"/>
      <c r="I9" s="22"/>
      <c r="J9" s="137"/>
      <c r="K9" s="136"/>
      <c r="L9" s="105"/>
      <c r="M9" s="86"/>
      <c r="N9" s="139"/>
    </row>
    <row r="10" spans="1:14" s="93" customFormat="1" ht="12.75">
      <c r="A10" s="114" t="s">
        <v>72</v>
      </c>
      <c r="B10" s="94" t="s">
        <v>63</v>
      </c>
      <c r="C10" s="86"/>
      <c r="D10" s="86"/>
      <c r="E10" s="88" t="s">
        <v>14</v>
      </c>
      <c r="F10" s="87">
        <f>1200+20</f>
        <v>1220</v>
      </c>
      <c r="G10" s="87"/>
      <c r="H10" s="87"/>
      <c r="I10" s="22"/>
      <c r="J10" s="137"/>
      <c r="K10" s="136"/>
      <c r="L10" s="105"/>
      <c r="M10" s="86"/>
      <c r="N10" s="139"/>
    </row>
    <row r="11" spans="1:15" s="1" customFormat="1" ht="40.5" customHeight="1">
      <c r="A11" s="114" t="s">
        <v>73</v>
      </c>
      <c r="B11" s="38" t="s">
        <v>25</v>
      </c>
      <c r="C11" s="29"/>
      <c r="D11" s="45"/>
      <c r="E11" s="40" t="s">
        <v>24</v>
      </c>
      <c r="F11" s="40">
        <v>500</v>
      </c>
      <c r="G11" s="41"/>
      <c r="H11" s="21"/>
      <c r="I11" s="78"/>
      <c r="J11" s="133"/>
      <c r="K11" s="42"/>
      <c r="L11" s="80"/>
      <c r="M11" s="81" t="s">
        <v>141</v>
      </c>
      <c r="O11"/>
    </row>
    <row r="12" spans="1:14" s="93" customFormat="1" ht="25.5">
      <c r="A12" s="114" t="s">
        <v>74</v>
      </c>
      <c r="B12" s="95" t="s">
        <v>81</v>
      </c>
      <c r="C12" s="86"/>
      <c r="D12" s="87"/>
      <c r="E12" s="88" t="s">
        <v>14</v>
      </c>
      <c r="F12" s="87">
        <v>30</v>
      </c>
      <c r="G12" s="87"/>
      <c r="H12" s="87"/>
      <c r="I12" s="156"/>
      <c r="J12" s="157"/>
      <c r="K12" s="158"/>
      <c r="L12" s="159"/>
      <c r="M12" s="86"/>
      <c r="N12" s="139"/>
    </row>
    <row r="13" spans="1:14" s="93" customFormat="1" ht="25.5">
      <c r="A13" s="114" t="s">
        <v>75</v>
      </c>
      <c r="B13" s="95" t="s">
        <v>80</v>
      </c>
      <c r="C13" s="86"/>
      <c r="D13" s="87"/>
      <c r="E13" s="88" t="s">
        <v>14</v>
      </c>
      <c r="F13" s="87">
        <v>10</v>
      </c>
      <c r="G13" s="87"/>
      <c r="H13" s="87"/>
      <c r="I13" s="156"/>
      <c r="J13" s="157"/>
      <c r="K13" s="158"/>
      <c r="L13" s="159"/>
      <c r="M13" s="86"/>
      <c r="N13" s="139"/>
    </row>
    <row r="14" spans="1:14" s="93" customFormat="1" ht="25.5">
      <c r="A14" s="114" t="s">
        <v>82</v>
      </c>
      <c r="B14" s="95" t="s">
        <v>79</v>
      </c>
      <c r="C14" s="86"/>
      <c r="D14" s="86"/>
      <c r="E14" s="88" t="s">
        <v>14</v>
      </c>
      <c r="F14" s="87">
        <v>20</v>
      </c>
      <c r="G14" s="87"/>
      <c r="H14" s="87"/>
      <c r="I14" s="156"/>
      <c r="J14" s="157"/>
      <c r="K14" s="158"/>
      <c r="L14" s="159"/>
      <c r="M14" s="86"/>
      <c r="N14" s="139"/>
    </row>
    <row r="15" spans="1:14" s="93" customFormat="1" ht="25.5">
      <c r="A15" s="114" t="s">
        <v>83</v>
      </c>
      <c r="B15" s="95" t="s">
        <v>78</v>
      </c>
      <c r="C15" s="86"/>
      <c r="D15" s="86"/>
      <c r="E15" s="88" t="s">
        <v>14</v>
      </c>
      <c r="F15" s="87">
        <v>15</v>
      </c>
      <c r="G15" s="87"/>
      <c r="H15" s="87"/>
      <c r="I15" s="156"/>
      <c r="J15" s="157"/>
      <c r="K15" s="158"/>
      <c r="L15" s="159"/>
      <c r="M15" s="86"/>
      <c r="N15" s="139"/>
    </row>
    <row r="16" spans="1:14" s="93" customFormat="1" ht="25.5">
      <c r="A16" s="114" t="s">
        <v>84</v>
      </c>
      <c r="B16" s="95" t="s">
        <v>67</v>
      </c>
      <c r="C16" s="86"/>
      <c r="D16" s="87"/>
      <c r="E16" s="88" t="s">
        <v>14</v>
      </c>
      <c r="F16" s="87">
        <f>250+200</f>
        <v>450</v>
      </c>
      <c r="G16" s="87"/>
      <c r="H16" s="87"/>
      <c r="I16" s="156"/>
      <c r="J16" s="157"/>
      <c r="K16" s="158"/>
      <c r="L16" s="159"/>
      <c r="M16" s="86"/>
      <c r="N16" s="139"/>
    </row>
    <row r="17" spans="1:14" s="93" customFormat="1" ht="25.5">
      <c r="A17" s="114" t="s">
        <v>85</v>
      </c>
      <c r="B17" s="95" t="s">
        <v>68</v>
      </c>
      <c r="C17" s="86"/>
      <c r="D17" s="86"/>
      <c r="E17" s="88" t="s">
        <v>26</v>
      </c>
      <c r="F17" s="87">
        <f>12+2</f>
        <v>14</v>
      </c>
      <c r="G17" s="87"/>
      <c r="H17" s="87"/>
      <c r="I17" s="160"/>
      <c r="J17" s="161"/>
      <c r="K17" s="162"/>
      <c r="L17" s="163"/>
      <c r="M17" s="86"/>
      <c r="N17" s="139"/>
    </row>
    <row r="18" spans="7:13" ht="12.75">
      <c r="G18" s="121" t="s">
        <v>27</v>
      </c>
      <c r="H18" s="121">
        <f>SUM(H7:H17)</f>
        <v>0</v>
      </c>
      <c r="I18" s="138">
        <f>SUM(I7:I17)</f>
        <v>0</v>
      </c>
      <c r="J18" s="121"/>
      <c r="K18" s="121"/>
      <c r="L18" s="135">
        <f>SUM(L7:L17)</f>
        <v>0</v>
      </c>
      <c r="M18" s="121"/>
    </row>
  </sheetData>
  <mergeCells count="2">
    <mergeCell ref="A1:D1"/>
    <mergeCell ref="B3:E3"/>
  </mergeCells>
  <printOptions/>
  <pageMargins left="0.75" right="0.75" top="1" bottom="1" header="0.5" footer="0.5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11"/>
  <dimension ref="A1:N12"/>
  <sheetViews>
    <sheetView view="pageBreakPreview" zoomScaleSheetLayoutView="100" workbookViewId="0" topLeftCell="A1">
      <selection activeCell="E7" sqref="E7"/>
    </sheetView>
  </sheetViews>
  <sheetFormatPr defaultColWidth="9.140625" defaultRowHeight="12.75"/>
  <cols>
    <col min="1" max="1" width="4.28125" style="0" customWidth="1"/>
    <col min="2" max="2" width="36.7109375" style="0" customWidth="1"/>
    <col min="3" max="3" width="10.28125" style="0" customWidth="1"/>
    <col min="4" max="4" width="12.421875" style="0" customWidth="1"/>
    <col min="5" max="5" width="9.8515625" style="0" customWidth="1"/>
    <col min="6" max="6" width="9.57421875" style="0" customWidth="1"/>
    <col min="7" max="7" width="12.57421875" style="0" customWidth="1"/>
    <col min="8" max="9" width="13.421875" style="0" customWidth="1"/>
    <col min="10" max="10" width="8.421875" style="0" customWidth="1"/>
    <col min="11" max="11" width="0" style="0" hidden="1" customWidth="1"/>
    <col min="12" max="12" width="14.00390625" style="63" customWidth="1"/>
  </cols>
  <sheetData>
    <row r="1" spans="1:9" ht="12.75">
      <c r="A1" s="240" t="s">
        <v>136</v>
      </c>
      <c r="B1" s="240"/>
      <c r="C1" s="240"/>
      <c r="D1" s="240"/>
      <c r="E1" s="63"/>
      <c r="F1" s="63"/>
      <c r="G1" s="63"/>
      <c r="H1" s="64"/>
      <c r="I1" s="64"/>
    </row>
    <row r="2" spans="1:13" ht="17.25" thickBot="1">
      <c r="A2" s="97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143"/>
    </row>
    <row r="3" spans="1:13" ht="27" customHeight="1" thickBot="1">
      <c r="A3" s="63"/>
      <c r="B3" s="236" t="s">
        <v>148</v>
      </c>
      <c r="C3" s="235"/>
      <c r="D3" s="235"/>
      <c r="E3" s="235"/>
      <c r="F3" s="63"/>
      <c r="G3" s="63"/>
      <c r="H3" s="64"/>
      <c r="I3" s="64"/>
      <c r="J3" s="64"/>
      <c r="K3" s="63"/>
      <c r="L3"/>
      <c r="M3" s="134"/>
    </row>
    <row r="4" spans="1:13" ht="38.25">
      <c r="A4" s="66" t="s">
        <v>0</v>
      </c>
      <c r="B4" s="109" t="s">
        <v>1</v>
      </c>
      <c r="C4" s="67" t="s">
        <v>2</v>
      </c>
      <c r="D4" s="67" t="s">
        <v>3</v>
      </c>
      <c r="E4" s="67" t="s">
        <v>4</v>
      </c>
      <c r="F4" s="68" t="s">
        <v>5</v>
      </c>
      <c r="G4" s="69" t="s">
        <v>6</v>
      </c>
      <c r="H4" s="70" t="s">
        <v>7</v>
      </c>
      <c r="I4" s="12" t="s">
        <v>8</v>
      </c>
      <c r="J4" s="67" t="s">
        <v>9</v>
      </c>
      <c r="K4" s="71" t="s">
        <v>10</v>
      </c>
      <c r="L4" s="68" t="s">
        <v>11</v>
      </c>
      <c r="M4" s="72" t="s">
        <v>12</v>
      </c>
    </row>
    <row r="5" spans="1:14" ht="12.75">
      <c r="A5" s="73">
        <v>1</v>
      </c>
      <c r="B5" s="74">
        <v>2</v>
      </c>
      <c r="C5" s="74">
        <v>3</v>
      </c>
      <c r="D5" s="74">
        <v>4</v>
      </c>
      <c r="E5" s="74">
        <v>5</v>
      </c>
      <c r="F5" s="74">
        <v>6</v>
      </c>
      <c r="G5" s="74">
        <v>7</v>
      </c>
      <c r="H5" s="74">
        <v>8</v>
      </c>
      <c r="I5" s="74">
        <v>9</v>
      </c>
      <c r="J5" s="74">
        <v>10</v>
      </c>
      <c r="K5" s="74">
        <v>10</v>
      </c>
      <c r="L5" s="210">
        <v>11</v>
      </c>
      <c r="M5" s="74">
        <v>12</v>
      </c>
      <c r="N5" s="134"/>
    </row>
    <row r="6" spans="1:14" s="208" customFormat="1" ht="12.75">
      <c r="A6" s="201"/>
      <c r="B6" s="202"/>
      <c r="C6" s="202"/>
      <c r="D6" s="202"/>
      <c r="E6" s="202"/>
      <c r="F6" s="202"/>
      <c r="G6" s="202"/>
      <c r="H6" s="193" t="s">
        <v>137</v>
      </c>
      <c r="I6" s="193" t="s">
        <v>138</v>
      </c>
      <c r="J6" s="202"/>
      <c r="K6" s="202"/>
      <c r="L6" s="193" t="s">
        <v>139</v>
      </c>
      <c r="M6" s="202"/>
      <c r="N6" s="134"/>
    </row>
    <row r="7" spans="1:13" ht="219" customHeight="1">
      <c r="A7" s="75" t="s">
        <v>61</v>
      </c>
      <c r="B7" s="98" t="s">
        <v>145</v>
      </c>
      <c r="C7" s="86"/>
      <c r="D7" s="87"/>
      <c r="E7" s="141" t="s">
        <v>14</v>
      </c>
      <c r="F7" s="142">
        <v>300</v>
      </c>
      <c r="G7" s="142"/>
      <c r="H7" s="142"/>
      <c r="I7" s="78"/>
      <c r="J7" s="133"/>
      <c r="K7" s="79"/>
      <c r="L7" s="80"/>
      <c r="M7" s="81" t="s">
        <v>143</v>
      </c>
    </row>
    <row r="8" spans="1:13" ht="42" customHeight="1">
      <c r="A8" s="75" t="s">
        <v>62</v>
      </c>
      <c r="B8" s="98" t="s">
        <v>70</v>
      </c>
      <c r="C8" s="86"/>
      <c r="D8" s="87"/>
      <c r="E8" s="141" t="s">
        <v>14</v>
      </c>
      <c r="F8" s="142">
        <v>3600</v>
      </c>
      <c r="G8" s="142"/>
      <c r="H8" s="142"/>
      <c r="I8" s="78"/>
      <c r="J8" s="133"/>
      <c r="K8" s="79"/>
      <c r="L8" s="80"/>
      <c r="M8" s="81" t="s">
        <v>143</v>
      </c>
    </row>
    <row r="9" spans="1:13" s="216" customFormat="1" ht="12.75">
      <c r="A9" s="75" t="s">
        <v>71</v>
      </c>
      <c r="B9" s="211" t="s">
        <v>20</v>
      </c>
      <c r="C9" s="212"/>
      <c r="D9" s="213"/>
      <c r="E9" s="17" t="s">
        <v>14</v>
      </c>
      <c r="F9" s="17">
        <v>1200</v>
      </c>
      <c r="G9" s="214"/>
      <c r="H9" s="21"/>
      <c r="I9" s="21"/>
      <c r="J9" s="36"/>
      <c r="K9" s="215"/>
      <c r="L9" s="21"/>
      <c r="M9" s="81" t="s">
        <v>143</v>
      </c>
    </row>
    <row r="10" spans="7:13" ht="12.75">
      <c r="G10" s="121" t="s">
        <v>27</v>
      </c>
      <c r="H10" s="121">
        <f>SUM(H7:H9)</f>
        <v>0</v>
      </c>
      <c r="I10" s="138">
        <f>SUM(I7:I8)</f>
        <v>0</v>
      </c>
      <c r="J10" s="121"/>
      <c r="K10" s="121"/>
      <c r="L10" s="135">
        <f>SUM(L7:L8)</f>
        <v>0</v>
      </c>
      <c r="M10" s="86"/>
    </row>
    <row r="12" spans="2:6" ht="37.5" customHeight="1">
      <c r="B12" s="238" t="s">
        <v>144</v>
      </c>
      <c r="C12" s="238"/>
      <c r="D12" s="238"/>
      <c r="E12" s="238"/>
      <c r="F12" s="238"/>
    </row>
  </sheetData>
  <mergeCells count="2">
    <mergeCell ref="A1:D1"/>
    <mergeCell ref="B12:F12"/>
  </mergeCells>
  <printOptions/>
  <pageMargins left="0.75" right="0.75" top="1" bottom="1" header="0.5" footer="0.5"/>
  <pageSetup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12"/>
  <dimension ref="A1:O12"/>
  <sheetViews>
    <sheetView view="pageBreakPreview" zoomScaleSheetLayoutView="100" workbookViewId="0" topLeftCell="A1">
      <selection activeCell="C9" sqref="C9"/>
    </sheetView>
  </sheetViews>
  <sheetFormatPr defaultColWidth="9.140625" defaultRowHeight="12.75"/>
  <cols>
    <col min="1" max="1" width="4.57421875" style="0" customWidth="1"/>
    <col min="2" max="2" width="36.7109375" style="0" customWidth="1"/>
    <col min="3" max="3" width="10.28125" style="0" customWidth="1"/>
    <col min="4" max="4" width="12.421875" style="0" customWidth="1"/>
    <col min="5" max="5" width="8.140625" style="0" customWidth="1"/>
    <col min="6" max="6" width="10.140625" style="0" customWidth="1"/>
    <col min="7" max="7" width="12.57421875" style="0" customWidth="1"/>
    <col min="8" max="9" width="13.421875" style="0" customWidth="1"/>
    <col min="10" max="10" width="8.8515625" style="0" customWidth="1"/>
    <col min="11" max="11" width="0" style="0" hidden="1" customWidth="1"/>
    <col min="12" max="12" width="14.00390625" style="63" customWidth="1"/>
  </cols>
  <sheetData>
    <row r="1" spans="1:9" ht="12.75">
      <c r="A1" s="240" t="s">
        <v>136</v>
      </c>
      <c r="B1" s="240"/>
      <c r="C1" s="240"/>
      <c r="D1" s="240"/>
      <c r="E1" s="63"/>
      <c r="F1" s="63"/>
      <c r="G1" s="63"/>
      <c r="H1" s="64"/>
      <c r="I1" s="64"/>
    </row>
    <row r="2" spans="1:13" ht="17.25" thickBot="1">
      <c r="A2" s="97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143"/>
    </row>
    <row r="3" spans="1:13" ht="27" customHeight="1" thickBot="1">
      <c r="A3" s="63"/>
      <c r="B3" s="236" t="s">
        <v>149</v>
      </c>
      <c r="C3" s="235"/>
      <c r="D3" s="235"/>
      <c r="E3" s="235"/>
      <c r="F3" s="63"/>
      <c r="G3" s="63"/>
      <c r="H3" s="64"/>
      <c r="I3" s="64"/>
      <c r="J3" s="64"/>
      <c r="K3" s="63"/>
      <c r="L3"/>
      <c r="M3" s="226"/>
    </row>
    <row r="4" spans="1:13" ht="38.25">
      <c r="A4" s="66" t="s">
        <v>0</v>
      </c>
      <c r="B4" s="109" t="s">
        <v>1</v>
      </c>
      <c r="C4" s="67" t="s">
        <v>2</v>
      </c>
      <c r="D4" s="67" t="s">
        <v>3</v>
      </c>
      <c r="E4" s="67" t="s">
        <v>4</v>
      </c>
      <c r="F4" s="68" t="s">
        <v>5</v>
      </c>
      <c r="G4" s="69" t="s">
        <v>6</v>
      </c>
      <c r="H4" s="70" t="s">
        <v>7</v>
      </c>
      <c r="I4" s="12" t="s">
        <v>8</v>
      </c>
      <c r="J4" s="67" t="s">
        <v>9</v>
      </c>
      <c r="K4" s="71" t="s">
        <v>10</v>
      </c>
      <c r="L4" s="67" t="s">
        <v>11</v>
      </c>
      <c r="M4" s="229"/>
    </row>
    <row r="5" spans="1:14" ht="12.75">
      <c r="A5" s="73">
        <v>1</v>
      </c>
      <c r="B5" s="74">
        <v>2</v>
      </c>
      <c r="C5" s="74">
        <v>3</v>
      </c>
      <c r="D5" s="74">
        <v>4</v>
      </c>
      <c r="E5" s="74">
        <v>5</v>
      </c>
      <c r="F5" s="74">
        <v>6</v>
      </c>
      <c r="G5" s="74">
        <v>7</v>
      </c>
      <c r="H5" s="74">
        <v>8</v>
      </c>
      <c r="I5" s="74">
        <v>9</v>
      </c>
      <c r="J5" s="74">
        <v>10</v>
      </c>
      <c r="K5" s="210">
        <v>10</v>
      </c>
      <c r="L5" s="74">
        <v>11</v>
      </c>
      <c r="M5" s="218"/>
      <c r="N5" s="134"/>
    </row>
    <row r="6" spans="1:14" s="208" customFormat="1" ht="12.75">
      <c r="A6" s="201"/>
      <c r="B6" s="202"/>
      <c r="C6" s="202"/>
      <c r="D6" s="202"/>
      <c r="E6" s="202"/>
      <c r="F6" s="202"/>
      <c r="G6" s="202"/>
      <c r="H6" s="193" t="s">
        <v>137</v>
      </c>
      <c r="I6" s="193" t="s">
        <v>138</v>
      </c>
      <c r="J6" s="202"/>
      <c r="K6" s="232"/>
      <c r="L6" s="193" t="s">
        <v>139</v>
      </c>
      <c r="M6" s="218"/>
      <c r="N6" s="134"/>
    </row>
    <row r="7" spans="1:15" s="1" customFormat="1" ht="15" customHeight="1">
      <c r="A7" s="75" t="s">
        <v>61</v>
      </c>
      <c r="B7" s="113" t="s">
        <v>110</v>
      </c>
      <c r="C7" s="111"/>
      <c r="D7" s="39"/>
      <c r="E7" s="40" t="s">
        <v>14</v>
      </c>
      <c r="F7" s="40">
        <v>100</v>
      </c>
      <c r="G7" s="41"/>
      <c r="H7" s="21"/>
      <c r="I7" s="78"/>
      <c r="J7" s="133"/>
      <c r="K7" s="233"/>
      <c r="L7" s="80"/>
      <c r="M7" s="230"/>
      <c r="O7"/>
    </row>
    <row r="8" spans="1:15" s="1" customFormat="1" ht="26.25" customHeight="1">
      <c r="A8" s="75" t="s">
        <v>62</v>
      </c>
      <c r="B8" s="132" t="s">
        <v>135</v>
      </c>
      <c r="C8" s="111"/>
      <c r="D8" s="39"/>
      <c r="E8" s="40" t="s">
        <v>14</v>
      </c>
      <c r="F8" s="40">
        <v>250</v>
      </c>
      <c r="G8" s="41"/>
      <c r="H8" s="21"/>
      <c r="I8" s="78"/>
      <c r="J8" s="133"/>
      <c r="K8" s="233"/>
      <c r="L8" s="80"/>
      <c r="M8" s="230"/>
      <c r="O8"/>
    </row>
    <row r="9" spans="1:14" s="1" customFormat="1" ht="15.75" customHeight="1">
      <c r="A9" s="75" t="s">
        <v>71</v>
      </c>
      <c r="B9" s="112" t="s">
        <v>23</v>
      </c>
      <c r="C9" s="43"/>
      <c r="D9" s="44"/>
      <c r="E9" s="9" t="s">
        <v>14</v>
      </c>
      <c r="F9" s="9">
        <v>13740</v>
      </c>
      <c r="G9" s="41"/>
      <c r="H9" s="21"/>
      <c r="I9" s="32"/>
      <c r="J9" s="42"/>
      <c r="K9" s="147"/>
      <c r="L9" s="105"/>
      <c r="M9" s="231"/>
      <c r="N9"/>
    </row>
    <row r="10" spans="7:13" ht="12.75">
      <c r="G10" s="121" t="s">
        <v>27</v>
      </c>
      <c r="H10" s="121">
        <f>SUM(H7:H9)</f>
        <v>0</v>
      </c>
      <c r="I10" s="138">
        <f>SUM(I7:I8)</f>
        <v>0</v>
      </c>
      <c r="J10" s="121"/>
      <c r="K10" s="234"/>
      <c r="L10" s="135">
        <f>SUM(L7:L8)</f>
        <v>0</v>
      </c>
      <c r="M10" s="139"/>
    </row>
    <row r="11" ht="12.75">
      <c r="M11" s="226"/>
    </row>
    <row r="12" spans="2:6" ht="15" customHeight="1">
      <c r="B12" s="217"/>
      <c r="C12" s="217"/>
      <c r="D12" s="217"/>
      <c r="E12" s="217"/>
      <c r="F12" s="217"/>
    </row>
  </sheetData>
  <mergeCells count="1">
    <mergeCell ref="A1:D1"/>
  </mergeCells>
  <printOptions/>
  <pageMargins left="0.75" right="0.75" top="1" bottom="1" header="0.5" footer="0.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starachowice</dc:creator>
  <cp:keywords/>
  <dc:description/>
  <cp:lastModifiedBy>szwajnochm</cp:lastModifiedBy>
  <cp:lastPrinted>2009-09-30T10:45:23Z</cp:lastPrinted>
  <dcterms:created xsi:type="dcterms:W3CDTF">2006-12-27T06:47:16Z</dcterms:created>
  <dcterms:modified xsi:type="dcterms:W3CDTF">2009-09-30T10:48:30Z</dcterms:modified>
  <cp:category/>
  <cp:version/>
  <cp:contentType/>
  <cp:contentStatus/>
  <cp:revision>1</cp:revision>
</cp:coreProperties>
</file>