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firstSheet="3" activeTab="3"/>
  </bookViews>
  <sheets>
    <sheet name="pakiet 1 Rękawice chirurgiczne" sheetId="1" r:id="rId1"/>
    <sheet name="pakiet 2 Rękawice diagnistyczne" sheetId="2" r:id="rId2"/>
    <sheet name="pakiet 3 Noże chirurgiczne" sheetId="3" r:id="rId3"/>
    <sheet name="pakiet 4 Noże okulistyczne" sheetId="4" r:id="rId4"/>
    <sheet name="pakiet 5 Papiery, żele do EKG&lt; " sheetId="5" r:id="rId5"/>
    <sheet name="pakiet 6 Pudełka na zużyte igły" sheetId="6" r:id="rId6"/>
  </sheets>
  <definedNames>
    <definedName name="_xlnm.Print_Area" localSheetId="0">'pakiet 1 Rękawice chirurgiczne'!$A$1:$K$22</definedName>
    <definedName name="_xlnm.Print_Area" localSheetId="4">'pakiet 5 Papiery, żele do EKG&lt; '!$A$1:$N$30</definedName>
    <definedName name="_xlnm.Print_Area" localSheetId="5">'pakiet 6 Pudełka na zużyte igły'!$A$1:$M$25</definedName>
  </definedNames>
  <calcPr fullCalcOnLoad="1"/>
</workbook>
</file>

<file path=xl/sharedStrings.xml><?xml version="1.0" encoding="utf-8"?>
<sst xmlns="http://schemas.openxmlformats.org/spreadsheetml/2006/main" count="281" uniqueCount="116">
  <si>
    <t xml:space="preserve">nr sprawy:  32/09/2009/RO
</t>
  </si>
  <si>
    <t>LP</t>
  </si>
  <si>
    <t>Asortyment</t>
  </si>
  <si>
    <t>Numer katalogowy, producent</t>
  </si>
  <si>
    <t>J. m.</t>
  </si>
  <si>
    <t xml:space="preserve">ilość </t>
  </si>
  <si>
    <t>cena netto</t>
  </si>
  <si>
    <t>Wartość netto</t>
  </si>
  <si>
    <t>VAT %</t>
  </si>
  <si>
    <t>Wartość brutto</t>
  </si>
  <si>
    <t>para</t>
  </si>
  <si>
    <t>Rękawice chirurgiczne sterylne 7,0
parametry j.w.</t>
  </si>
  <si>
    <t>Rękawice chirurgiczne sterylne 7,5
parametry j.w.</t>
  </si>
  <si>
    <t>Rękawice chirurgiczne sterylne 8,0
parametry j.w.</t>
  </si>
  <si>
    <t>Rękawice chirurgiczne sterylne 8,5
parametry j.w.</t>
  </si>
  <si>
    <t>Rękawice chirurgiczne sterylne 9
parametry j.w.</t>
  </si>
  <si>
    <t>Razem</t>
  </si>
  <si>
    <t>Numer katalogowy,
 producent</t>
  </si>
  <si>
    <t>ilość</t>
  </si>
  <si>
    <t>Cena jedn. netto</t>
  </si>
  <si>
    <t>1.</t>
  </si>
  <si>
    <t>op.</t>
  </si>
  <si>
    <t>2.</t>
  </si>
  <si>
    <t>Ostrza wymienne chirurgiczne 10
opak a'100 z napisem prodoucenta na każdym ostrzu</t>
  </si>
  <si>
    <t>op</t>
  </si>
  <si>
    <t>Ostrza wymienne chirurgiczne 11
opak a'100 z napisem prodoucenta na każdym ostrzu</t>
  </si>
  <si>
    <t>Ostrza wymienne chirurgiczne 12
opak a'100 z napisem prodoucenta na każdym ostrzu</t>
  </si>
  <si>
    <t>Ostrza wymienne chirurgiczne 15
opak a'100 z napisem producenta na każdym ostrzu</t>
  </si>
  <si>
    <t>Ostrza wymienne chirurgiczne 18
opak a'100 z napisem prodoucenta na każdym ostrzu</t>
  </si>
  <si>
    <t>Ostrza wymienne chirurgiczne 20
opak a'100 z napisem prdoucenta na każdym ostrzu</t>
  </si>
  <si>
    <t>Ostrza wymienne chirurgiczne 22 opak a'100 z napisem prdoucenta na każdym ostrzu</t>
  </si>
  <si>
    <t>szt</t>
  </si>
  <si>
    <t>Rękawice chirurgiczne sterylne 6,0
chirurgiczna, jałowa
surowiec: lateks kauczuku naturalnego
środek pudrujący: skrobia (mączka) kukurydziana
powierzchnia: lekko teksturowana
wykończenie mankietu: równomiernie rolowany wzmocniony brzeg
kształt: anatomiczn, zróżnicowany na lewą i prawą dłoń
AQL: 1,5
zawartość protein: &lt; 150 µg/g
zgodność z normami: EN 455-1-2-3; ISO 9001; EN 556
Deklaracja zgodności CE
 lub równoważne</t>
  </si>
  <si>
    <t xml:space="preserve">Rękawice latexowe diagnostyczne bezpudrowe z wewnetrzną warstwą polimeru, zewnętrznie mikroteksturowane na całej powierzchni, zawierajace mniej niż 50mg/g protein lateksowych, zgodne z normą EN 455: 1,2,3 
niejałowe rozmiar XS- XL a'100szt. Na opakowaniu przymiarka w celu dokładnego dopasowania rozmiaru oraz numer katalogowy. </t>
  </si>
  <si>
    <r>
      <t xml:space="preserve">Rękawice winylowe  lekkopudrowane
rodzaj rękawicy: diagnostyczna, niejałowa 
surowiec: polichlorek winylu
</t>
    </r>
    <r>
      <rPr>
        <sz val="10"/>
        <rFont val="Arial CE"/>
        <family val="0"/>
      </rPr>
      <t>ilość w opakowaniu jednostkowym: 100 sztuk
powierzchnia: gładka
wykończenie mankietu: równomiernie rolowany brzeg 
kształt: uniwersalny, pasujący na lewą i prawą dłoń
rozmiary:  S, M, L, 
zawartość protein lateksu: brak
zgodność z normami: EN 455-1-2-3; ISO 9001
Deklaracja zgodności CE lub równoważne</t>
    </r>
  </si>
  <si>
    <t>Załącznik nr 3 Zestawienie wyrobów</t>
  </si>
  <si>
    <t xml:space="preserve"> =kol.5 x kol.6</t>
  </si>
  <si>
    <t xml:space="preserve"> =kol.6 x kol.7</t>
  </si>
  <si>
    <t>VAT</t>
  </si>
  <si>
    <t>Wartość VAT %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</si>
  <si>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</si>
  <si>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</si>
  <si>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</si>
  <si>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</si>
  <si>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</si>
  <si>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</si>
  <si>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</si>
  <si>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</si>
  <si>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</si>
  <si>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=kol.8 x kol.9</t>
  </si>
  <si>
    <t>Pakiet 3 Noże chirurgiczne</t>
  </si>
  <si>
    <t>ilość 
próbek op.</t>
  </si>
  <si>
    <t>ilość 
próbek szt.</t>
  </si>
  <si>
    <t>Cena jedn. brutto</t>
  </si>
  <si>
    <t>Żel do USG - wodny, hypoalergiczny</t>
  </si>
  <si>
    <t>Żel do USG</t>
  </si>
  <si>
    <t>0,5l</t>
  </si>
  <si>
    <t>Żel do KTG</t>
  </si>
  <si>
    <t>Żel do EKG</t>
  </si>
  <si>
    <t>0,5 l</t>
  </si>
  <si>
    <t>Papier do EKG ASCARD A 3</t>
  </si>
  <si>
    <t>104x40</t>
  </si>
  <si>
    <t>Papier do EKG ASCARD A 4</t>
  </si>
  <si>
    <t>112x25</t>
  </si>
  <si>
    <t>Papier do EKG  Hellige Cardio Smart 21</t>
  </si>
  <si>
    <t>210 mm x 300 mm x150</t>
  </si>
  <si>
    <t>Papier EKG do defibrylatora ZOLL M</t>
  </si>
  <si>
    <t>nadruk, składanka, 90mm x 90mm</t>
  </si>
  <si>
    <t>Papier EKG do defibrylatora Corpuls 08/16</t>
  </si>
  <si>
    <t>nadruk, składanka</t>
  </si>
  <si>
    <t>Papier do drukarki SONY do aparatu RTG z ramieniem /C/</t>
  </si>
  <si>
    <t>210 mm x 25 m</t>
  </si>
  <si>
    <t>Papier do Printera K65HM USG   -High Denistite type</t>
  </si>
  <si>
    <t>110mm - dł 20m</t>
  </si>
  <si>
    <t>12.</t>
  </si>
  <si>
    <t xml:space="preserve">Papier do Printera K91HG-CE USG   </t>
  </si>
  <si>
    <t>110mm - dł 18m</t>
  </si>
  <si>
    <t>13.</t>
  </si>
  <si>
    <t>Papier do KTG  CORMETRICS</t>
  </si>
  <si>
    <t>152mmx90x160</t>
  </si>
  <si>
    <t>14.</t>
  </si>
  <si>
    <t xml:space="preserve">Papier do KTG </t>
  </si>
  <si>
    <t>150mmx100x150</t>
  </si>
  <si>
    <t>Razem:</t>
  </si>
  <si>
    <t>Nazwa handlowa</t>
  </si>
  <si>
    <t>Ilość</t>
  </si>
  <si>
    <t>Pojemnik bakteriologiczny poj. do 30ml, niesterylny</t>
  </si>
  <si>
    <t>Pojemnik bakteriologiczny z łopatką z PS</t>
  </si>
  <si>
    <t>Pojemnik  sterylny na mocz PP poj. do 120ml</t>
  </si>
  <si>
    <t>Pojemnik na mocz 100ml</t>
  </si>
  <si>
    <t>Pudełka na zużyte igły 1- litrowe</t>
  </si>
  <si>
    <t>Pudełka na zużyte igły 2- litrowe</t>
  </si>
  <si>
    <t>Pudełka na zużyte igły 0,5-0,7 litrowe</t>
  </si>
  <si>
    <t>Pudełka na zużyte igły 10 litrowe</t>
  </si>
  <si>
    <t>Pudełka na zużyte igły 5 litrowe</t>
  </si>
  <si>
    <t>Pudełka na zużyte igły 3 litrowe</t>
  </si>
  <si>
    <t>Pakiet 4 Noże okulistyczne - wymagania minimalne</t>
  </si>
  <si>
    <t>1. Noże pakowane osobno</t>
  </si>
  <si>
    <t>2. Łatwo i bezpiecznie wyjmowane z opakowania</t>
  </si>
  <si>
    <t>3. Zabezpieczenie jałowości noża przy wyjmowaniu</t>
  </si>
  <si>
    <t>1. Rękawice łatwe w zakładaniu</t>
  </si>
  <si>
    <t>Pakiet 1 Rękawice chirurgiczne - wymagania minimalne</t>
  </si>
  <si>
    <t>2. Maksymalnie dopasowane do anatomicznych kształtów dłoni według rozmiarów</t>
  </si>
  <si>
    <t>Pakiet 2 Rękawice diagnostyczne lateksowe - wymagania minimalne</t>
  </si>
  <si>
    <t>ŻELE</t>
  </si>
  <si>
    <t xml:space="preserve"> op=5l, Aquasonic 100</t>
  </si>
  <si>
    <t xml:space="preserve"> Pakiet 5 Papiery do aparatury medycznej i żele</t>
  </si>
  <si>
    <t>Pakiet 6 Pojemniki, pudełka na zużyte igły</t>
  </si>
  <si>
    <t>VAT%</t>
  </si>
  <si>
    <t xml:space="preserve"> =kol.7 x kol.8</t>
  </si>
  <si>
    <t xml:space="preserve"> =kol.9 x kol.10</t>
  </si>
  <si>
    <t>Nie zawierające aldehydu mrówkowego,nie pozostawiające zabrudzeń na ubraniach, nie uszkladzające głowic USG</t>
  </si>
  <si>
    <t>ilość 
próbek szt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</si>
  <si>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stałe, kolor trzonka zarezerwowany dla danego modelu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</si>
  <si>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stałe, kolor trzonka zarezerwowany dla danego modelu</t>
  </si>
  <si>
    <t>Noże straigt, skośne ostrze 30stopni, długi uchwyt - w miejscu trzymania noża część chropowata, ostrze matowe, górnie ostrzone, trzonek mocowany do ostrza na stałe, kolor trzonka zarezerwowany dla danego modelu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</si>
</sst>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0"/>
      <name val="Arial"/>
      <family val="0"/>
    </font>
    <font>
      <b/>
      <sz val="13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8"/>
      <name val="Arial CE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18" applyFill="1" applyAlignment="1">
      <alignment horizontal="center"/>
      <protection/>
    </xf>
    <xf numFmtId="0" fontId="1" fillId="0" borderId="0" xfId="18" applyFont="1" applyFill="1" applyBorder="1" applyAlignment="1">
      <alignment horizontal="center"/>
      <protection/>
    </xf>
    <xf numFmtId="0" fontId="1" fillId="0" borderId="0" xfId="18" applyFill="1">
      <alignment/>
      <protection/>
    </xf>
    <xf numFmtId="0" fontId="2" fillId="0" borderId="0" xfId="18" applyFont="1" applyFill="1" applyBorder="1" applyAlignment="1">
      <alignment horizontal="center"/>
      <protection/>
    </xf>
    <xf numFmtId="2" fontId="1" fillId="0" borderId="0" xfId="18" applyNumberFormat="1" applyFill="1" applyAlignment="1">
      <alignment horizontal="center"/>
      <protection/>
    </xf>
    <xf numFmtId="0" fontId="1" fillId="0" borderId="1" xfId="18" applyFont="1" applyFill="1" applyBorder="1" applyAlignment="1">
      <alignment horizontal="center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2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3" fontId="1" fillId="0" borderId="1" xfId="18" applyNumberFormat="1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1" fillId="0" borderId="1" xfId="18" applyFill="1" applyBorder="1" applyAlignment="1">
      <alignment wrapText="1"/>
      <protection/>
    </xf>
    <xf numFmtId="0" fontId="1" fillId="0" borderId="3" xfId="18" applyFont="1" applyFill="1" applyBorder="1" applyAlignment="1">
      <alignment horizontal="center"/>
      <protection/>
    </xf>
    <xf numFmtId="0" fontId="1" fillId="0" borderId="3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3" fontId="1" fillId="0" borderId="3" xfId="18" applyNumberFormat="1" applyFont="1" applyFill="1" applyBorder="1" applyAlignment="1">
      <alignment horizontal="center" vertical="center" wrapText="1"/>
      <protection/>
    </xf>
    <xf numFmtId="0" fontId="1" fillId="0" borderId="0" xfId="18" applyFill="1" applyBorder="1">
      <alignment/>
      <protection/>
    </xf>
    <xf numFmtId="0" fontId="1" fillId="0" borderId="4" xfId="18" applyFont="1" applyFill="1" applyBorder="1" applyAlignment="1">
      <alignment horizontal="center"/>
      <protection/>
    </xf>
    <xf numFmtId="4" fontId="1" fillId="0" borderId="1" xfId="18" applyNumberFormat="1" applyFill="1" applyBorder="1" applyAlignment="1">
      <alignment horizontal="center"/>
      <protection/>
    </xf>
    <xf numFmtId="0" fontId="1" fillId="0" borderId="1" xfId="18" applyFill="1" applyBorder="1">
      <alignment/>
      <protection/>
    </xf>
    <xf numFmtId="0" fontId="3" fillId="0" borderId="5" xfId="18" applyFont="1" applyFill="1" applyBorder="1" applyAlignment="1">
      <alignment wrapText="1"/>
      <protection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5" xfId="18" applyFont="1" applyFill="1" applyBorder="1">
      <alignment/>
      <protection/>
    </xf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 wrapText="1"/>
    </xf>
    <xf numFmtId="0" fontId="1" fillId="0" borderId="7" xfId="17" applyFill="1" applyBorder="1" applyAlignment="1">
      <alignment horizontal="center"/>
      <protection/>
    </xf>
    <xf numFmtId="0" fontId="1" fillId="0" borderId="7" xfId="17" applyFont="1" applyFill="1" applyBorder="1" applyAlignment="1">
      <alignment horizontal="center"/>
      <protection/>
    </xf>
    <xf numFmtId="0" fontId="1" fillId="2" borderId="0" xfId="18" applyFill="1">
      <alignment/>
      <protection/>
    </xf>
    <xf numFmtId="0" fontId="4" fillId="2" borderId="8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3" fontId="1" fillId="0" borderId="2" xfId="18" applyNumberFormat="1" applyFont="1" applyFill="1" applyBorder="1" applyAlignment="1">
      <alignment horizontal="center" vertical="center" wrapText="1"/>
      <protection/>
    </xf>
    <xf numFmtId="2" fontId="1" fillId="0" borderId="2" xfId="18" applyNumberFormat="1" applyFont="1" applyFill="1" applyBorder="1" applyAlignment="1">
      <alignment horizontal="center" vertical="center" wrapText="1"/>
      <protection/>
    </xf>
    <xf numFmtId="4" fontId="1" fillId="0" borderId="2" xfId="18" applyNumberFormat="1" applyFont="1" applyFill="1" applyBorder="1" applyAlignment="1">
      <alignment horizontal="center" vertical="center" wrapText="1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1" fillId="2" borderId="7" xfId="18" applyFill="1" applyBorder="1">
      <alignment/>
      <protection/>
    </xf>
    <xf numFmtId="0" fontId="10" fillId="2" borderId="7" xfId="0" applyFont="1" applyFill="1" applyBorder="1" applyAlignment="1">
      <alignment horizontal="left" vertical="center"/>
    </xf>
    <xf numFmtId="0" fontId="1" fillId="0" borderId="9" xfId="18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" fillId="0" borderId="10" xfId="17" applyFill="1" applyBorder="1" applyAlignment="1">
      <alignment horizontal="center"/>
      <protection/>
    </xf>
    <xf numFmtId="0" fontId="1" fillId="0" borderId="10" xfId="17" applyFont="1" applyFill="1" applyBorder="1" applyAlignment="1">
      <alignment horizontal="center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18" applyFont="1" applyFill="1" applyBorder="1" applyAlignment="1">
      <alignment horizontal="left" wrapText="1"/>
      <protection/>
    </xf>
    <xf numFmtId="0" fontId="1" fillId="0" borderId="0" xfId="18" applyFont="1" applyFill="1" applyBorder="1" applyAlignment="1">
      <alignment horizontal="left"/>
      <protection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18" applyNumberFormat="1" applyFont="1" applyFill="1" applyBorder="1">
      <alignment/>
      <protection/>
    </xf>
    <xf numFmtId="0" fontId="1" fillId="0" borderId="10" xfId="17" applyFont="1" applyFill="1" applyBorder="1" applyAlignment="1">
      <alignment wrapText="1"/>
      <protection/>
    </xf>
    <xf numFmtId="0" fontId="1" fillId="0" borderId="7" xfId="17" applyFont="1" applyFill="1" applyBorder="1" applyAlignment="1">
      <alignment wrapText="1"/>
      <protection/>
    </xf>
    <xf numFmtId="0" fontId="1" fillId="0" borderId="0" xfId="17" applyAlignment="1">
      <alignment horizontal="center"/>
      <protection/>
    </xf>
    <xf numFmtId="4" fontId="1" fillId="0" borderId="0" xfId="17" applyNumberFormat="1" applyAlignment="1">
      <alignment horizontal="center"/>
      <protection/>
    </xf>
    <xf numFmtId="0" fontId="1" fillId="0" borderId="0" xfId="17">
      <alignment/>
      <protection/>
    </xf>
    <xf numFmtId="0" fontId="3" fillId="0" borderId="0" xfId="17" applyFont="1">
      <alignment/>
      <protection/>
    </xf>
    <xf numFmtId="1" fontId="1" fillId="0" borderId="0" xfId="17" applyNumberFormat="1" applyAlignment="1">
      <alignment horizontal="center"/>
      <protection/>
    </xf>
    <xf numFmtId="0" fontId="1" fillId="0" borderId="1" xfId="17" applyFont="1" applyFill="1" applyBorder="1" applyAlignment="1">
      <alignment horizontal="center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2" fontId="3" fillId="0" borderId="6" xfId="17" applyNumberFormat="1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wrapText="1"/>
      <protection/>
    </xf>
    <xf numFmtId="0" fontId="1" fillId="0" borderId="2" xfId="17" applyFill="1" applyBorder="1" applyAlignment="1">
      <alignment horizontal="center"/>
      <protection/>
    </xf>
    <xf numFmtId="0" fontId="1" fillId="0" borderId="1" xfId="17" applyFill="1" applyBorder="1" applyAlignment="1">
      <alignment wrapText="1"/>
      <protection/>
    </xf>
    <xf numFmtId="0" fontId="11" fillId="0" borderId="1" xfId="17" applyFont="1" applyFill="1" applyBorder="1" applyAlignment="1">
      <alignment wrapText="1"/>
      <protection/>
    </xf>
    <xf numFmtId="0" fontId="1" fillId="0" borderId="1" xfId="17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4" fontId="1" fillId="0" borderId="1" xfId="17" applyNumberFormat="1" applyFill="1" applyBorder="1" applyAlignment="1">
      <alignment horizontal="center" wrapText="1"/>
      <protection/>
    </xf>
    <xf numFmtId="4" fontId="1" fillId="0" borderId="1" xfId="17" applyNumberFormat="1" applyFont="1" applyFill="1" applyBorder="1" applyAlignment="1">
      <alignment horizontal="center"/>
      <protection/>
    </xf>
    <xf numFmtId="0" fontId="1" fillId="0" borderId="1" xfId="17" applyFill="1" applyBorder="1">
      <alignment/>
      <protection/>
    </xf>
    <xf numFmtId="4" fontId="1" fillId="0" borderId="1" xfId="17" applyNumberFormat="1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wrapText="1"/>
      <protection/>
    </xf>
    <xf numFmtId="0" fontId="1" fillId="0" borderId="1" xfId="17" applyFont="1" applyFill="1" applyBorder="1" applyAlignment="1">
      <alignment wrapText="1"/>
      <protection/>
    </xf>
    <xf numFmtId="0" fontId="11" fillId="0" borderId="1" xfId="17" applyFont="1" applyFill="1" applyBorder="1" applyAlignment="1">
      <alignment wrapText="1"/>
      <protection/>
    </xf>
    <xf numFmtId="0" fontId="1" fillId="0" borderId="1" xfId="17" applyFont="1" applyFill="1" applyBorder="1" applyAlignment="1">
      <alignment horizontal="center" wrapText="1"/>
      <protection/>
    </xf>
    <xf numFmtId="4" fontId="1" fillId="0" borderId="1" xfId="17" applyNumberFormat="1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/>
      <protection/>
    </xf>
    <xf numFmtId="0" fontId="1" fillId="0" borderId="7" xfId="17" applyFont="1" applyFill="1" applyBorder="1">
      <alignment/>
      <protection/>
    </xf>
    <xf numFmtId="0" fontId="11" fillId="0" borderId="7" xfId="17" applyFont="1" applyFill="1" applyBorder="1" applyAlignment="1">
      <alignment wrapText="1"/>
      <protection/>
    </xf>
    <xf numFmtId="0" fontId="1" fillId="0" borderId="7" xfId="17" applyFont="1" applyFill="1" applyBorder="1" applyAlignment="1">
      <alignment horizontal="center"/>
      <protection/>
    </xf>
    <xf numFmtId="0" fontId="1" fillId="0" borderId="7" xfId="17" applyFont="1" applyFill="1" applyBorder="1" applyAlignment="1">
      <alignment wrapText="1"/>
      <protection/>
    </xf>
    <xf numFmtId="0" fontId="1" fillId="0" borderId="1" xfId="17" applyFill="1" applyBorder="1" applyAlignment="1">
      <alignment horizontal="center"/>
      <protection/>
    </xf>
    <xf numFmtId="2" fontId="1" fillId="0" borderId="1" xfId="17" applyNumberFormat="1" applyFill="1" applyBorder="1" applyAlignment="1">
      <alignment horizontal="center"/>
      <protection/>
    </xf>
    <xf numFmtId="4" fontId="1" fillId="0" borderId="1" xfId="17" applyNumberFormat="1" applyFont="1" applyBorder="1">
      <alignment/>
      <protection/>
    </xf>
    <xf numFmtId="4" fontId="1" fillId="0" borderId="0" xfId="17" applyNumberFormat="1">
      <alignment/>
      <protection/>
    </xf>
    <xf numFmtId="1" fontId="1" fillId="0" borderId="0" xfId="17" applyNumberFormat="1">
      <alignment/>
      <protection/>
    </xf>
    <xf numFmtId="0" fontId="1" fillId="0" borderId="0" xfId="17" applyFill="1" applyAlignment="1">
      <alignment horizontal="center"/>
      <protection/>
    </xf>
    <xf numFmtId="2" fontId="1" fillId="0" borderId="0" xfId="17" applyNumberFormat="1" applyFill="1" applyAlignment="1">
      <alignment horizontal="center"/>
      <protection/>
    </xf>
    <xf numFmtId="0" fontId="1" fillId="0" borderId="0" xfId="17" applyFill="1">
      <alignment/>
      <protection/>
    </xf>
    <xf numFmtId="0" fontId="3" fillId="0" borderId="0" xfId="17" applyFont="1" applyFill="1">
      <alignment/>
      <protection/>
    </xf>
    <xf numFmtId="0" fontId="1" fillId="0" borderId="2" xfId="17" applyFont="1" applyFill="1" applyBorder="1" applyAlignment="1">
      <alignment horizontal="center"/>
      <protection/>
    </xf>
    <xf numFmtId="0" fontId="1" fillId="0" borderId="1" xfId="17" applyFont="1" applyFill="1" applyBorder="1">
      <alignment/>
      <protection/>
    </xf>
    <xf numFmtId="2" fontId="1" fillId="0" borderId="1" xfId="17" applyNumberFormat="1" applyFont="1" applyFill="1" applyBorder="1" applyAlignment="1">
      <alignment horizontal="center"/>
      <protection/>
    </xf>
    <xf numFmtId="0" fontId="12" fillId="0" borderId="0" xfId="17" applyFont="1" applyFill="1">
      <alignment/>
      <protection/>
    </xf>
    <xf numFmtId="0" fontId="3" fillId="0" borderId="1" xfId="17" applyFont="1" applyFill="1" applyBorder="1" applyAlignment="1">
      <alignment horizontal="center"/>
      <protection/>
    </xf>
    <xf numFmtId="3" fontId="1" fillId="0" borderId="1" xfId="17" applyNumberFormat="1" applyFill="1" applyBorder="1" applyAlignment="1">
      <alignment horizontal="center"/>
      <protection/>
    </xf>
    <xf numFmtId="2" fontId="1" fillId="0" borderId="1" xfId="17" applyNumberFormat="1" applyFont="1" applyFill="1" applyBorder="1" applyAlignment="1">
      <alignment horizontal="center" vertical="center" wrapText="1"/>
      <protection/>
    </xf>
    <xf numFmtId="0" fontId="1" fillId="0" borderId="8" xfId="17" applyFont="1" applyFill="1" applyBorder="1" applyAlignment="1">
      <alignment wrapText="1"/>
      <protection/>
    </xf>
    <xf numFmtId="0" fontId="1" fillId="0" borderId="8" xfId="17" applyFont="1" applyFill="1" applyBorder="1" applyAlignment="1">
      <alignment horizontal="center"/>
      <protection/>
    </xf>
    <xf numFmtId="2" fontId="1" fillId="0" borderId="8" xfId="17" applyNumberFormat="1" applyFill="1" applyBorder="1" applyAlignment="1">
      <alignment horizontal="center"/>
      <protection/>
    </xf>
    <xf numFmtId="2" fontId="13" fillId="0" borderId="7" xfId="17" applyNumberFormat="1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left"/>
      <protection/>
    </xf>
    <xf numFmtId="0" fontId="1" fillId="0" borderId="0" xfId="17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center" wrapText="1"/>
    </xf>
    <xf numFmtId="0" fontId="3" fillId="0" borderId="0" xfId="17" applyFont="1">
      <alignment/>
      <protection/>
    </xf>
    <xf numFmtId="0" fontId="1" fillId="0" borderId="8" xfId="17" applyFont="1" applyFill="1" applyBorder="1" applyAlignment="1">
      <alignment wrapText="1"/>
      <protection/>
    </xf>
    <xf numFmtId="0" fontId="4" fillId="2" borderId="12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wrapText="1"/>
    </xf>
    <xf numFmtId="0" fontId="3" fillId="0" borderId="2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" fillId="2" borderId="0" xfId="17" applyFill="1">
      <alignment/>
      <protection/>
    </xf>
    <xf numFmtId="0" fontId="4" fillId="2" borderId="2" xfId="17" applyFont="1" applyFill="1" applyBorder="1" applyAlignment="1">
      <alignment horizontal="center"/>
      <protection/>
    </xf>
    <xf numFmtId="0" fontId="5" fillId="2" borderId="14" xfId="17" applyFont="1" applyFill="1" applyBorder="1" applyAlignment="1">
      <alignment horizontal="center" vertical="center" wrapText="1"/>
      <protection/>
    </xf>
    <xf numFmtId="1" fontId="3" fillId="0" borderId="6" xfId="17" applyNumberFormat="1" applyFont="1" applyFill="1" applyBorder="1" applyAlignment="1">
      <alignment horizontal="center" vertical="center" wrapText="1"/>
      <protection/>
    </xf>
    <xf numFmtId="0" fontId="3" fillId="0" borderId="14" xfId="17" applyFont="1" applyFill="1" applyBorder="1" applyAlignment="1">
      <alignment vertical="center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4" fontId="3" fillId="0" borderId="7" xfId="0" applyNumberFormat="1" applyFont="1" applyFill="1" applyBorder="1" applyAlignment="1">
      <alignment horizontal="center" vertical="center" wrapText="1"/>
    </xf>
    <xf numFmtId="4" fontId="1" fillId="0" borderId="8" xfId="17" applyNumberFormat="1" applyFont="1" applyFill="1" applyBorder="1" applyAlignment="1">
      <alignment horizontal="center"/>
      <protection/>
    </xf>
    <xf numFmtId="0" fontId="1" fillId="0" borderId="8" xfId="17" applyFont="1" applyFill="1" applyBorder="1" applyAlignment="1">
      <alignment horizontal="center"/>
      <protection/>
    </xf>
    <xf numFmtId="0" fontId="1" fillId="0" borderId="8" xfId="17" applyFill="1" applyBorder="1">
      <alignment/>
      <protection/>
    </xf>
    <xf numFmtId="4" fontId="1" fillId="0" borderId="8" xfId="17" applyNumberFormat="1" applyFont="1" applyFill="1" applyBorder="1" applyAlignment="1">
      <alignment horizontal="center" wrapText="1"/>
      <protection/>
    </xf>
    <xf numFmtId="4" fontId="1" fillId="0" borderId="0" xfId="17" applyNumberFormat="1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ill="1" applyBorder="1">
      <alignment/>
      <protection/>
    </xf>
    <xf numFmtId="4" fontId="1" fillId="0" borderId="0" xfId="17" applyNumberFormat="1" applyFont="1" applyFill="1" applyBorder="1" applyAlignment="1">
      <alignment horizontal="center" wrapText="1"/>
      <protection/>
    </xf>
    <xf numFmtId="4" fontId="1" fillId="0" borderId="7" xfId="17" applyNumberFormat="1" applyFont="1" applyFill="1" applyBorder="1" applyAlignment="1">
      <alignment horizontal="center"/>
      <protection/>
    </xf>
    <xf numFmtId="0" fontId="1" fillId="0" borderId="7" xfId="17" applyFill="1" applyBorder="1">
      <alignment/>
      <protection/>
    </xf>
    <xf numFmtId="4" fontId="1" fillId="0" borderId="7" xfId="17" applyNumberFormat="1" applyFont="1" applyFill="1" applyBorder="1" applyAlignment="1">
      <alignment horizontal="center" wrapText="1"/>
      <protection/>
    </xf>
    <xf numFmtId="0" fontId="1" fillId="0" borderId="7" xfId="17" applyFont="1" applyFill="1" applyBorder="1" applyAlignment="1">
      <alignment/>
      <protection/>
    </xf>
    <xf numFmtId="0" fontId="1" fillId="0" borderId="15" xfId="17" applyFont="1" applyFill="1" applyBorder="1" applyAlignment="1">
      <alignment/>
      <protection/>
    </xf>
    <xf numFmtId="0" fontId="1" fillId="0" borderId="15" xfId="17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17" applyFill="1" applyBorder="1" applyAlignment="1">
      <alignment/>
      <protection/>
    </xf>
    <xf numFmtId="3" fontId="1" fillId="0" borderId="8" xfId="17" applyNumberForma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center"/>
      <protection/>
    </xf>
    <xf numFmtId="0" fontId="3" fillId="0" borderId="17" xfId="17" applyFont="1" applyFill="1" applyBorder="1" applyAlignment="1">
      <alignment horizontal="left"/>
      <protection/>
    </xf>
    <xf numFmtId="0" fontId="2" fillId="0" borderId="0" xfId="18" applyFont="1" applyFill="1" applyBorder="1" applyAlignment="1">
      <alignment horizontal="center"/>
      <protection/>
    </xf>
    <xf numFmtId="0" fontId="1" fillId="0" borderId="0" xfId="18" applyFont="1" applyFill="1" applyBorder="1" applyAlignment="1">
      <alignment horizontal="left" wrapText="1"/>
      <protection/>
    </xf>
    <xf numFmtId="0" fontId="1" fillId="0" borderId="0" xfId="18" applyFont="1" applyFill="1" applyBorder="1" applyAlignment="1">
      <alignment horizontal="left"/>
      <protection/>
    </xf>
    <xf numFmtId="0" fontId="9" fillId="0" borderId="0" xfId="18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 horizontal="center"/>
      <protection/>
    </xf>
    <xf numFmtId="0" fontId="1" fillId="0" borderId="0" xfId="18" applyFont="1" applyFill="1" applyAlignment="1">
      <alignment horizontal="left"/>
      <protection/>
    </xf>
    <xf numFmtId="0" fontId="1" fillId="0" borderId="0" xfId="18" applyFill="1" applyAlignment="1">
      <alignment horizontal="left"/>
      <protection/>
    </xf>
    <xf numFmtId="0" fontId="3" fillId="0" borderId="17" xfId="18" applyFont="1" applyFill="1" applyBorder="1" applyAlignment="1">
      <alignment horizontal="center"/>
      <protection/>
    </xf>
    <xf numFmtId="0" fontId="3" fillId="0" borderId="18" xfId="18" applyFont="1" applyFill="1" applyBorder="1" applyAlignment="1">
      <alignment horizontal="center"/>
      <protection/>
    </xf>
    <xf numFmtId="0" fontId="3" fillId="0" borderId="19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3" fillId="0" borderId="17" xfId="18" applyFont="1" applyFill="1" applyBorder="1" applyAlignment="1">
      <alignment horizontal="left"/>
      <protection/>
    </xf>
    <xf numFmtId="0" fontId="3" fillId="0" borderId="18" xfId="18" applyFont="1" applyFill="1" applyBorder="1" applyAlignment="1">
      <alignment horizontal="left"/>
      <protection/>
    </xf>
    <xf numFmtId="0" fontId="3" fillId="0" borderId="19" xfId="18" applyFont="1" applyFill="1" applyBorder="1" applyAlignment="1">
      <alignment horizontal="left"/>
      <protection/>
    </xf>
    <xf numFmtId="0" fontId="1" fillId="0" borderId="0" xfId="17" applyFont="1" applyBorder="1" applyAlignment="1">
      <alignment horizontal="center"/>
      <protection/>
    </xf>
    <xf numFmtId="0" fontId="1" fillId="0" borderId="20" xfId="17" applyFont="1" applyFill="1" applyBorder="1" applyAlignment="1">
      <alignment horizontal="center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3" fillId="0" borderId="17" xfId="17" applyFont="1" applyBorder="1" applyAlignment="1">
      <alignment horizontal="left"/>
      <protection/>
    </xf>
    <xf numFmtId="0" fontId="3" fillId="0" borderId="19" xfId="17" applyFont="1" applyBorder="1" applyAlignment="1">
      <alignment horizontal="left"/>
      <protection/>
    </xf>
    <xf numFmtId="0" fontId="3" fillId="0" borderId="19" xfId="17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Normalny_pakiet cewniki" xfId="17"/>
    <cellStyle name="Normalny_rękawice starachowice propozycje 2009_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21"/>
  <sheetViews>
    <sheetView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7.00390625" style="3" customWidth="1"/>
    <col min="2" max="2" width="34.25390625" style="3" customWidth="1"/>
    <col min="3" max="3" width="12.375" style="3" customWidth="1"/>
    <col min="4" max="4" width="9.375" style="3" customWidth="1"/>
    <col min="5" max="5" width="9.875" style="3" customWidth="1"/>
    <col min="6" max="7" width="11.00390625" style="3" customWidth="1"/>
    <col min="8" max="8" width="13.375" style="3" customWidth="1"/>
    <col min="9" max="9" width="11.25390625" style="3" customWidth="1"/>
    <col min="10" max="10" width="14.00390625" style="3" customWidth="1"/>
    <col min="11" max="16384" width="9.125" style="3" customWidth="1"/>
  </cols>
  <sheetData>
    <row r="1" spans="1:11" ht="12.75">
      <c r="A1" s="195" t="s">
        <v>0</v>
      </c>
      <c r="B1" s="196"/>
      <c r="C1" s="196"/>
      <c r="D1" s="1"/>
      <c r="E1" s="1"/>
      <c r="F1" s="1"/>
      <c r="G1" s="1"/>
      <c r="H1" s="2"/>
      <c r="J1" s="2"/>
      <c r="K1" s="2"/>
    </row>
    <row r="2" spans="1:11" ht="16.5">
      <c r="A2" s="4"/>
      <c r="B2" s="4"/>
      <c r="C2" s="194"/>
      <c r="D2" s="194"/>
      <c r="E2" s="194"/>
      <c r="F2" s="194"/>
      <c r="G2" s="4"/>
      <c r="H2" s="4"/>
      <c r="I2" s="4"/>
      <c r="J2" s="4"/>
      <c r="K2" s="4"/>
    </row>
    <row r="3" spans="1:11" ht="16.5">
      <c r="A3" s="197" t="s">
        <v>35</v>
      </c>
      <c r="B3" s="197"/>
      <c r="C3" s="4"/>
      <c r="D3" s="4"/>
      <c r="E3" s="4"/>
      <c r="F3" s="4"/>
      <c r="G3" s="4"/>
      <c r="H3" s="4"/>
      <c r="I3" s="4"/>
      <c r="J3" s="4"/>
      <c r="K3" s="4"/>
    </row>
    <row r="4" spans="1:11" ht="17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9" ht="13.5" thickBot="1">
      <c r="A5" s="1"/>
      <c r="B5" s="201" t="s">
        <v>101</v>
      </c>
      <c r="C5" s="202"/>
      <c r="D5" s="203"/>
      <c r="E5" s="1"/>
      <c r="F5" s="1"/>
      <c r="G5" s="1"/>
      <c r="H5" s="5"/>
      <c r="I5" s="5"/>
    </row>
    <row r="6" spans="1:11" ht="36.75" customHeight="1">
      <c r="A6" s="6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38</v>
      </c>
      <c r="H6" s="9" t="s">
        <v>7</v>
      </c>
      <c r="I6" s="8" t="s">
        <v>39</v>
      </c>
      <c r="J6" s="8" t="s">
        <v>9</v>
      </c>
      <c r="K6" s="10" t="s">
        <v>52</v>
      </c>
    </row>
    <row r="7" spans="1:11" ht="24.75" customHeight="1">
      <c r="A7" s="73" t="s">
        <v>20</v>
      </c>
      <c r="B7" s="73" t="s">
        <v>22</v>
      </c>
      <c r="C7" s="73" t="s">
        <v>40</v>
      </c>
      <c r="D7" s="73" t="s">
        <v>41</v>
      </c>
      <c r="E7" s="73" t="s">
        <v>42</v>
      </c>
      <c r="F7" s="73" t="s">
        <v>43</v>
      </c>
      <c r="G7" s="73" t="s">
        <v>44</v>
      </c>
      <c r="H7" s="73" t="s">
        <v>45</v>
      </c>
      <c r="I7" s="73" t="s">
        <v>46</v>
      </c>
      <c r="J7" s="73" t="s">
        <v>47</v>
      </c>
      <c r="K7" s="73" t="s">
        <v>48</v>
      </c>
    </row>
    <row r="8" spans="1:11" s="72" customFormat="1" ht="12.75">
      <c r="A8" s="81"/>
      <c r="B8" s="81"/>
      <c r="C8" s="81"/>
      <c r="D8" s="81"/>
      <c r="E8" s="81"/>
      <c r="F8" s="82"/>
      <c r="G8" s="82"/>
      <c r="H8" s="82" t="s">
        <v>36</v>
      </c>
      <c r="I8" s="82" t="s">
        <v>37</v>
      </c>
      <c r="J8" s="82" t="s">
        <v>49</v>
      </c>
      <c r="K8" s="81"/>
    </row>
    <row r="9" spans="1:11" ht="204.75" customHeight="1">
      <c r="A9" s="74">
        <v>1</v>
      </c>
      <c r="B9" s="75" t="s">
        <v>32</v>
      </c>
      <c r="C9" s="76"/>
      <c r="D9" s="76" t="s">
        <v>10</v>
      </c>
      <c r="E9" s="77">
        <v>1200</v>
      </c>
      <c r="F9" s="78"/>
      <c r="G9" s="78"/>
      <c r="H9" s="78"/>
      <c r="I9" s="76"/>
      <c r="J9" s="79"/>
      <c r="K9" s="80">
        <v>5</v>
      </c>
    </row>
    <row r="10" spans="1:11" ht="24.75" customHeight="1">
      <c r="A10" s="6">
        <v>2</v>
      </c>
      <c r="B10" s="11" t="s">
        <v>11</v>
      </c>
      <c r="C10" s="12"/>
      <c r="D10" s="12" t="s">
        <v>10</v>
      </c>
      <c r="E10" s="13">
        <v>12660</v>
      </c>
      <c r="F10" s="14"/>
      <c r="G10" s="14"/>
      <c r="H10" s="14"/>
      <c r="I10" s="12"/>
      <c r="J10" s="15"/>
      <c r="K10" s="16">
        <v>5</v>
      </c>
    </row>
    <row r="11" spans="1:11" ht="24.75" customHeight="1">
      <c r="A11" s="6">
        <v>3</v>
      </c>
      <c r="B11" s="11" t="s">
        <v>12</v>
      </c>
      <c r="C11" s="12"/>
      <c r="D11" s="12" t="s">
        <v>10</v>
      </c>
      <c r="E11" s="13">
        <v>7700</v>
      </c>
      <c r="F11" s="14"/>
      <c r="G11" s="14"/>
      <c r="H11" s="14"/>
      <c r="I11" s="12"/>
      <c r="J11" s="15"/>
      <c r="K11" s="16">
        <v>5</v>
      </c>
    </row>
    <row r="12" spans="1:11" ht="24.75" customHeight="1">
      <c r="A12" s="6">
        <v>4</v>
      </c>
      <c r="B12" s="11" t="s">
        <v>13</v>
      </c>
      <c r="C12" s="12"/>
      <c r="D12" s="12" t="s">
        <v>10</v>
      </c>
      <c r="E12" s="13">
        <v>6700</v>
      </c>
      <c r="F12" s="14"/>
      <c r="G12" s="14"/>
      <c r="H12" s="14"/>
      <c r="I12" s="12"/>
      <c r="J12" s="15"/>
      <c r="K12" s="16">
        <v>5</v>
      </c>
    </row>
    <row r="13" spans="1:11" ht="27" customHeight="1">
      <c r="A13" s="6">
        <v>5</v>
      </c>
      <c r="B13" s="17" t="s">
        <v>14</v>
      </c>
      <c r="C13" s="12"/>
      <c r="D13" s="12" t="s">
        <v>10</v>
      </c>
      <c r="E13" s="13">
        <v>600</v>
      </c>
      <c r="F13" s="14"/>
      <c r="G13" s="14"/>
      <c r="H13" s="14"/>
      <c r="I13" s="12"/>
      <c r="J13" s="15"/>
      <c r="K13" s="16">
        <v>5</v>
      </c>
    </row>
    <row r="14" spans="1:11" ht="25.5" customHeight="1">
      <c r="A14" s="18">
        <v>6</v>
      </c>
      <c r="B14" s="19" t="s">
        <v>15</v>
      </c>
      <c r="C14" s="20"/>
      <c r="D14" s="20" t="s">
        <v>10</v>
      </c>
      <c r="E14" s="21">
        <v>600</v>
      </c>
      <c r="F14" s="14"/>
      <c r="G14" s="14"/>
      <c r="H14" s="14"/>
      <c r="I14" s="12"/>
      <c r="J14" s="15"/>
      <c r="K14" s="16">
        <v>5</v>
      </c>
    </row>
    <row r="15" spans="1:11" ht="18" customHeight="1">
      <c r="A15" s="22"/>
      <c r="B15" s="22"/>
      <c r="C15" s="22"/>
      <c r="D15" s="2"/>
      <c r="E15" s="2"/>
      <c r="F15" s="23" t="s">
        <v>16</v>
      </c>
      <c r="G15" s="83"/>
      <c r="H15" s="24">
        <f>SUM(H9:H14)</f>
        <v>0</v>
      </c>
      <c r="I15" s="6"/>
      <c r="J15" s="24"/>
      <c r="K15" s="25"/>
    </row>
    <row r="17" spans="2:3" ht="12.75">
      <c r="B17" s="199" t="s">
        <v>100</v>
      </c>
      <c r="C17" s="200"/>
    </row>
    <row r="18" spans="1:11" ht="15.75">
      <c r="A18" s="44"/>
      <c r="B18" s="39" t="s">
        <v>102</v>
      </c>
      <c r="C18" s="44"/>
      <c r="D18" s="44"/>
      <c r="E18" s="45"/>
      <c r="F18" s="46"/>
      <c r="G18" s="46"/>
      <c r="H18" s="46"/>
      <c r="I18" s="47"/>
      <c r="J18" s="46"/>
      <c r="K18" s="48"/>
    </row>
    <row r="19" spans="1:10" ht="12.75">
      <c r="A19"/>
      <c r="B19"/>
      <c r="C19"/>
      <c r="D19" s="100"/>
      <c r="E19" s="100"/>
      <c r="F19" s="68"/>
      <c r="G19" s="68"/>
      <c r="H19" s="68"/>
      <c r="I19" s="68"/>
      <c r="J19" s="69"/>
    </row>
    <row r="20" spans="4:9" ht="12.75">
      <c r="D20" s="22"/>
      <c r="E20" s="198"/>
      <c r="F20" s="198"/>
      <c r="G20" s="198"/>
      <c r="H20" s="101"/>
      <c r="I20" s="22"/>
    </row>
    <row r="21" spans="4:9" ht="12.75">
      <c r="D21" s="22"/>
      <c r="E21" s="22"/>
      <c r="F21" s="22"/>
      <c r="G21" s="22"/>
      <c r="H21" s="22"/>
      <c r="I21" s="22"/>
    </row>
  </sheetData>
  <mergeCells count="6">
    <mergeCell ref="C2:F2"/>
    <mergeCell ref="A1:C1"/>
    <mergeCell ref="A3:B3"/>
    <mergeCell ref="E20:G20"/>
    <mergeCell ref="B17:C17"/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9" sqref="G9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11.75390625" style="0" customWidth="1"/>
    <col min="4" max="4" width="7.75390625" style="0" customWidth="1"/>
    <col min="5" max="5" width="8.125" style="0" customWidth="1"/>
    <col min="8" max="8" width="11.125" style="0" customWidth="1"/>
    <col min="9" max="9" width="11.25390625" style="0" customWidth="1"/>
    <col min="10" max="10" width="11.625" style="0" customWidth="1"/>
  </cols>
  <sheetData>
    <row r="1" spans="2:4" ht="12.75">
      <c r="B1" s="195" t="s">
        <v>0</v>
      </c>
      <c r="C1" s="196"/>
      <c r="D1" s="196"/>
    </row>
    <row r="2" spans="2:4" ht="12.75">
      <c r="B2" s="93"/>
      <c r="C2" s="94"/>
      <c r="D2" s="94"/>
    </row>
    <row r="3" spans="2:4" ht="15.75">
      <c r="B3" s="204" t="s">
        <v>35</v>
      </c>
      <c r="C3" s="204"/>
      <c r="D3" s="94"/>
    </row>
    <row r="4" ht="13.5" thickBot="1"/>
    <row r="5" spans="1:10" ht="36" customHeight="1" thickBot="1">
      <c r="A5" s="3"/>
      <c r="B5" s="26" t="s">
        <v>103</v>
      </c>
      <c r="C5" s="3"/>
      <c r="D5" s="3"/>
      <c r="E5" s="3"/>
      <c r="F5" s="3"/>
      <c r="G5" s="3"/>
      <c r="H5" s="3"/>
      <c r="I5" s="3"/>
      <c r="J5" s="3"/>
    </row>
    <row r="6" spans="1:11" ht="43.5" customHeight="1">
      <c r="A6" s="27" t="s">
        <v>1</v>
      </c>
      <c r="B6" s="28" t="s">
        <v>2</v>
      </c>
      <c r="C6" s="29" t="s">
        <v>17</v>
      </c>
      <c r="D6" s="27" t="s">
        <v>4</v>
      </c>
      <c r="E6" s="30" t="s">
        <v>18</v>
      </c>
      <c r="F6" s="31" t="s">
        <v>19</v>
      </c>
      <c r="G6" s="31" t="s">
        <v>38</v>
      </c>
      <c r="H6" s="31" t="s">
        <v>7</v>
      </c>
      <c r="I6" s="30" t="s">
        <v>8</v>
      </c>
      <c r="J6" s="32" t="s">
        <v>9</v>
      </c>
      <c r="K6" s="29" t="s">
        <v>51</v>
      </c>
    </row>
    <row r="7" spans="1:11" ht="12.75">
      <c r="A7" s="95" t="s">
        <v>20</v>
      </c>
      <c r="B7" s="95" t="s">
        <v>22</v>
      </c>
      <c r="C7" s="95" t="s">
        <v>40</v>
      </c>
      <c r="D7" s="95" t="s">
        <v>41</v>
      </c>
      <c r="E7" s="95" t="s">
        <v>42</v>
      </c>
      <c r="F7" s="95" t="s">
        <v>43</v>
      </c>
      <c r="G7" s="95" t="s">
        <v>44</v>
      </c>
      <c r="H7" s="95" t="s">
        <v>45</v>
      </c>
      <c r="I7" s="95" t="s">
        <v>46</v>
      </c>
      <c r="J7" s="96" t="s">
        <v>47</v>
      </c>
      <c r="K7" s="96" t="s">
        <v>48</v>
      </c>
    </row>
    <row r="8" spans="1:11" ht="15">
      <c r="A8" s="84"/>
      <c r="B8" s="84"/>
      <c r="C8" s="84"/>
      <c r="D8" s="84"/>
      <c r="E8" s="84"/>
      <c r="F8" s="85"/>
      <c r="G8" s="85"/>
      <c r="H8" s="82" t="s">
        <v>36</v>
      </c>
      <c r="I8" s="82" t="s">
        <v>37</v>
      </c>
      <c r="J8" s="82" t="s">
        <v>49</v>
      </c>
      <c r="K8" s="99"/>
    </row>
    <row r="9" spans="1:11" ht="129" customHeight="1">
      <c r="A9" s="33" t="s">
        <v>20</v>
      </c>
      <c r="B9" s="34" t="s">
        <v>33</v>
      </c>
      <c r="C9" s="33"/>
      <c r="D9" s="35" t="s">
        <v>21</v>
      </c>
      <c r="E9" s="35">
        <v>9000</v>
      </c>
      <c r="F9" s="36"/>
      <c r="G9" s="36"/>
      <c r="H9" s="36"/>
      <c r="I9" s="35"/>
      <c r="J9" s="97"/>
      <c r="K9" s="98">
        <v>1</v>
      </c>
    </row>
    <row r="10" spans="1:11" ht="180" customHeight="1">
      <c r="A10" s="33" t="s">
        <v>22</v>
      </c>
      <c r="B10" s="34" t="s">
        <v>34</v>
      </c>
      <c r="C10" s="33"/>
      <c r="D10" s="35" t="s">
        <v>21</v>
      </c>
      <c r="E10" s="35">
        <v>2847</v>
      </c>
      <c r="F10" s="36"/>
      <c r="G10" s="36"/>
      <c r="H10" s="36"/>
      <c r="I10" s="35"/>
      <c r="J10" s="37"/>
      <c r="K10" s="189">
        <v>1</v>
      </c>
    </row>
    <row r="11" spans="1:11" ht="12.75">
      <c r="A11" s="39"/>
      <c r="B11" s="39"/>
      <c r="C11" s="39"/>
      <c r="D11" s="39"/>
      <c r="E11" s="40"/>
      <c r="F11" s="41" t="s">
        <v>16</v>
      </c>
      <c r="G11" s="41"/>
      <c r="H11" s="41">
        <f>SUM(H9:H10)</f>
        <v>0</v>
      </c>
      <c r="I11" s="42"/>
      <c r="J11" s="41"/>
      <c r="K11" s="43"/>
    </row>
    <row r="12" spans="1:10" ht="15">
      <c r="A12" s="44"/>
      <c r="B12" s="44"/>
      <c r="C12" s="44"/>
      <c r="D12" s="44"/>
      <c r="E12" s="45"/>
      <c r="F12" s="46"/>
      <c r="G12" s="46"/>
      <c r="H12" s="46"/>
      <c r="I12" s="47"/>
      <c r="J12" s="46"/>
    </row>
    <row r="13" spans="2:6" ht="12.75">
      <c r="B13" s="199" t="s">
        <v>100</v>
      </c>
      <c r="C13" s="200"/>
      <c r="D13" s="3"/>
      <c r="E13" s="3"/>
      <c r="F13" s="3"/>
    </row>
    <row r="14" spans="2:6" ht="15">
      <c r="B14" s="39" t="s">
        <v>102</v>
      </c>
      <c r="C14" s="44"/>
      <c r="D14" s="44"/>
      <c r="E14" s="45"/>
      <c r="F14" s="46"/>
    </row>
    <row r="15" spans="4:6" ht="12.75">
      <c r="D15" s="100"/>
      <c r="E15" s="100"/>
      <c r="F15" s="68"/>
    </row>
  </sheetData>
  <mergeCells count="3">
    <mergeCell ref="B1:D1"/>
    <mergeCell ref="B3:C3"/>
    <mergeCell ref="B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5">
      <selection activeCell="I12" sqref="I12"/>
    </sheetView>
  </sheetViews>
  <sheetFormatPr defaultColWidth="9.00390625" defaultRowHeight="12.75"/>
  <cols>
    <col min="1" max="1" width="6.625" style="0" customWidth="1"/>
    <col min="2" max="2" width="34.75390625" style="0" bestFit="1" customWidth="1"/>
    <col min="8" max="8" width="11.125" style="0" customWidth="1"/>
    <col min="9" max="9" width="11.75390625" style="0" customWidth="1"/>
    <col min="10" max="10" width="11.25390625" style="0" customWidth="1"/>
  </cols>
  <sheetData>
    <row r="1" spans="1:6" ht="12.75">
      <c r="A1" s="195" t="s">
        <v>0</v>
      </c>
      <c r="B1" s="196"/>
      <c r="C1" s="196"/>
      <c r="D1" s="1"/>
      <c r="E1" s="1"/>
      <c r="F1" s="1"/>
    </row>
    <row r="2" spans="1:6" ht="16.5">
      <c r="A2" s="4"/>
      <c r="B2" s="4"/>
      <c r="C2" s="194"/>
      <c r="D2" s="194"/>
      <c r="E2" s="194"/>
      <c r="F2" s="194"/>
    </row>
    <row r="3" spans="1:6" ht="16.5">
      <c r="A3" s="197" t="s">
        <v>35</v>
      </c>
      <c r="B3" s="197"/>
      <c r="C3" s="197"/>
      <c r="D3" s="197"/>
      <c r="E3" s="197"/>
      <c r="F3" s="4"/>
    </row>
    <row r="4" ht="13.5" thickBot="1"/>
    <row r="5" spans="1:10" ht="13.5" thickBot="1">
      <c r="A5" s="3"/>
      <c r="B5" s="49" t="s">
        <v>50</v>
      </c>
      <c r="C5" s="3"/>
      <c r="D5" s="3"/>
      <c r="E5" s="3"/>
      <c r="F5" s="3"/>
      <c r="G5" s="3"/>
      <c r="H5" s="3"/>
      <c r="I5" s="3"/>
      <c r="J5" s="3"/>
    </row>
    <row r="6" spans="1:11" ht="63.75">
      <c r="A6" s="50" t="s">
        <v>1</v>
      </c>
      <c r="B6" s="51" t="s">
        <v>2</v>
      </c>
      <c r="C6" s="52" t="s">
        <v>3</v>
      </c>
      <c r="D6" s="52" t="s">
        <v>4</v>
      </c>
      <c r="E6" s="53" t="s">
        <v>18</v>
      </c>
      <c r="F6" s="54" t="s">
        <v>19</v>
      </c>
      <c r="G6" s="54" t="s">
        <v>38</v>
      </c>
      <c r="H6" s="55" t="s">
        <v>7</v>
      </c>
      <c r="I6" s="56" t="s">
        <v>8</v>
      </c>
      <c r="J6" s="57" t="s">
        <v>9</v>
      </c>
      <c r="K6" s="29" t="s">
        <v>112</v>
      </c>
    </row>
    <row r="7" spans="1:11" ht="12.75">
      <c r="A7" s="95" t="s">
        <v>20</v>
      </c>
      <c r="B7" s="95" t="s">
        <v>22</v>
      </c>
      <c r="C7" s="95" t="s">
        <v>40</v>
      </c>
      <c r="D7" s="95" t="s">
        <v>41</v>
      </c>
      <c r="E7" s="95" t="s">
        <v>42</v>
      </c>
      <c r="F7" s="95" t="s">
        <v>43</v>
      </c>
      <c r="G7" s="95" t="s">
        <v>44</v>
      </c>
      <c r="H7" s="95" t="s">
        <v>45</v>
      </c>
      <c r="I7" s="95" t="s">
        <v>46</v>
      </c>
      <c r="J7" s="95" t="s">
        <v>47</v>
      </c>
      <c r="K7" s="96" t="s">
        <v>48</v>
      </c>
    </row>
    <row r="8" spans="1:11" ht="15">
      <c r="A8" s="87"/>
      <c r="B8" s="86"/>
      <c r="C8" s="86"/>
      <c r="D8" s="86"/>
      <c r="E8" s="86"/>
      <c r="F8" s="86"/>
      <c r="G8" s="86"/>
      <c r="H8" s="82" t="s">
        <v>36</v>
      </c>
      <c r="I8" s="82" t="s">
        <v>37</v>
      </c>
      <c r="J8" s="82" t="s">
        <v>49</v>
      </c>
      <c r="K8" s="99"/>
    </row>
    <row r="9" spans="1:11" ht="42.75" customHeight="1">
      <c r="A9" s="58">
        <v>1</v>
      </c>
      <c r="B9" s="59" t="s">
        <v>23</v>
      </c>
      <c r="C9" s="60"/>
      <c r="D9" s="61" t="s">
        <v>24</v>
      </c>
      <c r="E9" s="50">
        <v>2</v>
      </c>
      <c r="F9" s="62"/>
      <c r="G9" s="62"/>
      <c r="H9" s="63"/>
      <c r="I9" s="64"/>
      <c r="J9" s="65"/>
      <c r="K9" s="98">
        <v>3</v>
      </c>
    </row>
    <row r="10" spans="1:11" ht="41.25" customHeight="1">
      <c r="A10" s="58">
        <v>2</v>
      </c>
      <c r="B10" s="66" t="s">
        <v>25</v>
      </c>
      <c r="C10" s="60"/>
      <c r="D10" s="61" t="s">
        <v>24</v>
      </c>
      <c r="E10" s="50">
        <v>12</v>
      </c>
      <c r="F10" s="62"/>
      <c r="G10" s="62"/>
      <c r="H10" s="63"/>
      <c r="I10" s="64"/>
      <c r="J10" s="65"/>
      <c r="K10" s="98">
        <v>3</v>
      </c>
    </row>
    <row r="11" spans="1:11" ht="41.25" customHeight="1">
      <c r="A11" s="58">
        <v>3</v>
      </c>
      <c r="B11" s="59" t="s">
        <v>26</v>
      </c>
      <c r="C11" s="60"/>
      <c r="D11" s="61" t="s">
        <v>24</v>
      </c>
      <c r="E11" s="50">
        <v>15</v>
      </c>
      <c r="F11" s="62"/>
      <c r="G11" s="62"/>
      <c r="H11" s="63"/>
      <c r="I11" s="64"/>
      <c r="J11" s="65"/>
      <c r="K11" s="98">
        <v>3</v>
      </c>
    </row>
    <row r="12" spans="1:11" ht="38.25" customHeight="1">
      <c r="A12" s="58">
        <v>4</v>
      </c>
      <c r="B12" s="66" t="s">
        <v>27</v>
      </c>
      <c r="C12" s="60"/>
      <c r="D12" s="61" t="s">
        <v>24</v>
      </c>
      <c r="E12" s="50">
        <v>7</v>
      </c>
      <c r="F12" s="62"/>
      <c r="G12" s="62"/>
      <c r="H12" s="63"/>
      <c r="I12" s="64"/>
      <c r="J12" s="65"/>
      <c r="K12" s="98">
        <v>3</v>
      </c>
    </row>
    <row r="13" spans="1:11" ht="41.25" customHeight="1">
      <c r="A13" s="58">
        <v>5</v>
      </c>
      <c r="B13" s="66" t="s">
        <v>28</v>
      </c>
      <c r="C13" s="60"/>
      <c r="D13" s="61" t="s">
        <v>24</v>
      </c>
      <c r="E13" s="50">
        <v>15</v>
      </c>
      <c r="F13" s="62"/>
      <c r="G13" s="62"/>
      <c r="H13" s="63"/>
      <c r="I13" s="64"/>
      <c r="J13" s="65"/>
      <c r="K13" s="98">
        <v>3</v>
      </c>
    </row>
    <row r="14" spans="1:11" ht="43.5" customHeight="1">
      <c r="A14" s="58">
        <v>6</v>
      </c>
      <c r="B14" s="66" t="s">
        <v>29</v>
      </c>
      <c r="C14" s="60"/>
      <c r="D14" s="61" t="s">
        <v>24</v>
      </c>
      <c r="E14" s="50">
        <v>26</v>
      </c>
      <c r="F14" s="62"/>
      <c r="G14" s="62"/>
      <c r="H14" s="63"/>
      <c r="I14" s="64"/>
      <c r="J14" s="65"/>
      <c r="K14" s="98">
        <v>3</v>
      </c>
    </row>
    <row r="15" spans="1:11" ht="42" customHeight="1">
      <c r="A15" s="58">
        <v>7</v>
      </c>
      <c r="B15" s="66" t="s">
        <v>30</v>
      </c>
      <c r="C15" s="60"/>
      <c r="D15" s="61" t="s">
        <v>24</v>
      </c>
      <c r="E15" s="50">
        <v>28</v>
      </c>
      <c r="F15" s="62"/>
      <c r="G15" s="62"/>
      <c r="H15" s="63"/>
      <c r="I15" s="64"/>
      <c r="J15" s="65"/>
      <c r="K15" s="98">
        <v>3</v>
      </c>
    </row>
    <row r="16" spans="6:11" ht="12.75">
      <c r="F16" s="67" t="s">
        <v>16</v>
      </c>
      <c r="G16" s="67"/>
      <c r="H16" s="67">
        <f>SUM(H9:H15)</f>
        <v>0</v>
      </c>
      <c r="I16" s="67"/>
      <c r="J16" s="65"/>
      <c r="K16" s="38"/>
    </row>
  </sheetData>
  <mergeCells count="3">
    <mergeCell ref="A1:C1"/>
    <mergeCell ref="C2:F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4">
      <selection activeCell="B14" sqref="B14:C14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12.875" style="0" customWidth="1"/>
    <col min="4" max="4" width="6.75390625" style="0" customWidth="1"/>
    <col min="5" max="5" width="7.625" style="0" customWidth="1"/>
    <col min="7" max="7" width="6.875" style="0" customWidth="1"/>
    <col min="8" max="8" width="12.00390625" style="0" customWidth="1"/>
    <col min="9" max="10" width="11.875" style="0" customWidth="1"/>
  </cols>
  <sheetData>
    <row r="1" spans="1:6" ht="12.75">
      <c r="A1" s="195" t="s">
        <v>0</v>
      </c>
      <c r="B1" s="196"/>
      <c r="C1" s="196"/>
      <c r="D1" s="1"/>
      <c r="E1" s="1"/>
      <c r="F1" s="1"/>
    </row>
    <row r="2" spans="1:6" ht="16.5">
      <c r="A2" s="4"/>
      <c r="B2" s="4"/>
      <c r="C2" s="194"/>
      <c r="D2" s="194"/>
      <c r="E2" s="194"/>
      <c r="F2" s="194"/>
    </row>
    <row r="3" spans="1:6" ht="16.5">
      <c r="A3" s="197" t="s">
        <v>35</v>
      </c>
      <c r="B3" s="197"/>
      <c r="C3" s="197"/>
      <c r="D3" s="197"/>
      <c r="E3" s="197"/>
      <c r="F3" s="4"/>
    </row>
    <row r="4" ht="13.5" thickBot="1"/>
    <row r="5" spans="1:10" ht="13.5" thickBot="1">
      <c r="A5" s="3"/>
      <c r="B5" s="206" t="s">
        <v>96</v>
      </c>
      <c r="C5" s="207"/>
      <c r="D5" s="208"/>
      <c r="E5" s="3"/>
      <c r="F5" s="3"/>
      <c r="G5" s="3"/>
      <c r="H5" s="3"/>
      <c r="I5" s="3"/>
      <c r="J5" s="3"/>
    </row>
    <row r="6" spans="1:11" ht="45" customHeight="1">
      <c r="A6" s="50" t="s">
        <v>1</v>
      </c>
      <c r="B6" s="51" t="s">
        <v>2</v>
      </c>
      <c r="C6" s="51" t="s">
        <v>3</v>
      </c>
      <c r="D6" s="51" t="s">
        <v>4</v>
      </c>
      <c r="E6" s="53" t="s">
        <v>18</v>
      </c>
      <c r="F6" s="54" t="s">
        <v>19</v>
      </c>
      <c r="G6" s="54" t="s">
        <v>38</v>
      </c>
      <c r="H6" s="55" t="s">
        <v>7</v>
      </c>
      <c r="I6" s="56" t="s">
        <v>8</v>
      </c>
      <c r="J6" s="155" t="s">
        <v>9</v>
      </c>
      <c r="K6" s="29" t="s">
        <v>112</v>
      </c>
    </row>
    <row r="7" spans="1:11" ht="12.75">
      <c r="A7" s="96" t="s">
        <v>20</v>
      </c>
      <c r="B7" s="96" t="s">
        <v>22</v>
      </c>
      <c r="C7" s="96" t="s">
        <v>40</v>
      </c>
      <c r="D7" s="96" t="s">
        <v>41</v>
      </c>
      <c r="E7" s="96" t="s">
        <v>42</v>
      </c>
      <c r="F7" s="96" t="s">
        <v>43</v>
      </c>
      <c r="G7" s="96" t="s">
        <v>44</v>
      </c>
      <c r="H7" s="96" t="s">
        <v>45</v>
      </c>
      <c r="I7" s="96" t="s">
        <v>46</v>
      </c>
      <c r="J7" s="158" t="s">
        <v>47</v>
      </c>
      <c r="K7" s="96" t="s">
        <v>48</v>
      </c>
    </row>
    <row r="8" spans="1:11" ht="15">
      <c r="A8" s="91"/>
      <c r="B8" s="92"/>
      <c r="C8" s="92"/>
      <c r="D8" s="92"/>
      <c r="E8" s="92"/>
      <c r="F8" s="92"/>
      <c r="G8" s="92"/>
      <c r="H8" s="82" t="s">
        <v>36</v>
      </c>
      <c r="I8" s="82" t="s">
        <v>37</v>
      </c>
      <c r="J8" s="82" t="s">
        <v>49</v>
      </c>
      <c r="K8" s="99"/>
    </row>
    <row r="9" spans="1:11" ht="92.25" customHeight="1">
      <c r="A9" s="58">
        <v>1</v>
      </c>
      <c r="B9" s="102" t="s">
        <v>113</v>
      </c>
      <c r="C9" s="88"/>
      <c r="D9" s="89" t="s">
        <v>31</v>
      </c>
      <c r="E9" s="88">
        <f>150</f>
        <v>150</v>
      </c>
      <c r="F9" s="88"/>
      <c r="G9" s="88"/>
      <c r="H9" s="88"/>
      <c r="I9" s="90"/>
      <c r="J9" s="159"/>
      <c r="K9" s="98">
        <v>2</v>
      </c>
    </row>
    <row r="10" spans="1:11" ht="91.5" customHeight="1">
      <c r="A10" s="58">
        <v>2</v>
      </c>
      <c r="B10" s="103" t="s">
        <v>114</v>
      </c>
      <c r="C10" s="70"/>
      <c r="D10" s="71" t="s">
        <v>31</v>
      </c>
      <c r="E10" s="70">
        <f>150</f>
        <v>150</v>
      </c>
      <c r="F10" s="70"/>
      <c r="G10" s="70"/>
      <c r="H10" s="70"/>
      <c r="I10" s="64"/>
      <c r="J10" s="160"/>
      <c r="K10" s="98">
        <v>2</v>
      </c>
    </row>
    <row r="11" spans="1:11" ht="66.75" customHeight="1">
      <c r="A11" s="58">
        <v>3</v>
      </c>
      <c r="B11" s="103" t="s">
        <v>115</v>
      </c>
      <c r="C11" s="70"/>
      <c r="D11" s="71" t="s">
        <v>31</v>
      </c>
      <c r="E11" s="70">
        <f>200</f>
        <v>200</v>
      </c>
      <c r="F11" s="70"/>
      <c r="G11" s="70"/>
      <c r="H11" s="70"/>
      <c r="I11" s="64"/>
      <c r="J11" s="160"/>
      <c r="K11" s="98">
        <v>2</v>
      </c>
    </row>
    <row r="12" spans="6:11" ht="12.75">
      <c r="F12" s="67" t="s">
        <v>16</v>
      </c>
      <c r="G12" s="67"/>
      <c r="H12" s="67">
        <f>SUM(H9:H11)</f>
        <v>0</v>
      </c>
      <c r="I12" s="67"/>
      <c r="J12" s="187"/>
      <c r="K12" s="188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22"/>
      <c r="K13" s="185"/>
    </row>
    <row r="14" spans="2:11" ht="12.75">
      <c r="B14" s="205" t="s">
        <v>97</v>
      </c>
      <c r="C14" s="205"/>
      <c r="J14" s="100"/>
      <c r="K14" s="185"/>
    </row>
    <row r="15" spans="2:11" ht="12.75">
      <c r="B15" t="s">
        <v>98</v>
      </c>
      <c r="J15" s="100"/>
      <c r="K15" s="185"/>
    </row>
    <row r="16" spans="2:11" ht="12.75">
      <c r="B16" t="s">
        <v>99</v>
      </c>
      <c r="J16" s="100"/>
      <c r="K16" s="186"/>
    </row>
  </sheetData>
  <mergeCells count="5">
    <mergeCell ref="B14:C14"/>
    <mergeCell ref="A1:C1"/>
    <mergeCell ref="C2:F2"/>
    <mergeCell ref="A3:E3"/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L25"/>
  <sheetViews>
    <sheetView view="pageBreakPreview" zoomScaleSheetLayoutView="100" workbookViewId="0" topLeftCell="A2">
      <selection activeCell="G20" sqref="G20"/>
    </sheetView>
  </sheetViews>
  <sheetFormatPr defaultColWidth="9.00390625" defaultRowHeight="12.75"/>
  <cols>
    <col min="1" max="1" width="7.00390625" style="106" customWidth="1"/>
    <col min="2" max="2" width="34.25390625" style="106" customWidth="1"/>
    <col min="3" max="4" width="12.375" style="106" customWidth="1"/>
    <col min="5" max="5" width="8.375" style="106" customWidth="1"/>
    <col min="6" max="6" width="12.25390625" style="106" customWidth="1"/>
    <col min="7" max="7" width="11.25390625" style="106" customWidth="1"/>
    <col min="8" max="8" width="9.25390625" style="136" customWidth="1"/>
    <col min="9" max="9" width="11.625" style="137" customWidth="1"/>
    <col min="10" max="10" width="0" style="106" hidden="1" customWidth="1"/>
    <col min="11" max="11" width="11.625" style="106" customWidth="1"/>
    <col min="12" max="12" width="12.25390625" style="104" customWidth="1"/>
    <col min="13" max="16384" width="9.125" style="106" customWidth="1"/>
  </cols>
  <sheetData>
    <row r="1" spans="1:12" ht="12.75">
      <c r="A1" s="153"/>
      <c r="B1" s="195" t="s">
        <v>0</v>
      </c>
      <c r="C1" s="196"/>
      <c r="D1" s="196"/>
      <c r="E1" s="104"/>
      <c r="F1" s="104"/>
      <c r="G1" s="104"/>
      <c r="H1" s="105"/>
      <c r="I1" s="209"/>
      <c r="J1" s="209"/>
      <c r="K1" s="209"/>
      <c r="L1" s="209"/>
    </row>
    <row r="2" spans="1:11" ht="12.75">
      <c r="A2" s="104"/>
      <c r="B2" s="107"/>
      <c r="E2" s="104"/>
      <c r="F2" s="104"/>
      <c r="G2" s="104"/>
      <c r="H2" s="105"/>
      <c r="I2" s="108"/>
      <c r="J2" s="104"/>
      <c r="K2" s="104"/>
    </row>
    <row r="3" spans="1:11" ht="15.75">
      <c r="A3" s="104"/>
      <c r="B3" s="204" t="s">
        <v>35</v>
      </c>
      <c r="C3" s="204"/>
      <c r="D3" s="204"/>
      <c r="E3" s="204"/>
      <c r="F3" s="204"/>
      <c r="G3" s="104"/>
      <c r="H3" s="105"/>
      <c r="I3" s="108"/>
      <c r="J3" s="104"/>
      <c r="K3" s="104"/>
    </row>
    <row r="4" spans="1:11" ht="13.5" thickBot="1">
      <c r="A4" s="104"/>
      <c r="B4" s="107"/>
      <c r="E4" s="104"/>
      <c r="F4" s="104"/>
      <c r="G4" s="104"/>
      <c r="H4" s="105"/>
      <c r="I4" s="108"/>
      <c r="J4" s="104"/>
      <c r="K4" s="104"/>
    </row>
    <row r="5" spans="1:11" ht="13.5" thickBot="1">
      <c r="A5" s="104"/>
      <c r="B5" s="212" t="s">
        <v>106</v>
      </c>
      <c r="C5" s="213"/>
      <c r="E5" s="104"/>
      <c r="F5" s="104"/>
      <c r="G5" s="104"/>
      <c r="H5" s="105"/>
      <c r="I5" s="108"/>
      <c r="J5" s="104"/>
      <c r="K5" s="104"/>
    </row>
    <row r="6" spans="1:12" ht="38.25">
      <c r="A6" s="109" t="s">
        <v>1</v>
      </c>
      <c r="B6" s="161" t="s">
        <v>2</v>
      </c>
      <c r="C6" s="161"/>
      <c r="D6" s="110" t="s">
        <v>3</v>
      </c>
      <c r="E6" s="110" t="s">
        <v>4</v>
      </c>
      <c r="F6" s="111" t="s">
        <v>18</v>
      </c>
      <c r="G6" s="112" t="s">
        <v>19</v>
      </c>
      <c r="H6" s="167" t="s">
        <v>38</v>
      </c>
      <c r="I6" s="170" t="s">
        <v>7</v>
      </c>
      <c r="J6" s="168" t="s">
        <v>53</v>
      </c>
      <c r="K6" s="167" t="s">
        <v>108</v>
      </c>
      <c r="L6" s="113" t="s">
        <v>9</v>
      </c>
    </row>
    <row r="7" spans="1:12" s="164" customFormat="1" ht="12.75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9">
        <v>9</v>
      </c>
      <c r="J7" s="163">
        <v>10</v>
      </c>
      <c r="K7" s="163">
        <v>10</v>
      </c>
      <c r="L7" s="163">
        <v>11</v>
      </c>
    </row>
    <row r="8" spans="1:12" s="164" customFormat="1" ht="12.75">
      <c r="A8" s="165"/>
      <c r="B8" s="163"/>
      <c r="C8" s="163"/>
      <c r="D8" s="163"/>
      <c r="E8" s="163"/>
      <c r="F8" s="163"/>
      <c r="G8" s="163"/>
      <c r="H8" s="163"/>
      <c r="I8" s="82" t="s">
        <v>37</v>
      </c>
      <c r="J8" s="163"/>
      <c r="K8" s="82" t="s">
        <v>109</v>
      </c>
      <c r="L8" s="82" t="s">
        <v>110</v>
      </c>
    </row>
    <row r="9" spans="1:12" ht="24" customHeight="1">
      <c r="A9" s="114">
        <v>1</v>
      </c>
      <c r="B9" s="115" t="s">
        <v>54</v>
      </c>
      <c r="C9" s="116" t="s">
        <v>105</v>
      </c>
      <c r="D9" s="116"/>
      <c r="E9" s="117" t="s">
        <v>21</v>
      </c>
      <c r="F9" s="118">
        <f>8+25</f>
        <v>33</v>
      </c>
      <c r="G9" s="119"/>
      <c r="H9" s="120"/>
      <c r="I9" s="109"/>
      <c r="J9" s="121"/>
      <c r="K9" s="121"/>
      <c r="L9" s="122"/>
    </row>
    <row r="10" spans="1:12" ht="24.75" customHeight="1">
      <c r="A10" s="114">
        <v>2</v>
      </c>
      <c r="B10" s="123" t="s">
        <v>55</v>
      </c>
      <c r="C10" s="116" t="s">
        <v>56</v>
      </c>
      <c r="D10" s="116"/>
      <c r="E10" s="117" t="s">
        <v>31</v>
      </c>
      <c r="F10" s="118">
        <f>8+30+10+12</f>
        <v>60</v>
      </c>
      <c r="G10" s="119"/>
      <c r="H10" s="120"/>
      <c r="I10" s="109"/>
      <c r="J10" s="121"/>
      <c r="K10" s="121"/>
      <c r="L10" s="122"/>
    </row>
    <row r="11" spans="1:12" ht="25.5" customHeight="1">
      <c r="A11" s="114">
        <v>3</v>
      </c>
      <c r="B11" s="115" t="s">
        <v>57</v>
      </c>
      <c r="C11" s="116" t="s">
        <v>56</v>
      </c>
      <c r="D11" s="116"/>
      <c r="E11" s="117" t="s">
        <v>31</v>
      </c>
      <c r="F11" s="118">
        <f>120</f>
        <v>120</v>
      </c>
      <c r="G11" s="119"/>
      <c r="H11" s="120"/>
      <c r="I11" s="109"/>
      <c r="J11" s="121"/>
      <c r="K11" s="121"/>
      <c r="L11" s="122"/>
    </row>
    <row r="12" spans="1:12" ht="23.25" customHeight="1">
      <c r="A12" s="114">
        <v>4</v>
      </c>
      <c r="B12" s="123" t="s">
        <v>58</v>
      </c>
      <c r="C12" s="116" t="s">
        <v>59</v>
      </c>
      <c r="D12" s="116"/>
      <c r="E12" s="118" t="s">
        <v>31</v>
      </c>
      <c r="F12" s="118">
        <f>24+3+5+4+20+10+5+40+2+5+2+10+6+12+10+2</f>
        <v>160</v>
      </c>
      <c r="G12" s="119"/>
      <c r="H12" s="120"/>
      <c r="I12" s="109"/>
      <c r="J12" s="121"/>
      <c r="K12" s="121"/>
      <c r="L12" s="122"/>
    </row>
    <row r="13" spans="1:12" ht="21.75" customHeight="1">
      <c r="A13" s="114">
        <v>5</v>
      </c>
      <c r="B13" s="124" t="s">
        <v>60</v>
      </c>
      <c r="C13" s="125" t="s">
        <v>61</v>
      </c>
      <c r="D13" s="125"/>
      <c r="E13" s="126" t="s">
        <v>31</v>
      </c>
      <c r="F13" s="126">
        <f>1000+12+10+60+100</f>
        <v>1182</v>
      </c>
      <c r="G13" s="127"/>
      <c r="H13" s="120"/>
      <c r="I13" s="128"/>
      <c r="J13" s="121"/>
      <c r="K13" s="121"/>
      <c r="L13" s="122"/>
    </row>
    <row r="14" spans="1:12" ht="24" customHeight="1">
      <c r="A14" s="114" t="s">
        <v>43</v>
      </c>
      <c r="B14" s="124" t="s">
        <v>62</v>
      </c>
      <c r="C14" s="125" t="s">
        <v>63</v>
      </c>
      <c r="D14" s="125"/>
      <c r="E14" s="128" t="s">
        <v>31</v>
      </c>
      <c r="F14" s="128">
        <f>40+40+20+50+10+60+20+100+40+6</f>
        <v>386</v>
      </c>
      <c r="G14" s="120"/>
      <c r="H14" s="120"/>
      <c r="I14" s="128"/>
      <c r="J14" s="121"/>
      <c r="K14" s="121"/>
      <c r="L14" s="122"/>
    </row>
    <row r="15" spans="1:12" ht="22.5" customHeight="1">
      <c r="A15" s="114" t="s">
        <v>44</v>
      </c>
      <c r="B15" s="124" t="s">
        <v>64</v>
      </c>
      <c r="C15" s="125" t="s">
        <v>65</v>
      </c>
      <c r="D15" s="125"/>
      <c r="E15" s="128" t="s">
        <v>31</v>
      </c>
      <c r="F15" s="128">
        <f>45</f>
        <v>45</v>
      </c>
      <c r="G15" s="120"/>
      <c r="H15" s="120"/>
      <c r="I15" s="128"/>
      <c r="J15" s="121"/>
      <c r="K15" s="121"/>
      <c r="L15" s="122"/>
    </row>
    <row r="16" spans="1:12" ht="21" customHeight="1">
      <c r="A16" s="114" t="s">
        <v>45</v>
      </c>
      <c r="B16" s="129" t="s">
        <v>66</v>
      </c>
      <c r="C16" s="130" t="s">
        <v>67</v>
      </c>
      <c r="D16" s="129"/>
      <c r="E16" s="131" t="s">
        <v>31</v>
      </c>
      <c r="F16" s="131">
        <f>12+10</f>
        <v>22</v>
      </c>
      <c r="G16" s="131"/>
      <c r="H16" s="120"/>
      <c r="I16" s="128"/>
      <c r="J16" s="121"/>
      <c r="K16" s="121"/>
      <c r="L16" s="122"/>
    </row>
    <row r="17" spans="1:12" ht="24" customHeight="1">
      <c r="A17" s="114" t="s">
        <v>46</v>
      </c>
      <c r="B17" s="124" t="s">
        <v>68</v>
      </c>
      <c r="C17" s="125" t="s">
        <v>69</v>
      </c>
      <c r="D17" s="125"/>
      <c r="E17" s="128" t="s">
        <v>31</v>
      </c>
      <c r="F17" s="128">
        <v>10</v>
      </c>
      <c r="G17" s="131"/>
      <c r="H17" s="120"/>
      <c r="I17" s="128"/>
      <c r="J17" s="121"/>
      <c r="K17" s="121"/>
      <c r="L17" s="122"/>
    </row>
    <row r="18" spans="1:12" ht="24" customHeight="1">
      <c r="A18" s="114" t="s">
        <v>47</v>
      </c>
      <c r="B18" s="132" t="s">
        <v>70</v>
      </c>
      <c r="C18" s="125" t="s">
        <v>71</v>
      </c>
      <c r="D18" s="125"/>
      <c r="E18" s="128" t="s">
        <v>31</v>
      </c>
      <c r="F18" s="128">
        <v>6</v>
      </c>
      <c r="G18" s="120"/>
      <c r="H18" s="120"/>
      <c r="I18" s="128"/>
      <c r="J18" s="121"/>
      <c r="K18" s="121"/>
      <c r="L18" s="122"/>
    </row>
    <row r="19" spans="1:12" ht="24" customHeight="1">
      <c r="A19" s="114" t="s">
        <v>48</v>
      </c>
      <c r="B19" s="124" t="s">
        <v>72</v>
      </c>
      <c r="C19" s="125" t="s">
        <v>73</v>
      </c>
      <c r="D19" s="125"/>
      <c r="E19" s="128" t="s">
        <v>31</v>
      </c>
      <c r="F19" s="128">
        <f>40+20</f>
        <v>60</v>
      </c>
      <c r="G19" s="120"/>
      <c r="H19" s="120"/>
      <c r="I19" s="128"/>
      <c r="J19" s="121"/>
      <c r="K19" s="121"/>
      <c r="L19" s="122"/>
    </row>
    <row r="20" spans="1:12" ht="16.5" customHeight="1">
      <c r="A20" s="114" t="s">
        <v>74</v>
      </c>
      <c r="B20" s="124" t="s">
        <v>75</v>
      </c>
      <c r="C20" s="125" t="s">
        <v>76</v>
      </c>
      <c r="D20" s="125"/>
      <c r="E20" s="128" t="s">
        <v>31</v>
      </c>
      <c r="F20" s="128">
        <f>20</f>
        <v>20</v>
      </c>
      <c r="G20" s="120"/>
      <c r="H20" s="120"/>
      <c r="I20" s="128"/>
      <c r="J20" s="121"/>
      <c r="K20" s="121"/>
      <c r="L20" s="122"/>
    </row>
    <row r="21" spans="1:12" ht="16.5" customHeight="1">
      <c r="A21" s="114" t="s">
        <v>77</v>
      </c>
      <c r="B21" s="124" t="s">
        <v>78</v>
      </c>
      <c r="C21" s="125" t="s">
        <v>79</v>
      </c>
      <c r="D21" s="125"/>
      <c r="E21" s="128" t="s">
        <v>31</v>
      </c>
      <c r="F21" s="128">
        <f>200</f>
        <v>200</v>
      </c>
      <c r="G21" s="120"/>
      <c r="H21" s="120"/>
      <c r="I21" s="128"/>
      <c r="J21" s="121"/>
      <c r="K21" s="121"/>
      <c r="L21" s="122"/>
    </row>
    <row r="22" spans="1:12" ht="16.5" customHeight="1">
      <c r="A22" s="114" t="s">
        <v>80</v>
      </c>
      <c r="B22" s="124" t="s">
        <v>81</v>
      </c>
      <c r="C22" s="125" t="s">
        <v>82</v>
      </c>
      <c r="D22" s="125"/>
      <c r="E22" s="128" t="s">
        <v>31</v>
      </c>
      <c r="F22" s="128">
        <f>160</f>
        <v>160</v>
      </c>
      <c r="G22" s="120"/>
      <c r="H22" s="120"/>
      <c r="I22" s="128"/>
      <c r="J22" s="121"/>
      <c r="K22" s="121"/>
      <c r="L22" s="122"/>
    </row>
    <row r="23" spans="7:12" ht="12.75">
      <c r="G23" s="135" t="s">
        <v>16</v>
      </c>
      <c r="H23" s="135"/>
      <c r="I23" s="135"/>
      <c r="J23" s="135"/>
      <c r="K23" s="135"/>
      <c r="L23" s="122"/>
    </row>
    <row r="24" ht="12.75">
      <c r="B24" s="156" t="s">
        <v>104</v>
      </c>
    </row>
    <row r="25" spans="2:4" ht="33.75" customHeight="1">
      <c r="B25" s="210" t="s">
        <v>111</v>
      </c>
      <c r="C25" s="211"/>
      <c r="D25" s="211"/>
    </row>
  </sheetData>
  <mergeCells count="5">
    <mergeCell ref="I1:L1"/>
    <mergeCell ref="B25:D25"/>
    <mergeCell ref="B1:D1"/>
    <mergeCell ref="B5:C5"/>
    <mergeCell ref="B3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/>
  <dimension ref="A1:IV21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7.00390625" style="140" customWidth="1"/>
    <col min="2" max="2" width="39.25390625" style="140" customWidth="1"/>
    <col min="3" max="3" width="10.25390625" style="140" customWidth="1"/>
    <col min="4" max="4" width="12.375" style="140" customWidth="1"/>
    <col min="5" max="5" width="12.25390625" style="140" customWidth="1"/>
    <col min="6" max="6" width="11.625" style="140" customWidth="1"/>
    <col min="7" max="7" width="10.25390625" style="140" customWidth="1"/>
    <col min="8" max="8" width="13.375" style="140" customWidth="1"/>
    <col min="9" max="9" width="11.75390625" style="140" customWidth="1"/>
    <col min="10" max="10" width="0" style="140" hidden="1" customWidth="1"/>
    <col min="11" max="11" width="12.125" style="140" customWidth="1"/>
    <col min="12" max="12" width="12.375" style="140" customWidth="1"/>
    <col min="13" max="16384" width="9.125" style="140" customWidth="1"/>
  </cols>
  <sheetData>
    <row r="1" spans="1:11" ht="12.75">
      <c r="A1" s="154"/>
      <c r="B1" s="195" t="s">
        <v>0</v>
      </c>
      <c r="C1" s="196"/>
      <c r="D1" s="196"/>
      <c r="E1" s="138"/>
      <c r="F1" s="138"/>
      <c r="G1" s="139"/>
      <c r="H1" s="192"/>
      <c r="I1" s="192"/>
      <c r="J1" s="192"/>
      <c r="K1" s="192"/>
    </row>
    <row r="2" spans="1:9" ht="12.75">
      <c r="A2" s="138"/>
      <c r="B2" s="141"/>
      <c r="E2" s="138"/>
      <c r="F2" s="138"/>
      <c r="G2" s="139"/>
      <c r="H2" s="139"/>
      <c r="I2" s="138"/>
    </row>
    <row r="3" spans="1:9" ht="15.75">
      <c r="A3" s="138"/>
      <c r="B3" s="204" t="s">
        <v>35</v>
      </c>
      <c r="C3" s="204"/>
      <c r="D3" s="204"/>
      <c r="E3" s="204"/>
      <c r="F3" s="204"/>
      <c r="G3" s="139"/>
      <c r="H3" s="139"/>
      <c r="I3" s="138"/>
    </row>
    <row r="4" spans="1:9" ht="13.5" thickBot="1">
      <c r="A4" s="138"/>
      <c r="B4" s="141"/>
      <c r="E4" s="138"/>
      <c r="F4" s="138"/>
      <c r="G4" s="139"/>
      <c r="H4" s="139"/>
      <c r="I4" s="138"/>
    </row>
    <row r="5" spans="1:9" ht="13.5" thickBot="1">
      <c r="A5" s="138"/>
      <c r="B5" s="193" t="s">
        <v>107</v>
      </c>
      <c r="C5" s="214"/>
      <c r="E5" s="138"/>
      <c r="F5" s="138"/>
      <c r="G5" s="139"/>
      <c r="H5" s="139"/>
      <c r="I5" s="138"/>
    </row>
    <row r="6" spans="1:12" ht="38.25">
      <c r="A6" s="109" t="s">
        <v>1</v>
      </c>
      <c r="B6" s="161" t="s">
        <v>2</v>
      </c>
      <c r="C6" s="161" t="s">
        <v>84</v>
      </c>
      <c r="D6" s="110" t="s">
        <v>3</v>
      </c>
      <c r="E6" s="110" t="s">
        <v>4</v>
      </c>
      <c r="F6" s="110" t="s">
        <v>85</v>
      </c>
      <c r="G6" s="112" t="s">
        <v>19</v>
      </c>
      <c r="H6" s="167" t="s">
        <v>38</v>
      </c>
      <c r="I6" s="170" t="s">
        <v>7</v>
      </c>
      <c r="J6" s="168" t="s">
        <v>53</v>
      </c>
      <c r="K6" s="167" t="s">
        <v>108</v>
      </c>
      <c r="L6" s="113" t="s">
        <v>9</v>
      </c>
    </row>
    <row r="7" spans="1:13" s="164" customFormat="1" ht="12.75">
      <c r="A7" s="162">
        <v>1</v>
      </c>
      <c r="B7" s="163">
        <v>2</v>
      </c>
      <c r="C7" s="163">
        <v>3</v>
      </c>
      <c r="D7" s="166">
        <v>4</v>
      </c>
      <c r="E7" s="163">
        <v>5</v>
      </c>
      <c r="F7" s="163">
        <v>6</v>
      </c>
      <c r="G7" s="163">
        <v>7</v>
      </c>
      <c r="H7" s="163">
        <v>8</v>
      </c>
      <c r="I7" s="169">
        <v>9</v>
      </c>
      <c r="J7" s="163">
        <v>10</v>
      </c>
      <c r="K7" s="163">
        <v>10</v>
      </c>
      <c r="L7" s="163">
        <v>11</v>
      </c>
      <c r="M7" s="140"/>
    </row>
    <row r="8" spans="1:13" s="164" customFormat="1" ht="12.75">
      <c r="A8" s="165"/>
      <c r="B8" s="163"/>
      <c r="C8" s="163"/>
      <c r="D8" s="166"/>
      <c r="E8" s="163"/>
      <c r="F8" s="163"/>
      <c r="G8" s="163"/>
      <c r="H8" s="163"/>
      <c r="I8" s="82" t="s">
        <v>37</v>
      </c>
      <c r="J8" s="163"/>
      <c r="K8" s="82" t="s">
        <v>109</v>
      </c>
      <c r="L8" s="82" t="s">
        <v>110</v>
      </c>
      <c r="M8" s="140"/>
    </row>
    <row r="9" spans="1:12" s="145" customFormat="1" ht="25.5">
      <c r="A9" s="142" t="s">
        <v>20</v>
      </c>
      <c r="B9" s="124" t="s">
        <v>86</v>
      </c>
      <c r="C9" s="143"/>
      <c r="D9" s="143"/>
      <c r="E9" s="128" t="s">
        <v>31</v>
      </c>
      <c r="F9" s="128">
        <f>10+100+20+50+300+700</f>
        <v>1180</v>
      </c>
      <c r="G9" s="144"/>
      <c r="H9" s="120"/>
      <c r="I9" s="109"/>
      <c r="J9" s="121"/>
      <c r="K9" s="121"/>
      <c r="L9" s="122"/>
    </row>
    <row r="10" spans="1:12" s="145" customFormat="1" ht="12.75">
      <c r="A10" s="142" t="s">
        <v>22</v>
      </c>
      <c r="B10" s="143" t="s">
        <v>87</v>
      </c>
      <c r="C10" s="143"/>
      <c r="D10" s="143"/>
      <c r="E10" s="128" t="s">
        <v>31</v>
      </c>
      <c r="F10" s="128">
        <f>100+50+1500+20+300</f>
        <v>1970</v>
      </c>
      <c r="G10" s="144"/>
      <c r="H10" s="120"/>
      <c r="I10" s="109"/>
      <c r="J10" s="121"/>
      <c r="K10" s="121"/>
      <c r="L10" s="122"/>
    </row>
    <row r="11" spans="1:12" ht="12.75">
      <c r="A11" s="142" t="s">
        <v>40</v>
      </c>
      <c r="B11" s="121" t="s">
        <v>88</v>
      </c>
      <c r="C11" s="121"/>
      <c r="D11" s="121"/>
      <c r="E11" s="109" t="s">
        <v>31</v>
      </c>
      <c r="F11" s="133">
        <f>100+100</f>
        <v>200</v>
      </c>
      <c r="G11" s="134"/>
      <c r="H11" s="120"/>
      <c r="I11" s="109"/>
      <c r="J11" s="121"/>
      <c r="K11" s="121"/>
      <c r="L11" s="122"/>
    </row>
    <row r="12" spans="1:12" ht="12.75">
      <c r="A12" s="142" t="s">
        <v>43</v>
      </c>
      <c r="B12" s="121" t="s">
        <v>89</v>
      </c>
      <c r="C12" s="121"/>
      <c r="D12" s="121"/>
      <c r="E12" s="109" t="s">
        <v>31</v>
      </c>
      <c r="F12" s="109">
        <f>2000+2000+1800+2000+100+700+1200+100+800+500</f>
        <v>11200</v>
      </c>
      <c r="G12" s="109"/>
      <c r="H12" s="120"/>
      <c r="I12" s="109"/>
      <c r="J12" s="121"/>
      <c r="K12" s="121"/>
      <c r="L12" s="122"/>
    </row>
    <row r="13" spans="1:256" ht="12.75">
      <c r="A13" s="142" t="s">
        <v>46</v>
      </c>
      <c r="B13" s="123" t="s">
        <v>92</v>
      </c>
      <c r="C13" s="190"/>
      <c r="D13" s="123"/>
      <c r="E13" s="109" t="s">
        <v>31</v>
      </c>
      <c r="F13" s="109">
        <v>350</v>
      </c>
      <c r="G13" s="134"/>
      <c r="H13" s="120"/>
      <c r="I13" s="128"/>
      <c r="J13" s="121"/>
      <c r="K13" s="121"/>
      <c r="L13" s="122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2.75">
      <c r="A14" s="142" t="s">
        <v>44</v>
      </c>
      <c r="B14" s="123" t="s">
        <v>90</v>
      </c>
      <c r="C14" s="146"/>
      <c r="D14" s="123"/>
      <c r="E14" s="109" t="s">
        <v>31</v>
      </c>
      <c r="F14" s="147">
        <v>2900</v>
      </c>
      <c r="G14" s="148"/>
      <c r="H14" s="120"/>
      <c r="I14" s="128"/>
      <c r="J14" s="121"/>
      <c r="K14" s="121"/>
      <c r="L14" s="122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ht="12.75">
      <c r="A15" s="142" t="s">
        <v>45</v>
      </c>
      <c r="B15" s="149" t="s">
        <v>91</v>
      </c>
      <c r="C15" s="173"/>
      <c r="D15" s="149"/>
      <c r="E15" s="150" t="s">
        <v>31</v>
      </c>
      <c r="F15" s="191">
        <v>4800</v>
      </c>
      <c r="G15" s="151"/>
      <c r="H15" s="120"/>
      <c r="I15" s="128"/>
      <c r="J15" s="121"/>
      <c r="K15" s="121"/>
      <c r="L15" s="122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ht="12.75">
      <c r="A16" s="142" t="s">
        <v>74</v>
      </c>
      <c r="B16" s="157" t="s">
        <v>95</v>
      </c>
      <c r="C16" s="182"/>
      <c r="D16" s="132"/>
      <c r="E16" s="172" t="s">
        <v>31</v>
      </c>
      <c r="F16" s="131">
        <v>10</v>
      </c>
      <c r="G16" s="152"/>
      <c r="H16" s="120"/>
      <c r="I16" s="128"/>
      <c r="J16" s="121"/>
      <c r="K16" s="121"/>
      <c r="L16" s="122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ht="12.75">
      <c r="A17" s="142" t="s">
        <v>48</v>
      </c>
      <c r="B17" s="157" t="s">
        <v>94</v>
      </c>
      <c r="C17" s="183"/>
      <c r="D17" s="184"/>
      <c r="E17" s="172" t="s">
        <v>31</v>
      </c>
      <c r="F17" s="131">
        <f>50</f>
        <v>50</v>
      </c>
      <c r="G17" s="152"/>
      <c r="H17" s="120"/>
      <c r="I17" s="128"/>
      <c r="J17" s="121"/>
      <c r="K17" s="121"/>
      <c r="L17" s="122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ht="12.75">
      <c r="A18" s="142" t="s">
        <v>47</v>
      </c>
      <c r="B18" s="132" t="s">
        <v>93</v>
      </c>
      <c r="C18" s="182"/>
      <c r="D18" s="132"/>
      <c r="E18" s="131" t="s">
        <v>31</v>
      </c>
      <c r="F18" s="131">
        <f>50</f>
        <v>50</v>
      </c>
      <c r="G18" s="152"/>
      <c r="H18" s="171"/>
      <c r="I18" s="172"/>
      <c r="J18" s="173"/>
      <c r="K18" s="173"/>
      <c r="L18" s="174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7:12" ht="12.75">
      <c r="G19" s="140" t="s">
        <v>83</v>
      </c>
      <c r="H19" s="179"/>
      <c r="I19" s="131"/>
      <c r="J19" s="180"/>
      <c r="K19" s="180"/>
      <c r="L19" s="181"/>
    </row>
    <row r="20" spans="8:12" ht="12.75">
      <c r="H20" s="175"/>
      <c r="I20" s="176"/>
      <c r="J20" s="177"/>
      <c r="K20" s="177"/>
      <c r="L20" s="178"/>
    </row>
    <row r="21" spans="8:12" ht="12.75">
      <c r="H21" s="175"/>
      <c r="I21" s="176"/>
      <c r="J21" s="177"/>
      <c r="K21" s="177"/>
      <c r="L21" s="178"/>
    </row>
  </sheetData>
  <mergeCells count="4">
    <mergeCell ref="H1:K1"/>
    <mergeCell ref="B1:D1"/>
    <mergeCell ref="B5:C5"/>
    <mergeCell ref="B3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starachowice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szwajnochm</dc:creator>
  <cp:keywords/>
  <dc:description/>
  <cp:lastModifiedBy>szwajnochm</cp:lastModifiedBy>
  <cp:lastPrinted>2009-09-22T07:52:48Z</cp:lastPrinted>
  <dcterms:created xsi:type="dcterms:W3CDTF">2009-09-10T09:38:42Z</dcterms:created>
  <dcterms:modified xsi:type="dcterms:W3CDTF">2009-09-22T09:04:36Z</dcterms:modified>
  <cp:category/>
  <cp:version/>
  <cp:contentType/>
  <cp:contentStatus/>
</cp:coreProperties>
</file>