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835"/>
  </bookViews>
  <sheets>
    <sheet name="Zał. nr 6" sheetId="1" r:id="rId1"/>
  </sheets>
  <definedNames>
    <definedName name="_xlnm.Print_Area" localSheetId="0">'Zał. nr 6'!$A$1:$R$133</definedName>
  </definedNames>
  <calcPr calcId="145621"/>
</workbook>
</file>

<file path=xl/calcChain.xml><?xml version="1.0" encoding="utf-8"?>
<calcChain xmlns="http://schemas.openxmlformats.org/spreadsheetml/2006/main">
  <c r="N77" i="1" l="1"/>
  <c r="M77" i="1"/>
  <c r="P77" i="1" s="1"/>
  <c r="P76" i="1"/>
  <c r="O76" i="1" s="1"/>
  <c r="N76" i="1"/>
  <c r="M76" i="1"/>
  <c r="N70" i="1"/>
  <c r="M70" i="1"/>
  <c r="P70" i="1" s="1"/>
  <c r="N65" i="1"/>
  <c r="M65" i="1"/>
  <c r="P65" i="1" s="1"/>
  <c r="N115" i="1"/>
  <c r="N116" i="1" s="1"/>
  <c r="M115" i="1"/>
  <c r="P115" i="1" s="1"/>
  <c r="M121" i="1"/>
  <c r="M122" i="1"/>
  <c r="P122" i="1" s="1"/>
  <c r="N122" i="1"/>
  <c r="N123" i="1" s="1"/>
  <c r="O77" i="1" l="1"/>
  <c r="O65" i="1"/>
  <c r="O70" i="1"/>
  <c r="O122" i="1"/>
  <c r="O123" i="1" s="1"/>
  <c r="O115" i="1"/>
  <c r="O116" i="1" s="1"/>
  <c r="P116" i="1"/>
  <c r="N87" i="1"/>
  <c r="M87" i="1"/>
  <c r="P87" i="1" s="1"/>
  <c r="N86" i="1"/>
  <c r="M86" i="1"/>
  <c r="P86" i="1" s="1"/>
  <c r="M93" i="1"/>
  <c r="P93" i="1" s="1"/>
  <c r="N93" i="1"/>
  <c r="M94" i="1"/>
  <c r="P94" i="1" s="1"/>
  <c r="N94" i="1"/>
  <c r="M95" i="1"/>
  <c r="P95" i="1" s="1"/>
  <c r="N95" i="1"/>
  <c r="M96" i="1"/>
  <c r="P96" i="1" s="1"/>
  <c r="N96" i="1"/>
  <c r="M97" i="1"/>
  <c r="P97" i="1" s="1"/>
  <c r="N97" i="1"/>
  <c r="N88" i="1" l="1"/>
  <c r="O95" i="1"/>
  <c r="O86" i="1"/>
  <c r="O87" i="1"/>
  <c r="N98" i="1"/>
  <c r="P88" i="1"/>
  <c r="O96" i="1"/>
  <c r="O93" i="1"/>
  <c r="O97" i="1"/>
  <c r="O94" i="1"/>
  <c r="P98" i="1"/>
  <c r="O88" i="1" l="1"/>
  <c r="O98" i="1"/>
  <c r="M47" i="1"/>
  <c r="M17" i="1" l="1"/>
  <c r="M12" i="1"/>
  <c r="N33" i="1" l="1"/>
  <c r="M33" i="1"/>
  <c r="P33" i="1" s="1"/>
  <c r="N32" i="1"/>
  <c r="M32" i="1"/>
  <c r="P32" i="1" s="1"/>
  <c r="N31" i="1"/>
  <c r="M31" i="1"/>
  <c r="P31" i="1" s="1"/>
  <c r="M39" i="1"/>
  <c r="P39" i="1" s="1"/>
  <c r="N39" i="1"/>
  <c r="M40" i="1"/>
  <c r="P40" i="1" s="1"/>
  <c r="N40" i="1"/>
  <c r="M41" i="1"/>
  <c r="P41" i="1" s="1"/>
  <c r="N41" i="1"/>
  <c r="N34" i="1" l="1"/>
  <c r="O40" i="1"/>
  <c r="O41" i="1"/>
  <c r="P42" i="1"/>
  <c r="O39" i="1"/>
  <c r="O32" i="1"/>
  <c r="O33" i="1"/>
  <c r="N42" i="1"/>
  <c r="O31" i="1"/>
  <c r="P34" i="1"/>
  <c r="O42" i="1" l="1"/>
  <c r="O34" i="1"/>
  <c r="N54" i="1"/>
  <c r="M54" i="1"/>
  <c r="P54" i="1" s="1"/>
  <c r="O54" i="1" l="1"/>
  <c r="M107" i="1" l="1"/>
  <c r="M108" i="1"/>
  <c r="M109" i="1"/>
  <c r="M71" i="1"/>
  <c r="M72" i="1"/>
  <c r="M73" i="1"/>
  <c r="M74" i="1"/>
  <c r="M75" i="1"/>
  <c r="M61" i="1"/>
  <c r="M53" i="1"/>
  <c r="M23" i="1"/>
  <c r="M24" i="1"/>
  <c r="M25" i="1"/>
  <c r="M26" i="1"/>
  <c r="P107" i="1" l="1"/>
  <c r="N107" i="1"/>
  <c r="P108" i="1"/>
  <c r="N108" i="1"/>
  <c r="N106" i="1"/>
  <c r="M106" i="1"/>
  <c r="P106" i="1" s="1"/>
  <c r="O106" i="1" l="1"/>
  <c r="O108" i="1"/>
  <c r="O107" i="1"/>
  <c r="P75" i="1"/>
  <c r="N75" i="1"/>
  <c r="P74" i="1"/>
  <c r="N74" i="1"/>
  <c r="N73" i="1"/>
  <c r="P73" i="1"/>
  <c r="P72" i="1"/>
  <c r="N72" i="1"/>
  <c r="N71" i="1"/>
  <c r="P71" i="1"/>
  <c r="P61" i="1"/>
  <c r="N61" i="1"/>
  <c r="N60" i="1"/>
  <c r="M60" i="1"/>
  <c r="P60" i="1" s="1"/>
  <c r="P53" i="1"/>
  <c r="N53" i="1"/>
  <c r="N52" i="1"/>
  <c r="M52" i="1"/>
  <c r="P52" i="1" s="1"/>
  <c r="N47" i="1"/>
  <c r="N48" i="1" s="1"/>
  <c r="P47" i="1"/>
  <c r="P24" i="1"/>
  <c r="N24" i="1"/>
  <c r="N26" i="1"/>
  <c r="P26" i="1"/>
  <c r="N25" i="1"/>
  <c r="P25" i="1"/>
  <c r="N23" i="1"/>
  <c r="P23" i="1"/>
  <c r="N22" i="1"/>
  <c r="M22" i="1"/>
  <c r="P22" i="1" s="1"/>
  <c r="N17" i="1"/>
  <c r="N18" i="1" s="1"/>
  <c r="P17" i="1"/>
  <c r="P12" i="1"/>
  <c r="N12" i="1"/>
  <c r="N13" i="1" s="1"/>
  <c r="N7" i="1"/>
  <c r="N8" i="1" s="1"/>
  <c r="M7" i="1"/>
  <c r="P7" i="1" s="1"/>
  <c r="O60" i="1" l="1"/>
  <c r="N55" i="1"/>
  <c r="P55" i="1"/>
  <c r="O71" i="1"/>
  <c r="O73" i="1"/>
  <c r="O53" i="1"/>
  <c r="O22" i="1"/>
  <c r="O25" i="1"/>
  <c r="O61" i="1"/>
  <c r="O75" i="1"/>
  <c r="O72" i="1"/>
  <c r="O74" i="1"/>
  <c r="O52" i="1"/>
  <c r="O47" i="1"/>
  <c r="P48" i="1"/>
  <c r="O48" i="1" s="1"/>
  <c r="O24" i="1"/>
  <c r="O23" i="1"/>
  <c r="O26" i="1"/>
  <c r="P18" i="1"/>
  <c r="O17" i="1"/>
  <c r="O18" i="1" s="1"/>
  <c r="P13" i="1"/>
  <c r="O12" i="1"/>
  <c r="O13" i="1" s="1"/>
  <c r="P8" i="1"/>
  <c r="O7" i="1"/>
  <c r="O8" i="1" s="1"/>
  <c r="N62" i="1"/>
  <c r="N78" i="1"/>
  <c r="P78" i="1"/>
  <c r="P62" i="1"/>
  <c r="P27" i="1"/>
  <c r="N27" i="1"/>
  <c r="O78" i="1" l="1"/>
  <c r="O27" i="1"/>
  <c r="O62" i="1"/>
  <c r="O55" i="1"/>
  <c r="N109" i="1"/>
  <c r="P109" i="1"/>
  <c r="N110" i="1" l="1"/>
  <c r="P110" i="1"/>
  <c r="O109" i="1"/>
  <c r="O110" i="1" l="1"/>
</calcChain>
</file>

<file path=xl/sharedStrings.xml><?xml version="1.0" encoding="utf-8"?>
<sst xmlns="http://schemas.openxmlformats.org/spreadsheetml/2006/main" count="560" uniqueCount="223">
  <si>
    <t>Pakiet nr 1</t>
  </si>
  <si>
    <t xml:space="preserve"> Preparaty do dezynfekcji skóry pola operacyjnego</t>
  </si>
  <si>
    <t>L.p.</t>
  </si>
  <si>
    <t>Opis/charakretystyka środka</t>
  </si>
  <si>
    <t>Stężenie środka</t>
  </si>
  <si>
    <t>Czas ekspozycji</t>
  </si>
  <si>
    <t xml:space="preserve">Spektrum działania </t>
  </si>
  <si>
    <t>Krtytrerium
oceny ofert</t>
  </si>
  <si>
    <t>Parametry oferowane</t>
  </si>
  <si>
    <t>opakowanie</t>
  </si>
  <si>
    <t>j.m.</t>
  </si>
  <si>
    <t xml:space="preserve">Ilość 
</t>
  </si>
  <si>
    <t xml:space="preserve">cena netto </t>
  </si>
  <si>
    <t>% VAT</t>
  </si>
  <si>
    <t>Cena brutto</t>
  </si>
  <si>
    <t>Wartość netto</t>
  </si>
  <si>
    <t>Wartość VAT</t>
  </si>
  <si>
    <t>Wartość brutto</t>
  </si>
  <si>
    <t>Nazwa handlowa</t>
  </si>
  <si>
    <t>Gotowy do użytku</t>
  </si>
  <si>
    <t xml:space="preserve">op. 1 l </t>
  </si>
  <si>
    <t>szt.</t>
  </si>
  <si>
    <t>Razem:</t>
  </si>
  <si>
    <t>Pakiet nr 2</t>
  </si>
  <si>
    <t>Preparat do higieny jamy ustnej</t>
  </si>
  <si>
    <t>op. 300ml</t>
  </si>
  <si>
    <t>szt</t>
  </si>
  <si>
    <t>Pakiet nr 3</t>
  </si>
  <si>
    <t>ilość</t>
  </si>
  <si>
    <t xml:space="preserve">B, F ,V –(HBV,HCV,HIV)
pierwotniaki
(Trichomonas),
drożdze .
</t>
  </si>
  <si>
    <t>B,F,V</t>
  </si>
  <si>
    <t>Pakiet nr  4</t>
  </si>
  <si>
    <t>;</t>
  </si>
  <si>
    <t xml:space="preserve">cena jedn.  netto  </t>
  </si>
  <si>
    <t>cena jedn.
brutto</t>
  </si>
  <si>
    <t xml:space="preserve">30-60 sekund
5 min- skóra bogata w gruczoły łojowe
</t>
  </si>
  <si>
    <t>op</t>
  </si>
  <si>
    <t>Stężony koncentrat</t>
  </si>
  <si>
    <t>op.</t>
  </si>
  <si>
    <t>Uwaga:</t>
  </si>
  <si>
    <t>0.5 %</t>
  </si>
  <si>
    <t>15 min</t>
  </si>
  <si>
    <t>Pakiet nr 7</t>
  </si>
  <si>
    <t>B,F,V,TBC.</t>
  </si>
  <si>
    <t xml:space="preserve">Gotowy do użytku </t>
  </si>
  <si>
    <t xml:space="preserve">Op.1 l -  150 szt
oraz 150 szt. spryskiwaczy pianowych do butelek 1 litrowych
</t>
  </si>
  <si>
    <t>B,F,V  -HBV,HIV, HCV ,Rotawirus</t>
  </si>
  <si>
    <t>Pakiet nr 8</t>
  </si>
  <si>
    <t xml:space="preserve">Op. 500 ml –   
Opakowanie z pompką dozującą </t>
  </si>
  <si>
    <t>Parametry oferowane
wielkość opakowania</t>
  </si>
  <si>
    <t>op.  20 l.</t>
  </si>
  <si>
    <t xml:space="preserve">Op. po
20 l.
</t>
  </si>
  <si>
    <t xml:space="preserve">Op. po
0,4 l.
</t>
  </si>
  <si>
    <t>Środek do pielęgnacji stali nierdzewnej na bazie olejków parafinowych DAB. Butelka ze spryskiwaczem.</t>
  </si>
  <si>
    <t xml:space="preserve">Op. po
0,75-1 l.
</t>
  </si>
  <si>
    <t xml:space="preserve">15 sekund
do 5 min
</t>
  </si>
  <si>
    <t>B, F ,V, Tbc.</t>
  </si>
  <si>
    <t xml:space="preserve">B,F.
</t>
  </si>
  <si>
    <t xml:space="preserve">Op. 0,5 litra </t>
  </si>
  <si>
    <t>1 -5 minut</t>
  </si>
  <si>
    <t xml:space="preserve"> B, F ,V –(HBV,HCV,HIV)
pierwotniaki
(Trichomonas),
drożdze .</t>
  </si>
  <si>
    <t xml:space="preserve">Gotowy do użytku   
</t>
  </si>
  <si>
    <t>1-5 minut</t>
  </si>
  <si>
    <t xml:space="preserve">Op.250 ml </t>
  </si>
  <si>
    <t xml:space="preserve">Op. 1 litr                      </t>
  </si>
  <si>
    <t>15- 60 sekund</t>
  </si>
  <si>
    <t xml:space="preserve">Op.20 ml- </t>
  </si>
  <si>
    <t>Preparat do dezynfekcji skóry przed iniekcjami</t>
  </si>
  <si>
    <t>op 0,25 l</t>
  </si>
  <si>
    <t xml:space="preserve">Op. 0.25 </t>
  </si>
  <si>
    <t>Op. 2 kg</t>
  </si>
  <si>
    <t xml:space="preserve">Preparat  do dezynfekcji narzędzi medycznych. </t>
  </si>
  <si>
    <t>Op. 2 l</t>
  </si>
  <si>
    <t xml:space="preserve"> Preparat  do dezynfekcji narzędzi medycznych</t>
  </si>
  <si>
    <t>Kryteria oceny jakości:
- Preparat działający na Rotawirusa w czasie 30 s. ,Noro -60 s., Adeno-2 minuty - 10 pkt
- Preparat działający na wirusa Rota -30 s. ,Noro -60 s., Adeno- &gt;2 minuty -  5 pkt.</t>
  </si>
  <si>
    <t xml:space="preserve">Op.1 l </t>
  </si>
  <si>
    <t>B, Tbc,F,V- HBV,HCV,HIV,Rota,Noro,Adenowirusy</t>
  </si>
  <si>
    <t xml:space="preserve">Op.(a' 150 szt) </t>
  </si>
  <si>
    <t xml:space="preserve">Op.(a' 200 szt.)
</t>
  </si>
  <si>
    <t xml:space="preserve">Op.(111 szt) </t>
  </si>
  <si>
    <t>Wiaderko</t>
  </si>
  <si>
    <t>Pakiet nr 11</t>
  </si>
  <si>
    <t xml:space="preserve">Op. po
20 l
</t>
  </si>
  <si>
    <t xml:space="preserve">Neutralny preparat do płukania po maszynowej dezynfekcji chemiczno-termicznej. Zapobiega tworzeniu się plam podczas suszenia umytego sprzętu, Stężenie roztworu roboczego 0,1-0,2%, pH ok7,5. Zawiera niejonowe związki powierzchniowo-czynne, alkohole, inhibitory korozji i stabilizatory twardości .Wyrób medyczny
</t>
  </si>
  <si>
    <t xml:space="preserve">Op.750 ml – 
Opakowanie ze spryskiwaczem
</t>
  </si>
  <si>
    <t xml:space="preserve">30 min
 6 godz
</t>
  </si>
  <si>
    <t>B,TBC,F,V-(HBV,HCV,HIV)</t>
  </si>
  <si>
    <t xml:space="preserve">B (w tym TBC),F,V (HBV,HCV,HIV, Adeno)
</t>
  </si>
  <si>
    <t>Załącznik nr 6 do SIWZ - opis wymagań minimalnych z ilością przewidywanego zużycia w okresie jednego roku</t>
  </si>
  <si>
    <t xml:space="preserve">Preparat  do dezynfekcji ran i błon śluzowych </t>
  </si>
  <si>
    <r>
      <t xml:space="preserve">Płynny preparat do dezynfekcji ran  i błon śluzowych.Bezbarwny. Bez jodu                                                i chlorheksydyny na bazie octenidyny.               Gotowy do użytku bez rozcieńczania. Produkt leczniczy .
</t>
    </r>
    <r>
      <rPr>
        <sz val="18"/>
        <color rgb="FFFF0000"/>
        <rFont val="Arial"/>
        <family val="2"/>
        <charset val="238"/>
      </rPr>
      <t xml:space="preserve">Np. taki jak Octenisept  lub równoważny  
</t>
    </r>
  </si>
  <si>
    <t>Op.250 ml</t>
  </si>
  <si>
    <t xml:space="preserve">Op. 350 ml </t>
  </si>
  <si>
    <t xml:space="preserve">Kryteria oceny jakości:
- Po pierwszym otwarciu, okres ważności 8 tyg. - 10 pkt
- Po pierwszym otwarciu, okres ważności  &gt;8 tyg.  - 5 pkt.
- Po pierwszym otwarciu, okres ważności  nieokreślony -0 pkt.
</t>
  </si>
  <si>
    <t xml:space="preserve">Kryteria oceny jakości:
- Po pierwszym otwarciu, okres ważności 6 tyg. - 10 pkt
- Po pierwszym otwarciu, okres ważności  &gt; 6 tyg.- 5 pkt.
- Po pierwszym otwarciu, okres ważności  nieokreślony - 0 pkt
</t>
  </si>
  <si>
    <t>Pakiet nr 5</t>
  </si>
  <si>
    <t>Preparaty do ran</t>
  </si>
  <si>
    <r>
      <t xml:space="preserve">Roztwór do czyszczenia i płukania ran, błon śluzowych i skóry. Bezbarwny. Na bazie poliheksanidu i betainy. Sterylny, gotowy do użytku bez rozcieńczania. Wyrób medyczny klasy III.
</t>
    </r>
    <r>
      <rPr>
        <sz val="18"/>
        <color rgb="FFFF0000"/>
        <rFont val="Arial"/>
        <family val="2"/>
        <charset val="238"/>
      </rPr>
      <t xml:space="preserve">Np. taki jak Prontosan lub równoważny  </t>
    </r>
    <r>
      <rPr>
        <sz val="18"/>
        <rFont val="Arial"/>
        <family val="2"/>
        <charset val="238"/>
      </rPr>
      <t xml:space="preserve">
</t>
    </r>
  </si>
  <si>
    <t xml:space="preserve">Kryteria oceny jakości:
- Po pierwszym otwarciu, okres ważności 8 tyg.          - 10 pkt
- Po pierwszym otwarciu, okres ważności  &gt;8 tyg.       - 5 pkt.
- Po pierwszym otwarciu, okres ważności  nieokreślony - 0 pkt.
</t>
  </si>
  <si>
    <t>1 minuta</t>
  </si>
  <si>
    <t>Bakterie</t>
  </si>
  <si>
    <t>Pakiet nr  6</t>
  </si>
  <si>
    <t xml:space="preserve">Kryteria oceny jakości:
- Dezynfekcja skóry przed iniekcjami jednokrotna,          15 s.,opakowanie bez atomizera           - 10 pkt.
- Dezynfekcja skóry przed iniekcjami dwukrotna, 30 s., opakowanie bez atomizera - 5 pkt.
- Dezynfekcja skóry przed iniekcjami kilkukrotna celem poszerzenia działania o wirusy, 2 minuty, opakowanie z atomizeraem -0 pkt.
</t>
  </si>
  <si>
    <t xml:space="preserve">Op. 1 litr </t>
  </si>
  <si>
    <r>
      <t xml:space="preserve">Środek do dezynfekcji skóry przed punkcjami, iniekcjami, szczepieniami,  pobraniem krwi, operacyjami. </t>
    </r>
    <r>
      <rPr>
        <b/>
        <u/>
        <sz val="18"/>
        <rFont val="Arial"/>
        <family val="2"/>
        <charset val="238"/>
      </rPr>
      <t>Bezbarwny</t>
    </r>
    <r>
      <rPr>
        <sz val="18"/>
        <rFont val="Arial"/>
        <family val="2"/>
        <charset val="238"/>
      </rPr>
      <t xml:space="preserve">, oparty o alkohol, bez zawartości jodu i jego związków. Produkt leczniczy. 
</t>
    </r>
    <r>
      <rPr>
        <sz val="18"/>
        <color rgb="FFFF0000"/>
        <rFont val="Arial"/>
        <family val="2"/>
        <charset val="238"/>
      </rPr>
      <t xml:space="preserve">Np. taki jak Kodan Tinktur Forte Fablos lub równoważny  </t>
    </r>
    <r>
      <rPr>
        <sz val="18"/>
        <rFont val="Arial"/>
        <family val="2"/>
        <charset val="238"/>
      </rPr>
      <t xml:space="preserve">
</t>
    </r>
  </si>
  <si>
    <t>B (łącznie TBC), F ,V – HIV, HBV,HCV</t>
  </si>
  <si>
    <t>B (łącznie TBC), F ,V - HIV, ,HBV,HCV.</t>
  </si>
  <si>
    <t>Preparat do pielęgnacji skóry rąk personelu medycznego</t>
  </si>
  <si>
    <t>Kryteria oceny jakości:
- opakowanie emulsji (500 ml) - dozowanie za pomocą pompki                    z opakowania -               10 pkt.
- opakowanie emulsji (500 ml) - dozowanie bez pompki  bezpośrednio                  z opakowania -               5 pkt.</t>
  </si>
  <si>
    <t>Preparat  do dezynfekcji narzędzi medycznych</t>
  </si>
  <si>
    <r>
      <t xml:space="preserve">Preparat w postaci proszku bez zawartości aldehydów, chloru, QAV zawierający nadwęglan sodu oraz inibitory korozji. Przeznaczony do mycia i dezynfekcji narzędzi chirurgicznych, sprzętu anestezjologicznego, inkubatorów, endoskopów giętkich. Może być stosowany w myjkach ultradźwiękowych. Preparat przygotowany do użytku w wannach dezynfekcyjnych o poj. 8 l.          
</t>
    </r>
    <r>
      <rPr>
        <sz val="18"/>
        <color rgb="FFFF0000"/>
        <rFont val="Arial"/>
        <family val="2"/>
        <charset val="238"/>
      </rPr>
      <t xml:space="preserve">Np. taki jak Sekusept pulver lub równoważny  </t>
    </r>
    <r>
      <rPr>
        <sz val="18"/>
        <rFont val="Arial"/>
        <family val="2"/>
        <charset val="238"/>
      </rPr>
      <t xml:space="preserve">
</t>
    </r>
  </si>
  <si>
    <t>Uwaga: Wykonawca oferujący  środki dezynfekcyjne w opakowaniach innych niż 
 a' 2 kg gl winien odpowiedznio przeliczyć ich ilość  ilość aby zachowaćwymaganą  ilość preparatu zgodnie z wymaganiami w poz. 1</t>
  </si>
  <si>
    <t xml:space="preserve">B, F, V ,Tbc
S
</t>
  </si>
  <si>
    <t>B, F, V-(HBV,HCV,HIV)</t>
  </si>
  <si>
    <t>Kryteria oceny jakości:
- Preparat oparty o kompleks enzymów usuwających zabrudzenia zawierające białka, tłuszcze, cukry                                           - 10 pkt.
- Preparat bez  kompleksu enzymów usuwających zabrudzenia zawierające białka, tłuszcze, cukry  - 0 pkt.</t>
  </si>
  <si>
    <r>
      <t xml:space="preserve">Płynny preparat do manualnego mycia i dezynfekcji zanieczyszczonych narzędzi chirurgicznych, endoskopów  i innych wyrobów medycznych. Nie zawiera aldehydów. Do stosowania  w myjniach ultradzwiekowych. 
Wyrób medyczny klasy II B.                                      </t>
    </r>
    <r>
      <rPr>
        <sz val="18"/>
        <color rgb="FFFF0000"/>
        <rFont val="Arial"/>
        <family val="2"/>
        <charset val="238"/>
      </rPr>
      <t xml:space="preserve">Np. taki jak Gigazyme X-tra lub równoważny.  </t>
    </r>
    <r>
      <rPr>
        <sz val="18"/>
        <rFont val="Arial"/>
        <family val="2"/>
        <charset val="238"/>
      </rPr>
      <t xml:space="preserve">
</t>
    </r>
  </si>
  <si>
    <t xml:space="preserve">Stężony </t>
  </si>
  <si>
    <t>B,TBC,F,V-(HBV,HCV,HIV) Adeno, Polio</t>
  </si>
  <si>
    <t xml:space="preserve">Op.(a' 300 tab.) </t>
  </si>
  <si>
    <t xml:space="preserve">op. </t>
  </si>
  <si>
    <t xml:space="preserve">B,Tbc,F, V-HBV,HCV,HIV, Rota, Adeno, Norowirus  </t>
  </si>
  <si>
    <t xml:space="preserve">B,Tbc, F, V-HBV,HCV,HIV,
Rota, Adeno, Norowirus 
</t>
  </si>
  <si>
    <t>op. Wkłady</t>
  </si>
  <si>
    <t xml:space="preserve">B ,F,V  -HBV,HCV,HIV, Rotawirus,
                                                 Norowirus - 30 minut
TBC – bez obciązeniabiałkowego -15 minut
TBC – z obciążeniem białkowym -60 minut
</t>
  </si>
  <si>
    <t xml:space="preserve">15 min
                     30 min
                  15 min
                                                         60 min
</t>
  </si>
  <si>
    <t>B (łącznie TBC), F,V,- (Rota, HIV, HBV,HCV)</t>
  </si>
  <si>
    <t xml:space="preserve">Op. 100 ml </t>
  </si>
  <si>
    <t xml:space="preserve">Chusteczki suche w rolce, w jednorazowym opakowaniu foliowym do nasączania dowolnym środkiem dezynfekcyjnym. Przeznaczone do dezynfekcji powierzchni.   Wymiary  30 cm x 24 cm, gramatura  &gt;40 g/m2 .
Pakowane w system nadający się do poboru pojedynczych chusteczek oddzielonych perforacją pozwalającą na łatwe pobranie.
</t>
  </si>
  <si>
    <t xml:space="preserve">szt. </t>
  </si>
  <si>
    <t>Op. 5 l</t>
  </si>
  <si>
    <t>5 minut</t>
  </si>
  <si>
    <t>B, Tbc, F, V,S</t>
  </si>
  <si>
    <t>Op. Zestaw</t>
  </si>
  <si>
    <t>Papier do drukarki do myjni-dezynfektora Soluscope Serie TEE</t>
  </si>
  <si>
    <t>rolka</t>
  </si>
  <si>
    <t>Wymagane oświadczenie o dopuszczeniu do używania w myjni-dezynfektorze Soluscope Serie TEE</t>
  </si>
  <si>
    <t xml:space="preserve">Płynny alkaliczny środek do mycia oraz dezynfekcji w myjniach dezynfektorach typ: Decomat 4656 (w osobnych fazach mycia i dezynfekcji) sprzętu medycznego w tym czułego na temperaturę. Przeznaczony do dezynfekcji chemiczno-termicznej w temperaturze 50-60°C. Zawierający aldehyd glutarowy, etanol, inhibitory korozji bez formaldehydu, glioksalu oraz kwasów organicznych. Spektrum działania: B, Tbc, F, V (Polio, HIV, HBV, Adeno, Vaccinia), S, jaja glisty, Helicobacter pyroli w czasie do 5 minut. Bezbarwny o pH 7 w roztworze roboczym 1%.  Wyrób medyczny.
</t>
  </si>
  <si>
    <t xml:space="preserve"> Preparat do dezynfekcji aparatów do dializ</t>
  </si>
  <si>
    <t>Środek czyszczący i dezynfekujący do dezynfekcji instalacji wody uzdatnianej zawierający: 
- kaws octowy od 1% do 10%
- nadletek wodoru od 25% do 35%
-kwas nadoctowy od 1% do 5%
op. 10 kg lub 5 kg</t>
  </si>
  <si>
    <t>B,F,V(HBV, HCV), TBC</t>
  </si>
  <si>
    <t>Opakownie 10 kg - 10 pkt.
opakownie 5 kg -0 pkt.</t>
  </si>
  <si>
    <t>Płynny środek do termo-chemicznej dezynfekcji i dekalcyfikacji aparatów do hemodializy z zastosowaniem pompy dozującej, do automatycznego rozcieńczenia w stosunku 1:24
skład: 21 g kwasu cytrynowego w 100 g środka, kwas jabłkowy, kwas mlekowy 
5 litrów (koncentrat)</t>
  </si>
  <si>
    <t>B,(z Tbc) F,V(łacznie z HBV, HCV, HIV)
rozpuszcza krew
odwapnia</t>
  </si>
  <si>
    <t>op. a' 5 l</t>
  </si>
  <si>
    <r>
      <t xml:space="preserve">15 min temp 60 </t>
    </r>
    <r>
      <rPr>
        <vertAlign val="superscript"/>
        <sz val="18"/>
        <rFont val="Arial"/>
        <family val="2"/>
        <charset val="238"/>
      </rPr>
      <t>o</t>
    </r>
    <r>
      <rPr>
        <sz val="18"/>
        <rFont val="Arial"/>
        <family val="2"/>
        <charset val="238"/>
      </rPr>
      <t>C</t>
    </r>
  </si>
  <si>
    <t>op. (kanistry) koncentrat</t>
  </si>
  <si>
    <t>Pakiet nr 13</t>
  </si>
  <si>
    <r>
      <t xml:space="preserve">Płynny preparat do mycia ciała i włosów pacjenta przed zabiegami operacyjnymi na bazie oktenidyny. PH neutralne dla skóry. Bez mydła, barwników i innych substanji zapachowych.                                                    </t>
    </r>
    <r>
      <rPr>
        <sz val="18"/>
        <color rgb="FFFF0000"/>
        <rFont val="Arial"/>
        <family val="2"/>
        <charset val="238"/>
      </rPr>
      <t xml:space="preserve">Np. taki jak Octenisan Wash Lotion lub równoważny </t>
    </r>
  </si>
  <si>
    <t xml:space="preserve">Kryteria oceny jakości:
- Po pierwszym otwarciu, okres ważności 3 lata - 10 pkt.
- Po pierwszym otwarciu, okres ważności  &gt;3 lata - 5 pkt.
- Po pierwszym otwarciu, okres ważności  nieokreślony - 0 pkt.
</t>
  </si>
  <si>
    <t xml:space="preserve">Kryteria oceny jakości:
- Po pierwszym otwarciu, okres ważności 3 lata - 10 pkt.
- Po pierwszym otwarciu, okres ważności  &gt;3 lata - 5 pkt.
- Po pierwszym otwarciu, okres ważności  nieokreślony -0 pkt.
</t>
  </si>
  <si>
    <r>
      <t xml:space="preserve">Roztwór do dezynfekcji skóry ,antyseptyki błony śluzowej ,antyseptyki ran, oparzeń. Roztwór wodny powidonu jodu. Substancja czynna powidon jodu (PVP-jod). Produkt leczniczy.                                  
</t>
    </r>
    <r>
      <rPr>
        <sz val="18"/>
        <color rgb="FFFF0000"/>
        <rFont val="Arial"/>
        <family val="2"/>
        <charset val="238"/>
      </rPr>
      <t xml:space="preserve">Np. taki jak Braunol  lub równoważny  </t>
    </r>
    <r>
      <rPr>
        <sz val="18"/>
        <rFont val="Arial"/>
        <family val="2"/>
        <charset val="238"/>
      </rPr>
      <t xml:space="preserve">
</t>
    </r>
  </si>
  <si>
    <r>
      <t xml:space="preserve">Preparat w płynie do oczyszczania                                          i nawilżania przewlekłych ran. Bezbarwny, bez alkoholu, zawierający octenidynę. Wyrób medyczny.                                                              </t>
    </r>
    <r>
      <rPr>
        <sz val="18"/>
        <color rgb="FFFF0000"/>
        <rFont val="Arial"/>
        <family val="2"/>
        <charset val="238"/>
      </rPr>
      <t>Np. taki jak Octenilin płyn lub równoważny</t>
    </r>
    <r>
      <rPr>
        <sz val="18"/>
        <rFont val="Arial"/>
        <family val="2"/>
        <charset val="238"/>
      </rPr>
      <t xml:space="preserve">  </t>
    </r>
  </si>
  <si>
    <t xml:space="preserve">Kryteria oceny jakości:
- Po pierwszym otwarciu, okres ważności 12 miesięcy- 10 pkt
- Po pierwszym otwarciu, okres ważności  &gt;12 miesięcy - 5 pkt.
- Po pierwszym otwarciu, okres ważności  nieokreślony - 0 pkt.
</t>
  </si>
  <si>
    <r>
      <t xml:space="preserve">Preparat w żelu do oczyszczania, nawiżania, dekontaminacji ran. Zalecany do ran oparzeniowych z suchą martwicą i rozpływną. Bezbarwny, bezwonny, zawierający octenidynę. Wyrób medyczny. 
</t>
    </r>
    <r>
      <rPr>
        <sz val="18"/>
        <color rgb="FFFF0000"/>
        <rFont val="Arial"/>
        <family val="2"/>
        <charset val="238"/>
      </rPr>
      <t xml:space="preserve">Np. taki jak Octenilin żel lub równoważny  
</t>
    </r>
  </si>
  <si>
    <r>
      <t xml:space="preserve">Roztwór wodny oksydantów (HOCL i NaOCL) do odkażania i płukania ran ostrych, przewlekłych.                                                                </t>
    </r>
    <r>
      <rPr>
        <sz val="18"/>
        <color rgb="FFFF0000"/>
        <rFont val="Arial"/>
        <family val="2"/>
        <charset val="238"/>
      </rPr>
      <t xml:space="preserve">Np. taki jak Microdacyn Wound Care lub równoważny  </t>
    </r>
  </si>
  <si>
    <r>
      <t xml:space="preserve">Środek do dezynfekcji  powierzchni zmywalnych oraz powierzchni zanieczyszczonych substancją organiczną. </t>
    </r>
    <r>
      <rPr>
        <b/>
        <u/>
        <sz val="18"/>
        <rFont val="Arial"/>
        <family val="2"/>
        <charset val="238"/>
      </rPr>
      <t>Postać tabletek</t>
    </r>
    <r>
      <rPr>
        <sz val="18"/>
        <rFont val="Arial"/>
        <family val="2"/>
        <charset val="238"/>
      </rPr>
      <t xml:space="preserve">.
Bez zawartości aldehydów, czwartorzędowych związków amoniowych. 
</t>
    </r>
    <r>
      <rPr>
        <sz val="18"/>
        <color rgb="FFFF0000"/>
        <rFont val="Arial"/>
        <family val="2"/>
        <charset val="238"/>
      </rPr>
      <t xml:space="preserve">Np. taki jak Chloramid DT lub równoważny  </t>
    </r>
  </si>
  <si>
    <r>
      <t xml:space="preserve">Preparat do dezynfekcji powierzchni sprzętu medycznego wrażliwego na działanie  alkoholi. </t>
    </r>
    <r>
      <rPr>
        <u/>
        <sz val="18"/>
        <rFont val="Arial"/>
        <family val="2"/>
        <charset val="238"/>
      </rPr>
      <t>Preparat  w formie pianki.</t>
    </r>
    <r>
      <rPr>
        <sz val="18"/>
        <rFont val="Arial"/>
        <family val="2"/>
        <charset val="238"/>
      </rPr>
      <t xml:space="preserve"> Może być stosowany do dezynfekcji pleksi inkubatorów  firmy Dutchmed, Drager i Promed  i głowic USG. Nie zawiera alkoholu, aldehydów. Nie pozostawia smug.
Wyrób medyczny mimimum klasy II A
</t>
    </r>
    <r>
      <rPr>
        <sz val="18"/>
        <color rgb="FFFF0000"/>
        <rFont val="Arial"/>
        <family val="2"/>
        <charset val="238"/>
      </rPr>
      <t xml:space="preserve">Np.taki jak  Mikrozid Sensitive Liguid lub równoważny  </t>
    </r>
    <r>
      <rPr>
        <sz val="18"/>
        <rFont val="Arial"/>
        <family val="2"/>
        <charset val="238"/>
      </rPr>
      <t xml:space="preserve">
</t>
    </r>
  </si>
  <si>
    <r>
      <t xml:space="preserve">Preparat do mycia i dezynfekcji małych powierzchni, wyrobów medycznych  i urządzeń medycznych wrażliwych na działanie alkoholi np. głowice ultrasonograficzne .W formie chusteczek. Nie zawiera alkoholi, aldehydów i fenoli. Mogą być stosowne do ultrasonografów  firm SonoAce, Philips. Rozmiar nie mniejszy niż  20 x 20 cm.                                                      </t>
    </r>
    <r>
      <rPr>
        <sz val="18"/>
        <color rgb="FFFF0000"/>
        <rFont val="Arial"/>
        <family val="2"/>
        <charset val="238"/>
      </rPr>
      <t xml:space="preserve">Np.taki jak  Mikrozid Sensitive Wipes lub równoważny  </t>
    </r>
  </si>
  <si>
    <r>
      <t xml:space="preserve">Preparat myjaco-dezynfekcyjnyprzeznaczony do myjni-dezynfektora Soluscope serie TEE. Na bazie metoksypropoksypropanolu i chlorku didecylodidemetyloaminiowego. Preparat kompatybilny (od tego samego producenta) z preparatem dezynfekcyjnym na bazie kwasu nadoctowego z poz. 2 pH koncentratu &gt; 3. Wyrób medyczny.                                                    </t>
    </r>
    <r>
      <rPr>
        <sz val="18"/>
        <color rgb="FFFF0000"/>
        <rFont val="Arial"/>
        <family val="2"/>
        <charset val="238"/>
      </rPr>
      <t xml:space="preserve">Np.taki jak  Soluscope C+ lub równoważny  </t>
    </r>
  </si>
  <si>
    <r>
      <t xml:space="preserve">Preparat do dezynfekcji sond o echokardiografii przezprzełykowej w myjni Soluscope Serie TEE. Na bazie kwasu nadoctowego i nadtlenku wodoru. Wyrób medyczny.                                                             </t>
    </r>
    <r>
      <rPr>
        <sz val="18"/>
        <color rgb="FFFF0000"/>
        <rFont val="Arial"/>
        <family val="2"/>
        <charset val="238"/>
      </rPr>
      <t xml:space="preserve">Np.taki jak  Soluscope P lub równoważny  </t>
    </r>
  </si>
  <si>
    <r>
      <t xml:space="preserve">Dodatek antykorozyjny do preparatu dezynfekcyjnego z poz. 2. Na bazie alkoholu izopropylowego i azotanu sodu. Wyrób medyczny.                                                                               </t>
    </r>
    <r>
      <rPr>
        <sz val="18"/>
        <color rgb="FFFF0000"/>
        <rFont val="Arial"/>
        <family val="2"/>
        <charset val="238"/>
      </rPr>
      <t xml:space="preserve">Np.taki jak  Soluscope P lub równoważny  </t>
    </r>
  </si>
  <si>
    <r>
      <t xml:space="preserve">Zestaw filtrów do myjni Soluscope Serii TEE przeznaczonych do przeglądu kwartalnego. Zawiera wstępne filtry wody 0,2 µm i 1 µm oraz filtr powietrza HEPA 0,2 µm.                                         </t>
    </r>
    <r>
      <rPr>
        <sz val="18"/>
        <color rgb="FFFF0000"/>
        <rFont val="Arial"/>
        <family val="2"/>
        <charset val="238"/>
      </rPr>
      <t>Np. Zestaw filtrów A3333 lub równoważny</t>
    </r>
  </si>
  <si>
    <t xml:space="preserve">litr roboczy </t>
  </si>
  <si>
    <t>B,F,V-(HBV,HCV,HIV, (Adeno, Norowirus), S (spory- clostridium difficile)</t>
  </si>
  <si>
    <r>
      <t xml:space="preserve">Środek alkoholowy do dezynfekcji małych powierzchni i sprzętu metodą przecierania nie zanieczyszczonych substancja organiczną. W postaci chusteczek. Rozmiar ok. 14 cm x 18 cm.                                                               </t>
    </r>
    <r>
      <rPr>
        <sz val="18"/>
        <color rgb="FFFF0000"/>
        <rFont val="Arial"/>
        <family val="2"/>
        <charset val="238"/>
      </rPr>
      <t>Np. taki jak Mikrozid AF Wipes lub równoważny</t>
    </r>
  </si>
  <si>
    <r>
      <t xml:space="preserve">Pianka do wstępnej dezynfekcji i mycia narzędzi chirurgicznych. Gotowy preparat do wstępnej dezynfekcji i mycia narzędzi chirurgicznych przed właściwym procesem dezynfekcji. Zawiera inhibitory korozji. Wyrób medyczny kl. II B.                                                  </t>
    </r>
    <r>
      <rPr>
        <sz val="18"/>
        <color rgb="FFFF0000"/>
        <rFont val="Arial"/>
        <family val="2"/>
        <charset val="238"/>
      </rPr>
      <t xml:space="preserve">Np. taki jak Viruton Pre lub równoważny. </t>
    </r>
  </si>
  <si>
    <t>Op. 1 l         (koncentrat stężony)</t>
  </si>
  <si>
    <t>Op.5 l (koncentrat stężony)</t>
  </si>
  <si>
    <t>litr</t>
  </si>
  <si>
    <t>op. a 10kg            lub 5 kg           (kanistry) koncentrat</t>
  </si>
  <si>
    <t>nr sprawy P/19/04/2020/DEZ</t>
  </si>
  <si>
    <t xml:space="preserve">Kryteria oceny jakości:
- Smak miętowy, bezbarwny  - 10 pkt.
- Smak  oryginalny, bezbarwny- 5 pkt.
- Bezsmakowy, zabarwiony  -0 pkt.
</t>
  </si>
  <si>
    <t xml:space="preserve">Kryteria oceny jakości:
- Po pierwszym otwarciu, okres ważności 12 miesięcy - 10 pkt.
- Po pierwszym otwarciu, okres ważności  &gt;12 miesięcy - 5 pkt.
- Po pierwszym otwarciu, okres ważności  nieokreślony -0 pkt.
</t>
  </si>
  <si>
    <t xml:space="preserve">Bezbarwny                           i bezzapachowy                         - 10 pkt.
- Bezbarwny                          i zapachowy - 5 pkt.
Zabarwiony                         i zapachowy - 0 pkt.
</t>
  </si>
  <si>
    <t>Razem</t>
  </si>
  <si>
    <r>
      <t xml:space="preserve">Środek zabarwiony do dezynfekcji skóry pola operacyjnego, do odkażania skóry  przed iniekcjami, punkcjami, cewnikowaniem szczepieniami, pobraniem krwi. 
Alkoholowy roztwór zawierający organiczne związki jodu. Produkt leczniczy.                                                  </t>
    </r>
    <r>
      <rPr>
        <sz val="18"/>
        <color rgb="FFFF0000"/>
        <rFont val="Arial"/>
        <family val="2"/>
        <charset val="238"/>
      </rPr>
      <t xml:space="preserve">Np. taki jak.Braunoderm lub równoważny        </t>
    </r>
    <r>
      <rPr>
        <sz val="18"/>
        <rFont val="Arial"/>
        <family val="2"/>
        <charset val="238"/>
      </rPr>
      <t xml:space="preserve">               
</t>
    </r>
  </si>
  <si>
    <r>
      <t xml:space="preserve">Płynny preparat do dezynfekcji błon śluzowych                  i skóry przed zabiegami nie chrurgicznymi. Bezbarwny. Bez jodu i chlorheksydyny na bazie octenidyny.
Gotowy do użytku bez rozcieńczania.   Produkt leczniczy. 
</t>
    </r>
    <r>
      <rPr>
        <sz val="18"/>
        <color rgb="FFFF0000"/>
        <rFont val="Arial"/>
        <family val="2"/>
        <charset val="238"/>
      </rPr>
      <t xml:space="preserve">Np. taki jak Octenisept lub równoważny  </t>
    </r>
    <r>
      <rPr>
        <sz val="18"/>
        <rFont val="Arial"/>
        <family val="2"/>
        <charset val="238"/>
      </rPr>
      <t xml:space="preserve">
</t>
    </r>
  </si>
  <si>
    <r>
      <t xml:space="preserve">Antybakteryjny płyn do higieny jamy ustnej  -  roztwór chlorhesydyny do toalety jamy ustnej               u pacjentów podłączonych do  respiratora. Smak miętowy.                                                           </t>
    </r>
    <r>
      <rPr>
        <sz val="18"/>
        <color rgb="FFFF0000"/>
        <rFont val="Arial"/>
        <family val="2"/>
        <charset val="238"/>
      </rPr>
      <t xml:space="preserve">Np. taki jak Oralsept lub równoważny  </t>
    </r>
  </si>
  <si>
    <r>
      <t xml:space="preserve">Roztwór do przemywania, nawilazania                       i pielęgnacji ran. Na bazie poliheksanidu                    i poloksameru. Gotowy do użytku bez rozcieńczania.                                                          </t>
    </r>
    <r>
      <rPr>
        <sz val="18"/>
        <color rgb="FFFF0000"/>
        <rFont val="Arial"/>
        <family val="2"/>
        <charset val="238"/>
      </rPr>
      <t xml:space="preserve">Np. taki jak SutriSept lub równoważny   </t>
    </r>
    <r>
      <rPr>
        <sz val="18"/>
        <rFont val="Arial"/>
        <family val="2"/>
        <charset val="238"/>
      </rPr>
      <t xml:space="preserve">                                                   </t>
    </r>
  </si>
  <si>
    <r>
      <t xml:space="preserve">Środek do dezynfekcji skóry przed punkcjami, iniekcjami, szczepieniami  pobraniem krwi , operacyjami. </t>
    </r>
    <r>
      <rPr>
        <b/>
        <u/>
        <sz val="18"/>
        <rFont val="Arial"/>
        <family val="2"/>
        <charset val="238"/>
      </rPr>
      <t>Bezbarwny</t>
    </r>
    <r>
      <rPr>
        <sz val="18"/>
        <rFont val="Arial"/>
        <family val="2"/>
        <charset val="238"/>
      </rPr>
      <t xml:space="preserve"> , oparty o alkohol,bez zawartości jodu i jego związków  i  pochodnych fenolowych.Produkt leczniczy.
</t>
    </r>
    <r>
      <rPr>
        <b/>
        <sz val="18"/>
        <rFont val="Arial"/>
        <family val="2"/>
        <charset val="238"/>
      </rPr>
      <t xml:space="preserve">Pozycje 1 i 2 w pakiecie nr 6 stanowią ten sam produkt lecz różnią się formą opakowania - są ze sobą powiązane. </t>
    </r>
    <r>
      <rPr>
        <sz val="18"/>
        <rFont val="Arial"/>
        <family val="2"/>
        <charset val="238"/>
      </rPr>
      <t xml:space="preserve">
</t>
    </r>
  </si>
  <si>
    <r>
      <t xml:space="preserve">Alkoholowy, bezbarwny preparat zawierający octenidynę do dezynfekcji skóry przed procedurami naruszającymi jej ciągłość.
Produkt leczniczy.                                                     </t>
    </r>
    <r>
      <rPr>
        <sz val="18"/>
        <color rgb="FFFF0000"/>
        <rFont val="Arial"/>
        <family val="2"/>
        <charset val="238"/>
      </rPr>
      <t xml:space="preserve">Np. taki jak Octeniderm lub równoważny  </t>
    </r>
    <r>
      <rPr>
        <sz val="18"/>
        <rFont val="Arial"/>
        <family val="2"/>
        <charset val="238"/>
      </rPr>
      <t xml:space="preserve">
</t>
    </r>
  </si>
  <si>
    <r>
      <t xml:space="preserve">Krem ochronny do rąk. Działa ochronnie, nawilżająco i regenerująco. Pielęgnuje przesuszoną, podrażnioną i szorstką skórę dłoni. Do codziennego stosowania po częstym myciu rąk oraz po higienicznej dezynfekcji - dla personelu medycznego.                                                              </t>
    </r>
    <r>
      <rPr>
        <sz val="18"/>
        <color rgb="FFFF0000"/>
        <rFont val="Arial"/>
        <family val="2"/>
        <charset val="238"/>
      </rPr>
      <t>Np. taki jak Velodes Cream lub równoważny</t>
    </r>
    <r>
      <rPr>
        <sz val="18"/>
        <rFont val="Arial"/>
        <family val="2"/>
        <charset val="238"/>
      </rPr>
      <t xml:space="preserve">  </t>
    </r>
  </si>
  <si>
    <t xml:space="preserve">Aktywator do pozycji 1 - poszarzający działanie środka o TBC i spory. Postać płynnego koncentratu.
Pozycje 1 i 2 w pakiecie nr 8 są  ze sobą powiązane. 
</t>
  </si>
  <si>
    <t xml:space="preserve">Kryteria oceny jakości:
preparat w postaci proszku w opakowaniu 2 kg - 10 pkt.
preparat w postaci proszku w opakowaniu &gt; 2 kg - 0 pkt.
</t>
  </si>
  <si>
    <r>
      <t xml:space="preserve">Preparat do dezynfekcji i mycia narzędzi medycznych wykonanych z metalu, plastiku, szkła. Bezaldehydowy ze środkiem aktywnym - glukoprotamin. 
Kompatybilny z maceratorem SOLO i maceratorem do pieluchomajtek.
Posiada pozytywną opinię firmy Greenpol.                          </t>
    </r>
    <r>
      <rPr>
        <sz val="18"/>
        <color rgb="FFFF0000"/>
        <rFont val="Arial"/>
        <family val="2"/>
        <charset val="238"/>
      </rPr>
      <t>Np. taki jak Sekusept TM PLUS lub równoważny.</t>
    </r>
  </si>
  <si>
    <r>
      <t xml:space="preserve">Płynny preparat do manualnego mycia i dezynfekcji zanieczyszczonych narzędzi chirurgicznych, endoskopów  i innych wyrobów medycznych. Nie zawiera aldehydów. Do stosowania  w myjniach ultradzwiekowych. 
Wyrób medyczny klasy II B.                       </t>
    </r>
    <r>
      <rPr>
        <b/>
        <sz val="18"/>
        <rFont val="Arial"/>
        <family val="2"/>
        <charset val="238"/>
      </rPr>
      <t xml:space="preserve">Pozycje 1 i 2 w pakiecie nr 9 stanowią ten sam produkt lecz różnią się formą opakowania - są ze sobą powiązane. </t>
    </r>
    <r>
      <rPr>
        <sz val="18"/>
        <rFont val="Arial"/>
        <family val="2"/>
        <charset val="238"/>
      </rPr>
      <t xml:space="preserve">
 </t>
    </r>
    <r>
      <rPr>
        <sz val="18"/>
        <color rgb="FFFF0000"/>
        <rFont val="Arial"/>
        <family val="2"/>
        <charset val="238"/>
      </rPr>
      <t xml:space="preserve">Np. taki jak Gigazyme X-tra lub równoważny. </t>
    </r>
    <r>
      <rPr>
        <sz val="18"/>
        <rFont val="Arial"/>
        <family val="2"/>
        <charset val="238"/>
      </rPr>
      <t xml:space="preserve"> </t>
    </r>
  </si>
  <si>
    <r>
      <t xml:space="preserve">Środek alkoholowy do dezynfekcji małych powierzchni i sprzętu metodą przecierania nie zanieczyszczonychsubstancją organiczna. W postaci chusteczek.  Rozmiar ok. 14 cm x18 cm.                                                                </t>
    </r>
    <r>
      <rPr>
        <b/>
        <sz val="18"/>
        <rFont val="Arial"/>
        <family val="2"/>
        <charset val="238"/>
      </rPr>
      <t xml:space="preserve">Pozycja 3 i 4 zadania nr 10 stanowią ten sam produkt lecz różnią się formą opakowania - są ze sobą powiązane (nierozerwalne). </t>
    </r>
  </si>
  <si>
    <t xml:space="preserve">Płynny, alkaliczny środek do mycia w myjniach dezynfektorach typ: Decomat 4656, do maszynowego mycia narzędzi medycznych, sprzętu anestezjologicznego, narzędzi stosowanych w okulistyce, giętkich i sztywnych endoskopów oraz kontenerów. Preparat można stosować do anodowanego aluminium, metali kolorowych, usuwa osad krzemianowy. Zawiera enzymy, anionowe i niejonowe substancje powierzchniowo czynne o pH w roztworze roboczym 10,5. Spełnia zalecenia w zakresie ograniczenia do minimum ryzyka vCJK. Stężenie roztworu roboczego 0,3-1%. Wyrób medyczny.
</t>
  </si>
  <si>
    <t xml:space="preserve">Opakowanie
25 kg – 10 pkt
Opakowanie inne –                0 pkt.
Nie zawiera substancji uważanych za toksyczne – 10pkt,
Zawiera substancje uważane za toksyczne- 0 pkt.
</t>
  </si>
  <si>
    <t xml:space="preserve">Opakowanie
20 l. –10pkt
Opakowanie inne –                    0 pkt.
Nie zawiera substancji uważanych za toksyczne - 10pkt.
Zawiera substancje uważane za toksyczne – 0 pkt
</t>
  </si>
  <si>
    <t xml:space="preserve">Olejek w sprayu do pielęgnacji narzędzi chirurgicznych na bazie medycznych olei białych                 o pH 7 i gęstości ok. 0,86 g/cm3.
</t>
  </si>
  <si>
    <t>Produkty z pozycji 1 – 3 powinny pochodzić od jednego producenta i być kompatybilne                           z systemem centralnego dozowania do 4 myjni, przystosowanym do opakowań 20 l i 25 kg.</t>
  </si>
  <si>
    <t>Uwaga: Wykonawca oferujący  środki czyszcące            w opakowaniach innych niż a" 20 l lub 25 kg l winien odpowiednio przeliczyć ich ilość aby zachować wymaganą ilość preparatu</t>
  </si>
  <si>
    <t>Gotowy             do użytku</t>
  </si>
  <si>
    <t>Gotowy               do użytku</t>
  </si>
  <si>
    <t xml:space="preserve">Gotowy            do użytku   
</t>
  </si>
  <si>
    <t>Gotowy              do użytku</t>
  </si>
  <si>
    <t xml:space="preserve">Gotowy             do użytku </t>
  </si>
  <si>
    <t>Gotowy                  do użytku</t>
  </si>
  <si>
    <t>0,1 %                 (1 000 ppm         tj. 1 tab./1,5 l wody)</t>
  </si>
  <si>
    <t xml:space="preserve">Op.500 ml         </t>
  </si>
  <si>
    <t>Kryteria oceny jakości:
możliwość użycia preparatu do nasączenia suchych chusteczek z zachowaniem okresu trwałości  1 miesiąc - 10 pkt.
-brak możliwości użycia preparatu do nasączanie suchych chusteczek z zachowaniem trwałości  1 miesiąc - 0pkt.</t>
  </si>
  <si>
    <t xml:space="preserve">Kryteria oceny jakości poz. 1 do 3 pakietu nr 11:
- każdy preparat w kanistrze innego koloru - 10 pkt.                              brak zróznicowania kolorów wszystkich kanistrów - 0 pkt.  Złącze każdego z kanistrów innego typu - 10 pkt. brak zróżnicowania złączy kanistrów - 0 pkt. wskaźnik poziomu płynu w kanistrach - 10 pkt. brak widoczności poziomu płynu - 0 pkt.     </t>
  </si>
  <si>
    <t>Preparat do mycia  ciała i włosów pacjenta przed zabiegami operacyjnymi</t>
  </si>
  <si>
    <t xml:space="preserve">Preparat do dezynfekcji powierzchni  </t>
  </si>
  <si>
    <t>Preparaty i materiały eksploatacyjne do myjni-dezynfektora sond do echokardiografii przezprzełykowej</t>
  </si>
  <si>
    <t>Środki dezynfekcyjne dla Centralnej Sterylizatorni</t>
  </si>
  <si>
    <t>Pakiet nr 10 a</t>
  </si>
  <si>
    <t>op. a' 10 kg lub 5 kg</t>
  </si>
  <si>
    <t>12 lub 24</t>
  </si>
  <si>
    <t xml:space="preserve"> </t>
  </si>
  <si>
    <t>Pakiet nr 12 a</t>
  </si>
  <si>
    <t>Pakiet nr 9 a</t>
  </si>
  <si>
    <r>
      <t>Alkoholowy środek do dezynfekcji małych powierzchni i miejsc trudnodostępnych. Stężony gotowy do użycia nie zawierający aldehydów, czwartorzędowych związków amoniowych. Nie pozostawiający smug na dezyfekowanych  powierzchniach. Wyrób medyczny klasy II A.</t>
    </r>
    <r>
      <rPr>
        <sz val="18"/>
        <color rgb="FF0070C0"/>
        <rFont val="Arial"/>
        <family val="2"/>
        <charset val="238"/>
      </rPr>
      <t xml:space="preserve"> </t>
    </r>
    <r>
      <rPr>
        <sz val="18"/>
        <rFont val="Arial"/>
        <family val="2"/>
        <charset val="238"/>
      </rPr>
      <t xml:space="preserve">                                      </t>
    </r>
    <r>
      <rPr>
        <sz val="18"/>
        <color rgb="FFFF0000"/>
        <rFont val="Arial"/>
        <family val="2"/>
        <charset val="238"/>
      </rPr>
      <t>Np. taki jak Mikrozid ligiud AF lub równoważny</t>
    </r>
    <r>
      <rPr>
        <sz val="18"/>
        <rFont val="Arial"/>
        <family val="2"/>
        <charset val="238"/>
      </rPr>
      <t xml:space="preserve">  </t>
    </r>
  </si>
  <si>
    <r>
      <t xml:space="preserve">Uwaga :Zamawijący wymaga w poz. 1 - 120 kg środka  w opakowniach 10 </t>
    </r>
    <r>
      <rPr>
        <sz val="18"/>
        <color rgb="FF00B050"/>
        <rFont val="Arial"/>
        <family val="2"/>
        <charset val="238"/>
      </rPr>
      <t>kg</t>
    </r>
    <r>
      <rPr>
        <sz val="18"/>
        <rFont val="Arial"/>
        <family val="2"/>
        <charset val="238"/>
      </rPr>
      <t xml:space="preserve"> .Wykonawca oferujący  środki czyszcące w opakowaniach 5kg   winien odpowiednio przeliczyć ich ilość aby zachować 120 kg środka</t>
    </r>
  </si>
  <si>
    <r>
      <t xml:space="preserve">Wiaderko kompatybilne do opakowań suchych chusteczek z pozycji 1  - wytrzymałe, wielokrotnego użytku, ze szczelnym zamknięciem zapobiegającym wysychaniu nasączonych chusteczek.
</t>
    </r>
    <r>
      <rPr>
        <b/>
        <sz val="18"/>
        <rFont val="Arial"/>
        <family val="2"/>
        <charset val="238"/>
      </rPr>
      <t xml:space="preserve">Pozycja </t>
    </r>
    <r>
      <rPr>
        <b/>
        <sz val="18"/>
        <color rgb="FF00B050"/>
        <rFont val="Arial"/>
        <family val="2"/>
        <charset val="238"/>
      </rPr>
      <t xml:space="preserve">7 i 8 </t>
    </r>
    <r>
      <rPr>
        <b/>
        <sz val="18"/>
        <rFont val="Arial"/>
        <family val="2"/>
        <charset val="238"/>
      </rPr>
      <t>- są ze sobą powiązane (nierozerwalne).</t>
    </r>
    <r>
      <rPr>
        <sz val="18"/>
        <rFont val="Arial"/>
        <family val="2"/>
        <charset val="238"/>
      </rPr>
      <t xml:space="preserve">
</t>
    </r>
  </si>
  <si>
    <t>Pakiet nr 12 b</t>
  </si>
  <si>
    <t>Pakiet nr 9 b</t>
  </si>
  <si>
    <t>Pakiet nr 10 b</t>
  </si>
  <si>
    <t xml:space="preserve">Kryteria oceny jakości: Op. 0,75 l -10 pkt.             op. 1 l - 5 pkt. </t>
  </si>
  <si>
    <t xml:space="preserve">Preparat w postaci piany/spray do dezynfekcji i mycia powierzchni medycznych w tym np. Sond USG. Preparat na bazie nadtlenku wodoru, bez zawartości alkoholi.
Np.taki jak  Incidin Oxy foam S lub równoważny  
</t>
  </si>
  <si>
    <t xml:space="preserve">Środek do dezynfekcji zewnętrznych elementów centralnych i obwodowych cewników dożylnych takich jak: wejścia do kanału wkłucia, częsci kanałów, korki, kraniki itp. Na bazie chlorheksedyny i alkoholu. Bezpieczny dla skóry.                                          Np.taki jak  Citroclorex 2% MD lub równoważny  </t>
  </si>
  <si>
    <t>Kryteria oceny jakości: działanie na bakterie z grupy Enterobacteriaceae oporne na karbapenemy (klepsiella pneumoniae NDM) - 10 pkt. - brak spektrum działania na bakterie z w/w grupy - 0 pkt.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</si>
</sst>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&quot;zł&quot;"/>
    <numFmt numFmtId="165" formatCode="_-* #,##0\ _z_ł_-;\-* #,##0\ _z_ł_-;_-* &quot;-&quot;??\ _z_ł_-;_-@_-"/>
  </numFmts>
  <fonts count="19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8"/>
      <name val="Arial CE"/>
      <charset val="238"/>
    </font>
    <font>
      <sz val="18"/>
      <name val="Tahoma"/>
      <family val="2"/>
      <charset val="238"/>
    </font>
    <font>
      <sz val="18"/>
      <name val="Arial"/>
      <family val="2"/>
      <charset val="238"/>
    </font>
    <font>
      <b/>
      <sz val="18"/>
      <name val="Arial CE"/>
      <charset val="238"/>
    </font>
    <font>
      <b/>
      <sz val="18"/>
      <name val="Arial"/>
      <family val="2"/>
    </font>
    <font>
      <b/>
      <sz val="18"/>
      <name val="Arial"/>
      <family val="2"/>
      <charset val="238"/>
    </font>
    <font>
      <sz val="18"/>
      <color rgb="FFFF0000"/>
      <name val="Arial"/>
      <family val="2"/>
      <charset val="238"/>
    </font>
    <font>
      <b/>
      <u/>
      <sz val="18"/>
      <name val="Arial"/>
      <family val="2"/>
      <charset val="238"/>
    </font>
    <font>
      <sz val="18"/>
      <name val="Times New Roman"/>
      <family val="1"/>
      <charset val="238"/>
    </font>
    <font>
      <b/>
      <sz val="18"/>
      <color rgb="FFFF0000"/>
      <name val="Arial"/>
      <family val="2"/>
      <charset val="238"/>
    </font>
    <font>
      <u/>
      <sz val="18"/>
      <name val="Arial"/>
      <family val="2"/>
      <charset val="238"/>
    </font>
    <font>
      <vertAlign val="superscript"/>
      <sz val="18"/>
      <name val="Arial"/>
      <family val="2"/>
      <charset val="238"/>
    </font>
    <font>
      <sz val="18"/>
      <color rgb="FF000000"/>
      <name val="Arial"/>
      <family val="2"/>
      <charset val="238"/>
    </font>
    <font>
      <sz val="18"/>
      <color rgb="FF00B050"/>
      <name val="Arial"/>
      <family val="2"/>
      <charset val="238"/>
    </font>
    <font>
      <sz val="18"/>
      <color rgb="FF0070C0"/>
      <name val="Arial"/>
      <family val="2"/>
      <charset val="238"/>
    </font>
    <font>
      <b/>
      <sz val="18"/>
      <color rgb="FF00B05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56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/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7" fillId="2" borderId="0" xfId="2" applyFont="1" applyFill="1" applyBorder="1"/>
    <xf numFmtId="0" fontId="5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8" fillId="3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9" fontId="8" fillId="2" borderId="2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9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9" fontId="5" fillId="2" borderId="4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vertical="center" wrapText="1"/>
    </xf>
    <xf numFmtId="2" fontId="8" fillId="2" borderId="5" xfId="0" applyNumberFormat="1" applyFont="1" applyFill="1" applyBorder="1" applyAlignment="1">
      <alignment vertical="center" wrapText="1"/>
    </xf>
    <xf numFmtId="164" fontId="8" fillId="2" borderId="2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9" fontId="5" fillId="2" borderId="0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vertical="center" wrapText="1"/>
    </xf>
    <xf numFmtId="164" fontId="8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vertical="center" wrapText="1"/>
    </xf>
    <xf numFmtId="0" fontId="8" fillId="3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9" fontId="5" fillId="2" borderId="0" xfId="0" applyNumberFormat="1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vertical="center" wrapText="1"/>
    </xf>
    <xf numFmtId="0" fontId="5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left" vertical="center"/>
    </xf>
    <xf numFmtId="164" fontId="5" fillId="2" borderId="4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8" fillId="2" borderId="0" xfId="0" applyFont="1" applyFill="1" applyBorder="1" applyAlignment="1">
      <alignment vertical="center" wrapText="1"/>
    </xf>
    <xf numFmtId="164" fontId="8" fillId="2" borderId="9" xfId="0" applyNumberFormat="1" applyFont="1" applyFill="1" applyBorder="1" applyAlignment="1">
      <alignment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10" fontId="5" fillId="2" borderId="2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right" vertical="center" wrapText="1"/>
    </xf>
    <xf numFmtId="2" fontId="8" fillId="2" borderId="10" xfId="0" applyNumberFormat="1" applyFont="1" applyFill="1" applyBorder="1" applyAlignment="1">
      <alignment vertical="center" wrapText="1"/>
    </xf>
    <xf numFmtId="2" fontId="5" fillId="2" borderId="0" xfId="0" applyNumberFormat="1" applyFont="1" applyFill="1" applyBorder="1" applyAlignment="1">
      <alignment horizontal="right" vertical="center" wrapText="1"/>
    </xf>
    <xf numFmtId="165" fontId="5" fillId="2" borderId="2" xfId="1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Alignment="1">
      <alignment vertical="center" wrapText="1"/>
    </xf>
    <xf numFmtId="10" fontId="5" fillId="2" borderId="2" xfId="1" applyNumberFormat="1" applyFont="1" applyFill="1" applyBorder="1" applyAlignment="1">
      <alignment horizontal="center" vertical="center" wrapText="1"/>
    </xf>
    <xf numFmtId="0" fontId="11" fillId="2" borderId="0" xfId="0" applyFont="1" applyFill="1" applyBorder="1"/>
    <xf numFmtId="9" fontId="8" fillId="2" borderId="3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2" fontId="12" fillId="2" borderId="0" xfId="0" applyNumberFormat="1" applyFont="1" applyFill="1" applyAlignment="1">
      <alignment vertical="center" wrapText="1"/>
    </xf>
    <xf numFmtId="164" fontId="12" fillId="2" borderId="0" xfId="0" applyNumberFormat="1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2" fontId="9" fillId="2" borderId="0" xfId="0" applyNumberFormat="1" applyFont="1" applyFill="1" applyAlignment="1">
      <alignment vertical="center" wrapText="1"/>
    </xf>
    <xf numFmtId="164" fontId="9" fillId="2" borderId="0" xfId="0" applyNumberFormat="1" applyFont="1" applyFill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top" wrapText="1"/>
    </xf>
    <xf numFmtId="2" fontId="8" fillId="2" borderId="4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5" fontId="5" fillId="2" borderId="2" xfId="1" applyNumberFormat="1" applyFont="1" applyFill="1" applyBorder="1" applyAlignment="1">
      <alignment vertical="center" wrapText="1"/>
    </xf>
    <xf numFmtId="9" fontId="5" fillId="2" borderId="2" xfId="0" applyNumberFormat="1" applyFont="1" applyFill="1" applyBorder="1" applyAlignment="1">
      <alignment horizontal="center" vertical="top" wrapText="1"/>
    </xf>
    <xf numFmtId="0" fontId="8" fillId="3" borderId="0" xfId="0" applyFont="1" applyFill="1" applyAlignment="1">
      <alignment horizontal="left" vertical="center" wrapText="1"/>
    </xf>
    <xf numFmtId="0" fontId="11" fillId="2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left" vertical="top" wrapText="1"/>
    </xf>
    <xf numFmtId="2" fontId="3" fillId="2" borderId="0" xfId="0" applyNumberFormat="1" applyFont="1" applyFill="1"/>
    <xf numFmtId="2" fontId="5" fillId="2" borderId="0" xfId="0" applyNumberFormat="1" applyFont="1" applyFill="1" applyBorder="1" applyAlignment="1">
      <alignment vertical="center"/>
    </xf>
    <xf numFmtId="2" fontId="6" fillId="2" borderId="0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Alignment="1">
      <alignment horizontal="right" vertical="center" wrapText="1"/>
    </xf>
    <xf numFmtId="2" fontId="5" fillId="2" borderId="4" xfId="0" applyNumberFormat="1" applyFont="1" applyFill="1" applyBorder="1" applyAlignment="1">
      <alignment vertical="center" wrapText="1"/>
    </xf>
    <xf numFmtId="2" fontId="5" fillId="2" borderId="0" xfId="0" applyNumberFormat="1" applyFont="1" applyFill="1" applyBorder="1" applyAlignment="1">
      <alignment vertical="center" wrapText="1"/>
    </xf>
    <xf numFmtId="2" fontId="5" fillId="2" borderId="2" xfId="0" applyNumberFormat="1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5" fillId="2" borderId="2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2" fontId="8" fillId="2" borderId="0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164" fontId="16" fillId="2" borderId="0" xfId="0" applyNumberFormat="1" applyFont="1" applyFill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9" fontId="16" fillId="2" borderId="2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Normalny_Wycena stawka VA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137"/>
  <sheetViews>
    <sheetView tabSelected="1" topLeftCell="A115" zoomScale="42" zoomScaleNormal="42" zoomScaleSheetLayoutView="59" workbookViewId="0">
      <selection activeCell="A74" sqref="A74:XFD74"/>
    </sheetView>
  </sheetViews>
  <sheetFormatPr defaultColWidth="9.140625" defaultRowHeight="23.25" x14ac:dyDescent="0.35"/>
  <cols>
    <col min="1" max="1" width="25.28515625" style="52" customWidth="1"/>
    <col min="2" max="2" width="78.5703125" style="70" customWidth="1"/>
    <col min="3" max="3" width="23.28515625" style="52" customWidth="1"/>
    <col min="4" max="4" width="22.140625" style="52" customWidth="1"/>
    <col min="5" max="5" width="29.85546875" style="52" customWidth="1"/>
    <col min="6" max="6" width="37" style="52" customWidth="1"/>
    <col min="7" max="7" width="24.42578125" style="52" customWidth="1"/>
    <col min="8" max="8" width="27.7109375" style="52" customWidth="1"/>
    <col min="9" max="9" width="14.85546875" style="53" customWidth="1"/>
    <col min="10" max="10" width="25.5703125" style="52" customWidth="1"/>
    <col min="11" max="11" width="21" style="114" customWidth="1"/>
    <col min="12" max="12" width="14.42578125" style="5" customWidth="1"/>
    <col min="13" max="13" width="20.42578125" style="54" customWidth="1"/>
    <col min="14" max="14" width="25.5703125" style="5" customWidth="1"/>
    <col min="15" max="15" width="23" style="5" customWidth="1"/>
    <col min="16" max="16" width="25.7109375" style="5" customWidth="1"/>
    <col min="17" max="17" width="16.140625" style="6" bestFit="1" customWidth="1"/>
    <col min="18" max="18" width="20.7109375" style="6" customWidth="1"/>
    <col min="19" max="19" width="21" style="7" customWidth="1"/>
    <col min="20" max="20" width="14.5703125" style="7" bestFit="1" customWidth="1"/>
    <col min="21" max="21" width="9.140625" style="7"/>
    <col min="22" max="22" width="16.85546875" style="7" bestFit="1" customWidth="1"/>
    <col min="23" max="231" width="9.140625" style="7"/>
    <col min="232" max="16384" width="9.140625" style="5"/>
  </cols>
  <sheetData>
    <row r="1" spans="1:231" x14ac:dyDescent="0.35">
      <c r="A1" s="1" t="s">
        <v>170</v>
      </c>
      <c r="B1" s="2"/>
      <c r="C1" s="1"/>
      <c r="D1" s="1"/>
      <c r="E1" s="1"/>
      <c r="F1" s="1"/>
      <c r="G1" s="1"/>
      <c r="H1" s="1"/>
      <c r="I1" s="1"/>
      <c r="J1" s="1"/>
      <c r="K1" s="110"/>
      <c r="L1" s="3"/>
      <c r="M1" s="4"/>
      <c r="N1" s="1"/>
    </row>
    <row r="2" spans="1:231" x14ac:dyDescent="0.3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231" s="10" customFormat="1" x14ac:dyDescent="0.35">
      <c r="A3" s="8"/>
      <c r="B3" s="9" t="s">
        <v>88</v>
      </c>
      <c r="C3" s="1"/>
      <c r="D3" s="1"/>
      <c r="E3" s="1"/>
      <c r="F3" s="1"/>
      <c r="G3" s="1"/>
      <c r="H3" s="1"/>
      <c r="I3" s="1"/>
      <c r="J3" s="1"/>
      <c r="K3" s="111"/>
      <c r="L3" s="8"/>
      <c r="M3" s="8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</row>
    <row r="4" spans="1:231" s="7" customForma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12"/>
      <c r="L4" s="12"/>
      <c r="M4" s="12"/>
      <c r="N4" s="12"/>
      <c r="O4" s="12"/>
      <c r="Q4" s="13"/>
      <c r="R4" s="13"/>
    </row>
    <row r="5" spans="1:231" ht="20.25" customHeight="1" x14ac:dyDescent="0.35">
      <c r="A5" s="14" t="s">
        <v>0</v>
      </c>
      <c r="B5" s="15" t="s">
        <v>1</v>
      </c>
      <c r="C5" s="16"/>
      <c r="D5" s="16"/>
      <c r="E5" s="16"/>
      <c r="F5" s="16"/>
      <c r="G5" s="16"/>
      <c r="H5" s="16"/>
      <c r="I5" s="17"/>
      <c r="J5" s="18"/>
      <c r="K5" s="113"/>
      <c r="L5" s="19"/>
      <c r="M5" s="20"/>
      <c r="N5" s="19"/>
      <c r="O5" s="19"/>
    </row>
    <row r="6" spans="1:231" ht="46.5" x14ac:dyDescent="0.2">
      <c r="A6" s="21" t="s">
        <v>2</v>
      </c>
      <c r="B6" s="21" t="s">
        <v>3</v>
      </c>
      <c r="C6" s="21" t="s">
        <v>4</v>
      </c>
      <c r="D6" s="21" t="s">
        <v>5</v>
      </c>
      <c r="E6" s="21" t="s">
        <v>6</v>
      </c>
      <c r="F6" s="22" t="s">
        <v>7</v>
      </c>
      <c r="G6" s="22" t="s">
        <v>8</v>
      </c>
      <c r="H6" s="21" t="s">
        <v>9</v>
      </c>
      <c r="I6" s="23" t="s">
        <v>10</v>
      </c>
      <c r="J6" s="21" t="s">
        <v>11</v>
      </c>
      <c r="K6" s="24" t="s">
        <v>12</v>
      </c>
      <c r="L6" s="21" t="s">
        <v>13</v>
      </c>
      <c r="M6" s="24" t="s">
        <v>14</v>
      </c>
      <c r="N6" s="21" t="s">
        <v>15</v>
      </c>
      <c r="O6" s="21" t="s">
        <v>16</v>
      </c>
      <c r="P6" s="21" t="s">
        <v>17</v>
      </c>
      <c r="Q6" s="138" t="s">
        <v>18</v>
      </c>
      <c r="R6" s="138"/>
    </row>
    <row r="7" spans="1:231" ht="323.25" customHeight="1" x14ac:dyDescent="0.35">
      <c r="A7" s="25">
        <v>1</v>
      </c>
      <c r="B7" s="26" t="s">
        <v>175</v>
      </c>
      <c r="C7" s="25" t="s">
        <v>193</v>
      </c>
      <c r="D7" s="25" t="s">
        <v>55</v>
      </c>
      <c r="E7" s="25" t="s">
        <v>56</v>
      </c>
      <c r="F7" s="119" t="s">
        <v>172</v>
      </c>
      <c r="G7" s="25"/>
      <c r="H7" s="27" t="s">
        <v>20</v>
      </c>
      <c r="I7" s="28" t="s">
        <v>21</v>
      </c>
      <c r="J7" s="29">
        <v>500</v>
      </c>
      <c r="K7" s="30">
        <v>0</v>
      </c>
      <c r="L7" s="28"/>
      <c r="M7" s="30">
        <f>K7*1.08</f>
        <v>0</v>
      </c>
      <c r="N7" s="31">
        <f>J7*K7</f>
        <v>0</v>
      </c>
      <c r="O7" s="31">
        <f>P7-N7</f>
        <v>0</v>
      </c>
      <c r="P7" s="31">
        <f>J7*M7</f>
        <v>0</v>
      </c>
      <c r="Q7" s="139"/>
      <c r="R7" s="139"/>
    </row>
    <row r="8" spans="1:231" x14ac:dyDescent="0.35">
      <c r="A8" s="7"/>
      <c r="B8" s="32"/>
      <c r="C8" s="33"/>
      <c r="D8" s="33"/>
      <c r="E8" s="33"/>
      <c r="F8" s="33"/>
      <c r="G8" s="33"/>
      <c r="H8" s="34"/>
      <c r="I8" s="35"/>
      <c r="J8" s="36"/>
      <c r="K8" s="77"/>
      <c r="L8" s="37" t="s">
        <v>22</v>
      </c>
      <c r="M8" s="38"/>
      <c r="N8" s="39">
        <f t="shared" ref="N8:O8" si="0">SUM(N7)</f>
        <v>0</v>
      </c>
      <c r="O8" s="39">
        <f t="shared" si="0"/>
        <v>0</v>
      </c>
      <c r="P8" s="39">
        <f>SUM(P7)</f>
        <v>0</v>
      </c>
      <c r="Q8" s="149"/>
      <c r="R8" s="150"/>
    </row>
    <row r="9" spans="1:231" x14ac:dyDescent="0.35">
      <c r="A9" s="7"/>
      <c r="B9" s="40"/>
      <c r="C9" s="41"/>
      <c r="D9" s="41"/>
      <c r="E9" s="41"/>
      <c r="F9" s="41"/>
      <c r="G9" s="41"/>
      <c r="H9" s="42"/>
      <c r="I9" s="43"/>
      <c r="J9" s="44"/>
      <c r="K9" s="79"/>
      <c r="L9" s="45"/>
      <c r="M9" s="45"/>
      <c r="N9" s="46"/>
      <c r="O9" s="46"/>
      <c r="P9" s="46"/>
      <c r="Q9" s="47"/>
      <c r="R9" s="47"/>
    </row>
    <row r="10" spans="1:231" ht="20.25" customHeight="1" x14ac:dyDescent="0.35">
      <c r="A10" s="14" t="s">
        <v>23</v>
      </c>
      <c r="B10" s="15" t="s">
        <v>24</v>
      </c>
      <c r="C10" s="16"/>
      <c r="D10" s="16"/>
      <c r="E10" s="16"/>
      <c r="F10" s="16"/>
      <c r="G10" s="16"/>
      <c r="H10" s="16"/>
      <c r="I10" s="17"/>
      <c r="J10" s="18"/>
      <c r="K10" s="113"/>
      <c r="L10" s="19"/>
      <c r="M10" s="20"/>
      <c r="N10" s="19"/>
      <c r="O10" s="19"/>
    </row>
    <row r="11" spans="1:231" ht="46.5" x14ac:dyDescent="0.2">
      <c r="A11" s="21" t="s">
        <v>2</v>
      </c>
      <c r="B11" s="21" t="s">
        <v>3</v>
      </c>
      <c r="C11" s="21" t="s">
        <v>4</v>
      </c>
      <c r="D11" s="21" t="s">
        <v>5</v>
      </c>
      <c r="E11" s="21" t="s">
        <v>6</v>
      </c>
      <c r="F11" s="22" t="s">
        <v>7</v>
      </c>
      <c r="G11" s="93" t="s">
        <v>8</v>
      </c>
      <c r="H11" s="21" t="s">
        <v>9</v>
      </c>
      <c r="I11" s="23" t="s">
        <v>10</v>
      </c>
      <c r="J11" s="21" t="s">
        <v>11</v>
      </c>
      <c r="K11" s="24" t="s">
        <v>12</v>
      </c>
      <c r="L11" s="21" t="s">
        <v>13</v>
      </c>
      <c r="M11" s="24" t="s">
        <v>14</v>
      </c>
      <c r="N11" s="21" t="s">
        <v>15</v>
      </c>
      <c r="O11" s="21" t="s">
        <v>16</v>
      </c>
      <c r="P11" s="21" t="s">
        <v>17</v>
      </c>
      <c r="Q11" s="138" t="s">
        <v>18</v>
      </c>
      <c r="R11" s="138"/>
    </row>
    <row r="12" spans="1:231" ht="185.25" customHeight="1" x14ac:dyDescent="0.2">
      <c r="A12" s="25">
        <v>1</v>
      </c>
      <c r="B12" s="26" t="s">
        <v>177</v>
      </c>
      <c r="C12" s="28" t="s">
        <v>193</v>
      </c>
      <c r="D12" s="25"/>
      <c r="E12" s="25"/>
      <c r="F12" s="119" t="s">
        <v>171</v>
      </c>
      <c r="G12" s="25"/>
      <c r="H12" s="25" t="s">
        <v>25</v>
      </c>
      <c r="I12" s="28" t="s">
        <v>26</v>
      </c>
      <c r="J12" s="29">
        <v>36</v>
      </c>
      <c r="K12" s="30">
        <v>0</v>
      </c>
      <c r="L12" s="28"/>
      <c r="M12" s="48">
        <f>K12*1.23</f>
        <v>0</v>
      </c>
      <c r="N12" s="31">
        <f>J12*K12</f>
        <v>0</v>
      </c>
      <c r="O12" s="31">
        <f>P12-N12</f>
        <v>0</v>
      </c>
      <c r="P12" s="31">
        <f>J12*M12</f>
        <v>0</v>
      </c>
      <c r="Q12" s="151"/>
      <c r="R12" s="152"/>
    </row>
    <row r="13" spans="1:231" x14ac:dyDescent="0.35">
      <c r="A13" s="7"/>
      <c r="B13" s="32"/>
      <c r="C13" s="33"/>
      <c r="D13" s="33"/>
      <c r="E13" s="33"/>
      <c r="F13" s="33"/>
      <c r="G13" s="33"/>
      <c r="H13" s="34"/>
      <c r="I13" s="35"/>
      <c r="J13" s="36"/>
      <c r="K13" s="77"/>
      <c r="L13" s="37" t="s">
        <v>22</v>
      </c>
      <c r="M13" s="38"/>
      <c r="N13" s="39">
        <f>SUM(N12)</f>
        <v>0</v>
      </c>
      <c r="O13" s="39">
        <f>SUM(O12)</f>
        <v>0</v>
      </c>
      <c r="P13" s="39">
        <f>SUM(P12)</f>
        <v>0</v>
      </c>
      <c r="Q13" s="149"/>
      <c r="R13" s="150"/>
    </row>
    <row r="14" spans="1:231" ht="39.75" customHeight="1" x14ac:dyDescent="0.35">
      <c r="A14" s="7"/>
      <c r="B14" s="40"/>
      <c r="C14" s="41"/>
      <c r="D14" s="41"/>
      <c r="E14" s="41"/>
      <c r="F14" s="41"/>
      <c r="G14" s="41"/>
      <c r="H14" s="42"/>
      <c r="I14" s="43"/>
      <c r="J14" s="44"/>
      <c r="K14" s="79"/>
      <c r="L14" s="45"/>
      <c r="M14" s="45"/>
      <c r="N14" s="46"/>
      <c r="O14" s="49"/>
      <c r="P14" s="49"/>
      <c r="Q14" s="47"/>
      <c r="R14" s="47"/>
    </row>
    <row r="15" spans="1:231" x14ac:dyDescent="0.35">
      <c r="A15" s="50" t="s">
        <v>27</v>
      </c>
      <c r="B15" s="51" t="s">
        <v>203</v>
      </c>
      <c r="N15" s="49"/>
      <c r="O15" s="49"/>
      <c r="P15" s="49"/>
    </row>
    <row r="16" spans="1:231" ht="50.25" customHeight="1" x14ac:dyDescent="0.2">
      <c r="A16" s="92" t="s">
        <v>2</v>
      </c>
      <c r="B16" s="92" t="s">
        <v>3</v>
      </c>
      <c r="C16" s="92" t="s">
        <v>4</v>
      </c>
      <c r="D16" s="92" t="s">
        <v>5</v>
      </c>
      <c r="E16" s="92" t="s">
        <v>6</v>
      </c>
      <c r="F16" s="93" t="s">
        <v>7</v>
      </c>
      <c r="G16" s="93" t="s">
        <v>8</v>
      </c>
      <c r="H16" s="92" t="s">
        <v>9</v>
      </c>
      <c r="I16" s="23" t="s">
        <v>10</v>
      </c>
      <c r="J16" s="92" t="s">
        <v>28</v>
      </c>
      <c r="K16" s="24" t="s">
        <v>12</v>
      </c>
      <c r="L16" s="92" t="s">
        <v>13</v>
      </c>
      <c r="M16" s="24" t="s">
        <v>14</v>
      </c>
      <c r="N16" s="92" t="s">
        <v>15</v>
      </c>
      <c r="O16" s="92" t="s">
        <v>16</v>
      </c>
      <c r="P16" s="92" t="s">
        <v>17</v>
      </c>
      <c r="Q16" s="138" t="s">
        <v>18</v>
      </c>
      <c r="R16" s="138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</row>
    <row r="17" spans="1:231" s="8" customFormat="1" ht="186" x14ac:dyDescent="0.2">
      <c r="A17" s="25">
        <v>1</v>
      </c>
      <c r="B17" s="26" t="s">
        <v>147</v>
      </c>
      <c r="C17" s="28" t="s">
        <v>194</v>
      </c>
      <c r="D17" s="25"/>
      <c r="E17" s="25" t="s">
        <v>57</v>
      </c>
      <c r="F17" s="25" t="s">
        <v>173</v>
      </c>
      <c r="G17" s="25"/>
      <c r="H17" s="25" t="s">
        <v>58</v>
      </c>
      <c r="I17" s="28" t="s">
        <v>26</v>
      </c>
      <c r="J17" s="29">
        <v>350</v>
      </c>
      <c r="K17" s="30">
        <v>0</v>
      </c>
      <c r="L17" s="28"/>
      <c r="M17" s="48">
        <f>K17*1.23</f>
        <v>0</v>
      </c>
      <c r="N17" s="31">
        <f>J17*K17</f>
        <v>0</v>
      </c>
      <c r="O17" s="31">
        <f>P17-N17</f>
        <v>0</v>
      </c>
      <c r="P17" s="31">
        <f>J17*M17</f>
        <v>0</v>
      </c>
      <c r="Q17" s="155"/>
      <c r="R17" s="155"/>
    </row>
    <row r="18" spans="1:231" s="59" customFormat="1" ht="24" customHeight="1" x14ac:dyDescent="0.35">
      <c r="A18" s="55"/>
      <c r="B18" s="56"/>
      <c r="C18" s="57"/>
      <c r="D18" s="57"/>
      <c r="E18" s="57"/>
      <c r="F18" s="57"/>
      <c r="G18" s="57"/>
      <c r="H18" s="57"/>
      <c r="I18" s="57"/>
      <c r="J18" s="57"/>
      <c r="K18" s="115"/>
      <c r="L18" s="96" t="s">
        <v>22</v>
      </c>
      <c r="M18" s="38"/>
      <c r="N18" s="39">
        <f>SUM(N17:N17)</f>
        <v>0</v>
      </c>
      <c r="O18" s="39">
        <f>SUM(O17:O17)</f>
        <v>0</v>
      </c>
      <c r="P18" s="39">
        <f>SUM(P17:P17)</f>
        <v>0</v>
      </c>
      <c r="Q18" s="6"/>
      <c r="R18" s="6"/>
    </row>
    <row r="19" spans="1:231" s="59" customFormat="1" ht="24" customHeight="1" x14ac:dyDescent="0.35">
      <c r="A19" s="8"/>
      <c r="B19" s="120"/>
      <c r="C19" s="121"/>
      <c r="D19" s="121"/>
      <c r="E19" s="121"/>
      <c r="F19" s="121"/>
      <c r="G19" s="121"/>
      <c r="H19" s="121"/>
      <c r="I19" s="121"/>
      <c r="J19" s="121"/>
      <c r="K19" s="116"/>
      <c r="L19" s="122"/>
      <c r="M19" s="45"/>
      <c r="N19" s="46"/>
      <c r="O19" s="46"/>
      <c r="P19" s="46"/>
      <c r="Q19" s="6"/>
      <c r="R19" s="6"/>
    </row>
    <row r="20" spans="1:231" ht="20.25" customHeight="1" x14ac:dyDescent="0.35">
      <c r="A20" s="50" t="s">
        <v>31</v>
      </c>
      <c r="B20" s="51" t="s">
        <v>89</v>
      </c>
      <c r="E20" s="52" t="s">
        <v>32</v>
      </c>
      <c r="I20" s="43"/>
      <c r="J20" s="60"/>
      <c r="L20" s="61"/>
      <c r="M20" s="61"/>
      <c r="N20" s="61"/>
      <c r="O20" s="61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</row>
    <row r="21" spans="1:231" ht="46.5" x14ac:dyDescent="0.2">
      <c r="A21" s="21" t="s">
        <v>2</v>
      </c>
      <c r="B21" s="21" t="s">
        <v>3</v>
      </c>
      <c r="C21" s="21" t="s">
        <v>4</v>
      </c>
      <c r="D21" s="21" t="s">
        <v>5</v>
      </c>
      <c r="E21" s="21" t="s">
        <v>6</v>
      </c>
      <c r="F21" s="22" t="s">
        <v>7</v>
      </c>
      <c r="G21" s="22" t="s">
        <v>8</v>
      </c>
      <c r="H21" s="21" t="s">
        <v>9</v>
      </c>
      <c r="I21" s="23" t="s">
        <v>10</v>
      </c>
      <c r="J21" s="21" t="s">
        <v>11</v>
      </c>
      <c r="K21" s="24" t="s">
        <v>33</v>
      </c>
      <c r="L21" s="21" t="s">
        <v>13</v>
      </c>
      <c r="M21" s="21" t="s">
        <v>34</v>
      </c>
      <c r="N21" s="21" t="s">
        <v>15</v>
      </c>
      <c r="O21" s="21" t="s">
        <v>16</v>
      </c>
      <c r="P21" s="21" t="s">
        <v>17</v>
      </c>
      <c r="Q21" s="138" t="s">
        <v>18</v>
      </c>
      <c r="R21" s="138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</row>
    <row r="22" spans="1:231" ht="325.5" x14ac:dyDescent="0.35">
      <c r="A22" s="25">
        <v>1</v>
      </c>
      <c r="B22" s="26" t="s">
        <v>176</v>
      </c>
      <c r="C22" s="25" t="s">
        <v>195</v>
      </c>
      <c r="D22" s="25" t="s">
        <v>59</v>
      </c>
      <c r="E22" s="25" t="s">
        <v>60</v>
      </c>
      <c r="F22" s="25" t="s">
        <v>149</v>
      </c>
      <c r="G22" s="25"/>
      <c r="H22" s="27" t="s">
        <v>64</v>
      </c>
      <c r="I22" s="28" t="s">
        <v>38</v>
      </c>
      <c r="J22" s="29">
        <v>500</v>
      </c>
      <c r="K22" s="30">
        <v>0</v>
      </c>
      <c r="L22" s="28"/>
      <c r="M22" s="48">
        <f t="shared" ref="M22:M26" si="1">K22*1.08</f>
        <v>0</v>
      </c>
      <c r="N22" s="31">
        <f t="shared" ref="N22:N26" si="2">J22*K22</f>
        <v>0</v>
      </c>
      <c r="O22" s="31">
        <f>P22-N22</f>
        <v>0</v>
      </c>
      <c r="P22" s="31">
        <f t="shared" ref="P22:P26" si="3">J22*M22</f>
        <v>0</v>
      </c>
      <c r="Q22" s="139"/>
      <c r="R22" s="139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</row>
    <row r="23" spans="1:231" ht="325.5" x14ac:dyDescent="0.2">
      <c r="A23" s="25">
        <v>2</v>
      </c>
      <c r="B23" s="26" t="s">
        <v>90</v>
      </c>
      <c r="C23" s="25" t="s">
        <v>196</v>
      </c>
      <c r="D23" s="25" t="s">
        <v>62</v>
      </c>
      <c r="E23" s="25" t="s">
        <v>29</v>
      </c>
      <c r="F23" s="25" t="s">
        <v>148</v>
      </c>
      <c r="G23" s="25"/>
      <c r="H23" s="27" t="s">
        <v>63</v>
      </c>
      <c r="I23" s="28" t="s">
        <v>38</v>
      </c>
      <c r="J23" s="29">
        <v>200</v>
      </c>
      <c r="K23" s="30">
        <v>0</v>
      </c>
      <c r="L23" s="28"/>
      <c r="M23" s="48">
        <f t="shared" si="1"/>
        <v>0</v>
      </c>
      <c r="N23" s="31">
        <f t="shared" si="2"/>
        <v>0</v>
      </c>
      <c r="O23" s="31">
        <f t="shared" ref="O23:O26" si="4">P23-N23</f>
        <v>0</v>
      </c>
      <c r="P23" s="31">
        <f t="shared" si="3"/>
        <v>0</v>
      </c>
      <c r="Q23" s="153"/>
      <c r="R23" s="15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</row>
    <row r="24" spans="1:231" ht="325.5" x14ac:dyDescent="0.2">
      <c r="A24" s="25">
        <v>3</v>
      </c>
      <c r="B24" s="26" t="s">
        <v>150</v>
      </c>
      <c r="C24" s="25" t="s">
        <v>196</v>
      </c>
      <c r="D24" s="25" t="s">
        <v>65</v>
      </c>
      <c r="E24" s="25" t="s">
        <v>30</v>
      </c>
      <c r="F24" s="25" t="s">
        <v>152</v>
      </c>
      <c r="G24" s="25"/>
      <c r="H24" s="27" t="s">
        <v>91</v>
      </c>
      <c r="I24" s="28" t="s">
        <v>38</v>
      </c>
      <c r="J24" s="29">
        <v>200</v>
      </c>
      <c r="K24" s="30">
        <v>0</v>
      </c>
      <c r="L24" s="28"/>
      <c r="M24" s="48">
        <f t="shared" si="1"/>
        <v>0</v>
      </c>
      <c r="N24" s="31">
        <f t="shared" ref="N24" si="5">J24*K24</f>
        <v>0</v>
      </c>
      <c r="O24" s="31">
        <f t="shared" si="4"/>
        <v>0</v>
      </c>
      <c r="P24" s="31">
        <f t="shared" ref="P24" si="6">J24*M24</f>
        <v>0</v>
      </c>
      <c r="Q24" s="62"/>
      <c r="R24" s="63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</row>
    <row r="25" spans="1:231" ht="325.5" x14ac:dyDescent="0.2">
      <c r="A25" s="25">
        <v>4</v>
      </c>
      <c r="B25" s="26" t="s">
        <v>151</v>
      </c>
      <c r="C25" s="25" t="s">
        <v>19</v>
      </c>
      <c r="D25" s="25"/>
      <c r="E25" s="25"/>
      <c r="F25" s="25" t="s">
        <v>93</v>
      </c>
      <c r="G25" s="25"/>
      <c r="H25" s="27" t="s">
        <v>92</v>
      </c>
      <c r="I25" s="28" t="s">
        <v>38</v>
      </c>
      <c r="J25" s="29">
        <v>80</v>
      </c>
      <c r="K25" s="30"/>
      <c r="L25" s="28"/>
      <c r="M25" s="48">
        <f t="shared" si="1"/>
        <v>0</v>
      </c>
      <c r="N25" s="31">
        <f t="shared" si="2"/>
        <v>0</v>
      </c>
      <c r="O25" s="31">
        <f t="shared" si="4"/>
        <v>0</v>
      </c>
      <c r="P25" s="31">
        <f t="shared" si="3"/>
        <v>0</v>
      </c>
      <c r="Q25" s="62"/>
      <c r="R25" s="63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</row>
    <row r="26" spans="1:231" ht="325.5" x14ac:dyDescent="0.2">
      <c r="A26" s="25">
        <v>5</v>
      </c>
      <c r="B26" s="26" t="s">
        <v>153</v>
      </c>
      <c r="C26" s="25" t="s">
        <v>19</v>
      </c>
      <c r="D26" s="25"/>
      <c r="E26" s="25"/>
      <c r="F26" s="25" t="s">
        <v>94</v>
      </c>
      <c r="G26" s="25"/>
      <c r="H26" s="27" t="s">
        <v>66</v>
      </c>
      <c r="I26" s="28" t="s">
        <v>38</v>
      </c>
      <c r="J26" s="29">
        <v>60</v>
      </c>
      <c r="K26" s="30">
        <v>0</v>
      </c>
      <c r="L26" s="28"/>
      <c r="M26" s="48">
        <f t="shared" si="1"/>
        <v>0</v>
      </c>
      <c r="N26" s="31">
        <f t="shared" si="2"/>
        <v>0</v>
      </c>
      <c r="O26" s="31">
        <f t="shared" si="4"/>
        <v>0</v>
      </c>
      <c r="P26" s="31">
        <f t="shared" si="3"/>
        <v>0</v>
      </c>
      <c r="Q26" s="62"/>
      <c r="R26" s="63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</row>
    <row r="27" spans="1:231" ht="26.25" customHeight="1" x14ac:dyDescent="0.2">
      <c r="A27" s="7"/>
      <c r="B27" s="40"/>
      <c r="C27" s="41"/>
      <c r="D27" s="33"/>
      <c r="E27" s="33"/>
      <c r="F27" s="33"/>
      <c r="G27" s="33"/>
      <c r="H27" s="34"/>
      <c r="I27" s="43"/>
      <c r="J27" s="44"/>
      <c r="K27" s="79"/>
      <c r="L27" s="37" t="s">
        <v>174</v>
      </c>
      <c r="M27" s="38"/>
      <c r="N27" s="39">
        <f>SUM(N22:N26)</f>
        <v>0</v>
      </c>
      <c r="O27" s="39">
        <f>SUM(O22:O26)</f>
        <v>0</v>
      </c>
      <c r="P27" s="39">
        <f>SUM(P22:P26)</f>
        <v>0</v>
      </c>
      <c r="Q27" s="64"/>
      <c r="R27" s="6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</row>
    <row r="28" spans="1:231" x14ac:dyDescent="0.3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12"/>
      <c r="L28" s="12"/>
      <c r="M28" s="12"/>
      <c r="N28" s="12"/>
      <c r="O28" s="1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</row>
    <row r="29" spans="1:231" ht="31.5" customHeight="1" x14ac:dyDescent="0.35">
      <c r="A29" s="50" t="s">
        <v>95</v>
      </c>
      <c r="B29" s="51" t="s">
        <v>96</v>
      </c>
      <c r="E29" s="52" t="s">
        <v>32</v>
      </c>
      <c r="I29" s="43"/>
      <c r="J29" s="60"/>
      <c r="L29" s="61"/>
      <c r="M29" s="61"/>
      <c r="N29" s="61"/>
      <c r="O29" s="61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</row>
    <row r="30" spans="1:231" ht="46.5" customHeight="1" x14ac:dyDescent="0.2">
      <c r="A30" s="98" t="s">
        <v>2</v>
      </c>
      <c r="B30" s="98" t="s">
        <v>3</v>
      </c>
      <c r="C30" s="98" t="s">
        <v>4</v>
      </c>
      <c r="D30" s="98" t="s">
        <v>5</v>
      </c>
      <c r="E30" s="98" t="s">
        <v>6</v>
      </c>
      <c r="F30" s="97" t="s">
        <v>7</v>
      </c>
      <c r="G30" s="97" t="s">
        <v>8</v>
      </c>
      <c r="H30" s="98" t="s">
        <v>9</v>
      </c>
      <c r="I30" s="23" t="s">
        <v>10</v>
      </c>
      <c r="J30" s="98" t="s">
        <v>11</v>
      </c>
      <c r="K30" s="24" t="s">
        <v>33</v>
      </c>
      <c r="L30" s="98" t="s">
        <v>13</v>
      </c>
      <c r="M30" s="98" t="s">
        <v>34</v>
      </c>
      <c r="N30" s="98" t="s">
        <v>15</v>
      </c>
      <c r="O30" s="98" t="s">
        <v>16</v>
      </c>
      <c r="P30" s="98" t="s">
        <v>17</v>
      </c>
      <c r="Q30" s="138" t="s">
        <v>18</v>
      </c>
      <c r="R30" s="138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</row>
    <row r="31" spans="1:231" ht="357" customHeight="1" x14ac:dyDescent="0.35">
      <c r="A31" s="101">
        <v>1</v>
      </c>
      <c r="B31" s="26" t="s">
        <v>97</v>
      </c>
      <c r="C31" s="69" t="s">
        <v>61</v>
      </c>
      <c r="D31" s="101" t="s">
        <v>99</v>
      </c>
      <c r="E31" s="101" t="s">
        <v>100</v>
      </c>
      <c r="F31" s="101" t="s">
        <v>98</v>
      </c>
      <c r="G31" s="101"/>
      <c r="H31" s="27" t="s">
        <v>64</v>
      </c>
      <c r="I31" s="28" t="s">
        <v>168</v>
      </c>
      <c r="J31" s="29">
        <v>700</v>
      </c>
      <c r="K31" s="30">
        <v>0</v>
      </c>
      <c r="L31" s="28"/>
      <c r="M31" s="48">
        <f t="shared" ref="M31:M33" si="7">K31*1.08</f>
        <v>0</v>
      </c>
      <c r="N31" s="31">
        <f t="shared" ref="N31:N33" si="8">J31*K31</f>
        <v>0</v>
      </c>
      <c r="O31" s="31">
        <f>P31-N31</f>
        <v>0</v>
      </c>
      <c r="P31" s="31">
        <f t="shared" ref="P31:P33" si="9">J31*M31</f>
        <v>0</v>
      </c>
      <c r="Q31" s="139"/>
      <c r="R31" s="139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</row>
    <row r="32" spans="1:231" ht="356.25" customHeight="1" x14ac:dyDescent="0.2">
      <c r="A32" s="101">
        <v>2</v>
      </c>
      <c r="B32" s="26" t="s">
        <v>178</v>
      </c>
      <c r="C32" s="101" t="s">
        <v>19</v>
      </c>
      <c r="D32" s="101"/>
      <c r="E32" s="101"/>
      <c r="F32" s="101" t="s">
        <v>98</v>
      </c>
      <c r="G32" s="101"/>
      <c r="H32" s="27" t="s">
        <v>63</v>
      </c>
      <c r="I32" s="28" t="s">
        <v>38</v>
      </c>
      <c r="J32" s="29">
        <v>200</v>
      </c>
      <c r="K32" s="30"/>
      <c r="L32" s="28"/>
      <c r="M32" s="48">
        <f t="shared" si="7"/>
        <v>0</v>
      </c>
      <c r="N32" s="31">
        <f t="shared" si="8"/>
        <v>0</v>
      </c>
      <c r="O32" s="31">
        <f t="shared" ref="O32:O33" si="10">P32-N32</f>
        <v>0</v>
      </c>
      <c r="P32" s="31">
        <f t="shared" si="9"/>
        <v>0</v>
      </c>
      <c r="Q32" s="153"/>
      <c r="R32" s="154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</row>
    <row r="33" spans="1:231" ht="325.5" x14ac:dyDescent="0.2">
      <c r="A33" s="101">
        <v>3</v>
      </c>
      <c r="B33" s="26" t="s">
        <v>154</v>
      </c>
      <c r="C33" s="101" t="s">
        <v>19</v>
      </c>
      <c r="D33" s="101"/>
      <c r="E33" s="101" t="s">
        <v>30</v>
      </c>
      <c r="F33" s="101" t="s">
        <v>98</v>
      </c>
      <c r="G33" s="101"/>
      <c r="H33" s="27" t="s">
        <v>200</v>
      </c>
      <c r="I33" s="28" t="s">
        <v>38</v>
      </c>
      <c r="J33" s="29">
        <v>12</v>
      </c>
      <c r="K33" s="30"/>
      <c r="L33" s="28"/>
      <c r="M33" s="48">
        <f t="shared" si="7"/>
        <v>0</v>
      </c>
      <c r="N33" s="31">
        <f t="shared" si="8"/>
        <v>0</v>
      </c>
      <c r="O33" s="31">
        <f t="shared" si="10"/>
        <v>0</v>
      </c>
      <c r="P33" s="31">
        <f t="shared" si="9"/>
        <v>0</v>
      </c>
      <c r="Q33" s="99"/>
      <c r="R33" s="100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</row>
    <row r="34" spans="1:231" x14ac:dyDescent="0.2">
      <c r="A34" s="7"/>
      <c r="B34" s="40"/>
      <c r="C34" s="41"/>
      <c r="D34" s="33"/>
      <c r="E34" s="33"/>
      <c r="F34" s="33"/>
      <c r="G34" s="33"/>
      <c r="H34" s="34"/>
      <c r="I34" s="43"/>
      <c r="J34" s="44"/>
      <c r="K34" s="79"/>
      <c r="L34" s="37" t="s">
        <v>22</v>
      </c>
      <c r="M34" s="38"/>
      <c r="N34" s="39">
        <f>SUM(N31:N33)</f>
        <v>0</v>
      </c>
      <c r="O34" s="39">
        <f>SUM(O31:O33)</f>
        <v>0</v>
      </c>
      <c r="P34" s="39">
        <f>SUM(P31:P33)</f>
        <v>0</v>
      </c>
      <c r="Q34" s="64"/>
      <c r="R34" s="6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</row>
    <row r="35" spans="1:231" x14ac:dyDescent="0.3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12"/>
      <c r="L35" s="12"/>
      <c r="M35" s="12"/>
      <c r="N35" s="12"/>
      <c r="O35" s="1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</row>
    <row r="36" spans="1:231" x14ac:dyDescent="0.3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12"/>
      <c r="L36" s="12"/>
      <c r="M36" s="12"/>
      <c r="N36" s="12"/>
      <c r="O36" s="1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</row>
    <row r="37" spans="1:231" x14ac:dyDescent="0.35">
      <c r="A37" s="14" t="s">
        <v>101</v>
      </c>
      <c r="B37" s="15" t="s">
        <v>67</v>
      </c>
      <c r="C37" s="16"/>
      <c r="D37" s="16"/>
      <c r="E37" s="16"/>
      <c r="F37" s="16"/>
      <c r="G37" s="16"/>
      <c r="H37" s="16"/>
      <c r="I37" s="17"/>
      <c r="J37" s="16"/>
      <c r="K37" s="113"/>
      <c r="L37" s="66"/>
      <c r="M37" s="20"/>
      <c r="N37" s="66"/>
      <c r="O37" s="66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</row>
    <row r="38" spans="1:231" ht="60" customHeight="1" x14ac:dyDescent="0.2">
      <c r="A38" s="98" t="s">
        <v>2</v>
      </c>
      <c r="B38" s="98" t="s">
        <v>3</v>
      </c>
      <c r="C38" s="98" t="s">
        <v>4</v>
      </c>
      <c r="D38" s="98" t="s">
        <v>5</v>
      </c>
      <c r="E38" s="98" t="s">
        <v>6</v>
      </c>
      <c r="F38" s="97" t="s">
        <v>7</v>
      </c>
      <c r="G38" s="97" t="s">
        <v>8</v>
      </c>
      <c r="H38" s="98" t="s">
        <v>9</v>
      </c>
      <c r="I38" s="23" t="s">
        <v>10</v>
      </c>
      <c r="J38" s="98" t="s">
        <v>28</v>
      </c>
      <c r="K38" s="24" t="s">
        <v>12</v>
      </c>
      <c r="L38" s="98" t="s">
        <v>13</v>
      </c>
      <c r="M38" s="24" t="s">
        <v>14</v>
      </c>
      <c r="N38" s="98" t="s">
        <v>15</v>
      </c>
      <c r="O38" s="98" t="s">
        <v>16</v>
      </c>
      <c r="P38" s="98" t="s">
        <v>17</v>
      </c>
      <c r="Q38" s="141" t="s">
        <v>18</v>
      </c>
      <c r="R38" s="14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</row>
    <row r="39" spans="1:231" ht="409.5" customHeight="1" x14ac:dyDescent="0.35">
      <c r="A39" s="67">
        <v>1</v>
      </c>
      <c r="B39" s="68" t="s">
        <v>104</v>
      </c>
      <c r="C39" s="28" t="s">
        <v>197</v>
      </c>
      <c r="D39" s="101" t="s">
        <v>35</v>
      </c>
      <c r="E39" s="101" t="s">
        <v>106</v>
      </c>
      <c r="F39" s="101" t="s">
        <v>102</v>
      </c>
      <c r="G39" s="101"/>
      <c r="H39" s="101" t="s">
        <v>103</v>
      </c>
      <c r="I39" s="28" t="s">
        <v>38</v>
      </c>
      <c r="J39" s="29">
        <v>260</v>
      </c>
      <c r="K39" s="30">
        <v>0</v>
      </c>
      <c r="L39" s="28"/>
      <c r="M39" s="48">
        <f t="shared" ref="M39:M41" si="11">K39*1.08</f>
        <v>0</v>
      </c>
      <c r="N39" s="31">
        <f>J39*K39</f>
        <v>0</v>
      </c>
      <c r="O39" s="31">
        <f t="shared" ref="O39:O41" si="12">P39-N39</f>
        <v>0</v>
      </c>
      <c r="P39" s="31">
        <f t="shared" ref="P39" si="13">J39*M39</f>
        <v>0</v>
      </c>
      <c r="Q39" s="136"/>
      <c r="R39" s="137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</row>
    <row r="40" spans="1:231" ht="222.75" customHeight="1" x14ac:dyDescent="0.35">
      <c r="A40" s="101">
        <v>2</v>
      </c>
      <c r="B40" s="26" t="s">
        <v>179</v>
      </c>
      <c r="C40" s="101"/>
      <c r="D40" s="101" t="s">
        <v>35</v>
      </c>
      <c r="E40" s="101" t="s">
        <v>106</v>
      </c>
      <c r="F40" s="101"/>
      <c r="G40" s="101"/>
      <c r="H40" s="101" t="s">
        <v>68</v>
      </c>
      <c r="I40" s="28" t="s">
        <v>38</v>
      </c>
      <c r="J40" s="29">
        <v>1200</v>
      </c>
      <c r="K40" s="30">
        <v>0</v>
      </c>
      <c r="L40" s="28"/>
      <c r="M40" s="48">
        <f t="shared" si="11"/>
        <v>0</v>
      </c>
      <c r="N40" s="31">
        <f t="shared" ref="N40" si="14">J40*K40</f>
        <v>0</v>
      </c>
      <c r="O40" s="31">
        <f t="shared" si="12"/>
        <v>0</v>
      </c>
      <c r="P40" s="31">
        <f t="shared" ref="P40" si="15">J40*M40</f>
        <v>0</v>
      </c>
      <c r="Q40" s="136"/>
      <c r="R40" s="137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</row>
    <row r="41" spans="1:231" ht="258" customHeight="1" x14ac:dyDescent="0.35">
      <c r="A41" s="101">
        <v>3</v>
      </c>
      <c r="B41" s="69" t="s">
        <v>180</v>
      </c>
      <c r="C41" s="28" t="s">
        <v>194</v>
      </c>
      <c r="D41" s="101" t="s">
        <v>35</v>
      </c>
      <c r="E41" s="101" t="s">
        <v>105</v>
      </c>
      <c r="F41" s="101"/>
      <c r="G41" s="101"/>
      <c r="H41" s="101" t="s">
        <v>69</v>
      </c>
      <c r="I41" s="28" t="s">
        <v>38</v>
      </c>
      <c r="J41" s="29">
        <v>60</v>
      </c>
      <c r="K41" s="30">
        <v>0</v>
      </c>
      <c r="L41" s="28"/>
      <c r="M41" s="48">
        <f t="shared" si="11"/>
        <v>0</v>
      </c>
      <c r="N41" s="31">
        <f t="shared" ref="N41" si="16">J41*K41</f>
        <v>0</v>
      </c>
      <c r="O41" s="31">
        <f t="shared" si="12"/>
        <v>0</v>
      </c>
      <c r="P41" s="31">
        <f t="shared" ref="P41" si="17">J41*M41</f>
        <v>0</v>
      </c>
      <c r="Q41" s="136"/>
      <c r="R41" s="137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</row>
    <row r="42" spans="1:231" x14ac:dyDescent="0.35">
      <c r="A42" s="51"/>
      <c r="J42" s="5"/>
      <c r="K42" s="45"/>
      <c r="L42" s="71" t="s">
        <v>22</v>
      </c>
      <c r="M42" s="38"/>
      <c r="N42" s="72">
        <f>SUM(N39:N41)</f>
        <v>0</v>
      </c>
      <c r="O42" s="72">
        <f>SUM(O39:O41)</f>
        <v>0</v>
      </c>
      <c r="P42" s="72">
        <f>SUM(P39:P41)</f>
        <v>0</v>
      </c>
      <c r="Q42" s="13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</row>
    <row r="43" spans="1:231" x14ac:dyDescent="0.35">
      <c r="A43" s="51"/>
      <c r="J43" s="5"/>
      <c r="K43" s="45"/>
      <c r="L43" s="71"/>
      <c r="M43" s="45"/>
      <c r="N43" s="46"/>
      <c r="O43" s="46"/>
      <c r="P43" s="46"/>
      <c r="Q43" s="13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</row>
    <row r="44" spans="1:231" x14ac:dyDescent="0.35">
      <c r="A44" s="51"/>
      <c r="J44" s="5"/>
      <c r="K44" s="45"/>
      <c r="L44" s="71"/>
      <c r="M44" s="45"/>
      <c r="N44" s="46"/>
      <c r="O44" s="46"/>
      <c r="P44" s="46"/>
      <c r="Q44" s="13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</row>
    <row r="45" spans="1:231" x14ac:dyDescent="0.35">
      <c r="A45" s="50" t="s">
        <v>42</v>
      </c>
      <c r="B45" s="51" t="s">
        <v>107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</row>
    <row r="46" spans="1:231" ht="46.5" x14ac:dyDescent="0.2">
      <c r="A46" s="21" t="s">
        <v>2</v>
      </c>
      <c r="B46" s="21" t="s">
        <v>3</v>
      </c>
      <c r="C46" s="21" t="s">
        <v>4</v>
      </c>
      <c r="D46" s="21" t="s">
        <v>5</v>
      </c>
      <c r="E46" s="21" t="s">
        <v>6</v>
      </c>
      <c r="F46" s="22" t="s">
        <v>7</v>
      </c>
      <c r="G46" s="22" t="s">
        <v>8</v>
      </c>
      <c r="H46" s="21" t="s">
        <v>9</v>
      </c>
      <c r="I46" s="23" t="s">
        <v>10</v>
      </c>
      <c r="J46" s="21" t="s">
        <v>28</v>
      </c>
      <c r="K46" s="24" t="s">
        <v>12</v>
      </c>
      <c r="L46" s="21" t="s">
        <v>13</v>
      </c>
      <c r="M46" s="24" t="s">
        <v>14</v>
      </c>
      <c r="N46" s="21" t="s">
        <v>15</v>
      </c>
      <c r="O46" s="21" t="s">
        <v>16</v>
      </c>
      <c r="P46" s="21" t="s">
        <v>17</v>
      </c>
      <c r="Q46" s="138" t="s">
        <v>18</v>
      </c>
      <c r="R46" s="138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</row>
    <row r="47" spans="1:231" ht="279" x14ac:dyDescent="0.35">
      <c r="A47" s="102">
        <v>1</v>
      </c>
      <c r="B47" s="69" t="s">
        <v>181</v>
      </c>
      <c r="C47" s="28"/>
      <c r="D47" s="25"/>
      <c r="E47" s="25"/>
      <c r="F47" s="25" t="s">
        <v>108</v>
      </c>
      <c r="G47" s="25"/>
      <c r="H47" s="25" t="s">
        <v>48</v>
      </c>
      <c r="I47" s="28" t="s">
        <v>36</v>
      </c>
      <c r="J47" s="29">
        <v>360</v>
      </c>
      <c r="K47" s="30">
        <v>0</v>
      </c>
      <c r="L47" s="28"/>
      <c r="M47" s="48">
        <f>K47*1.23</f>
        <v>0</v>
      </c>
      <c r="N47" s="31">
        <f t="shared" ref="N47" si="18">J47*K47</f>
        <v>0</v>
      </c>
      <c r="O47" s="31">
        <f t="shared" ref="O47" si="19">P47-N47</f>
        <v>0</v>
      </c>
      <c r="P47" s="31">
        <f t="shared" ref="P47" si="20">J47*M47</f>
        <v>0</v>
      </c>
      <c r="Q47" s="137"/>
      <c r="R47" s="139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</row>
    <row r="48" spans="1:231" x14ac:dyDescent="0.35">
      <c r="A48" s="7"/>
      <c r="C48" s="43"/>
      <c r="D48" s="41"/>
      <c r="E48" s="41"/>
      <c r="F48" s="41"/>
      <c r="G48" s="41"/>
      <c r="H48" s="41"/>
      <c r="I48" s="43"/>
      <c r="J48" s="44"/>
      <c r="K48" s="116"/>
      <c r="L48" s="71" t="s">
        <v>22</v>
      </c>
      <c r="M48" s="73"/>
      <c r="N48" s="31">
        <f>SUM(N47:N47)</f>
        <v>0</v>
      </c>
      <c r="O48" s="31">
        <f>P48-N48</f>
        <v>0</v>
      </c>
      <c r="P48" s="31">
        <f>SUM(P47:P47)</f>
        <v>0</v>
      </c>
      <c r="Q48" s="47"/>
      <c r="R48" s="47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</row>
    <row r="49" spans="1:231" x14ac:dyDescent="0.35">
      <c r="A49" s="7"/>
      <c r="C49" s="43"/>
      <c r="D49" s="41"/>
      <c r="E49" s="41"/>
      <c r="F49" s="41"/>
      <c r="G49" s="41"/>
      <c r="H49" s="41"/>
      <c r="I49" s="43"/>
      <c r="J49" s="44"/>
      <c r="K49" s="116"/>
      <c r="L49" s="43"/>
      <c r="M49" s="74"/>
      <c r="N49" s="49"/>
      <c r="O49" s="49"/>
      <c r="P49" s="49"/>
      <c r="Q49" s="47"/>
      <c r="R49" s="47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</row>
    <row r="50" spans="1:231" x14ac:dyDescent="0.35">
      <c r="A50" s="50" t="s">
        <v>47</v>
      </c>
      <c r="B50" s="51" t="s">
        <v>109</v>
      </c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</row>
    <row r="51" spans="1:231" ht="136.5" customHeight="1" x14ac:dyDescent="0.2">
      <c r="A51" s="21" t="s">
        <v>2</v>
      </c>
      <c r="B51" s="21" t="s">
        <v>3</v>
      </c>
      <c r="C51" s="21" t="s">
        <v>4</v>
      </c>
      <c r="D51" s="21" t="s">
        <v>5</v>
      </c>
      <c r="E51" s="21" t="s">
        <v>6</v>
      </c>
      <c r="F51" s="22" t="s">
        <v>7</v>
      </c>
      <c r="G51" s="22" t="s">
        <v>8</v>
      </c>
      <c r="H51" s="21" t="s">
        <v>9</v>
      </c>
      <c r="I51" s="23" t="s">
        <v>10</v>
      </c>
      <c r="J51" s="21" t="s">
        <v>28</v>
      </c>
      <c r="K51" s="24" t="s">
        <v>12</v>
      </c>
      <c r="L51" s="21" t="s">
        <v>13</v>
      </c>
      <c r="M51" s="24" t="s">
        <v>14</v>
      </c>
      <c r="N51" s="21" t="s">
        <v>15</v>
      </c>
      <c r="O51" s="21" t="s">
        <v>16</v>
      </c>
      <c r="P51" s="21" t="s">
        <v>17</v>
      </c>
      <c r="Q51" s="138" t="s">
        <v>18</v>
      </c>
      <c r="R51" s="138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</row>
    <row r="52" spans="1:231" ht="231.75" customHeight="1" x14ac:dyDescent="0.35">
      <c r="A52" s="119">
        <v>1</v>
      </c>
      <c r="B52" s="26" t="s">
        <v>110</v>
      </c>
      <c r="C52" s="28">
        <v>0.02</v>
      </c>
      <c r="D52" s="25" t="s">
        <v>85</v>
      </c>
      <c r="E52" s="76" t="s">
        <v>112</v>
      </c>
      <c r="F52" s="76" t="s">
        <v>183</v>
      </c>
      <c r="G52" s="76"/>
      <c r="H52" s="29" t="s">
        <v>70</v>
      </c>
      <c r="I52" s="28" t="s">
        <v>38</v>
      </c>
      <c r="J52" s="29">
        <v>125</v>
      </c>
      <c r="K52" s="30">
        <v>0</v>
      </c>
      <c r="L52" s="28"/>
      <c r="M52" s="48">
        <f t="shared" ref="M52:M53" si="21">K52*1.08</f>
        <v>0</v>
      </c>
      <c r="N52" s="31">
        <f t="shared" ref="N52" si="22">J52*K52</f>
        <v>0</v>
      </c>
      <c r="O52" s="31">
        <f t="shared" ref="O52:O53" si="23">P52-N52</f>
        <v>0</v>
      </c>
      <c r="P52" s="31">
        <f t="shared" ref="P52" si="24">J52*M52</f>
        <v>0</v>
      </c>
      <c r="Q52" s="145"/>
      <c r="R52" s="14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</row>
    <row r="53" spans="1:231" ht="120.75" customHeight="1" x14ac:dyDescent="0.35">
      <c r="A53" s="25">
        <v>2</v>
      </c>
      <c r="B53" s="109" t="s">
        <v>182</v>
      </c>
      <c r="C53" s="76" t="s">
        <v>37</v>
      </c>
      <c r="D53" s="25"/>
      <c r="E53" s="28"/>
      <c r="F53" s="28"/>
      <c r="G53" s="28"/>
      <c r="H53" s="29" t="s">
        <v>72</v>
      </c>
      <c r="I53" s="28" t="s">
        <v>38</v>
      </c>
      <c r="J53" s="29">
        <v>125</v>
      </c>
      <c r="K53" s="30">
        <v>0</v>
      </c>
      <c r="L53" s="28"/>
      <c r="M53" s="48">
        <f t="shared" si="21"/>
        <v>0</v>
      </c>
      <c r="N53" s="31">
        <f t="shared" ref="N53" si="25">J53*K53</f>
        <v>0</v>
      </c>
      <c r="O53" s="31">
        <f t="shared" si="23"/>
        <v>0</v>
      </c>
      <c r="P53" s="31">
        <f t="shared" ref="P53" si="26">J53*M53</f>
        <v>0</v>
      </c>
      <c r="Q53" s="145"/>
      <c r="R53" s="14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</row>
    <row r="54" spans="1:231" ht="206.25" customHeight="1" x14ac:dyDescent="0.35">
      <c r="A54" s="94">
        <v>3</v>
      </c>
      <c r="B54" s="26" t="s">
        <v>184</v>
      </c>
      <c r="C54" s="94" t="s">
        <v>37</v>
      </c>
      <c r="D54" s="94"/>
      <c r="E54" s="76" t="s">
        <v>87</v>
      </c>
      <c r="F54" s="76"/>
      <c r="G54" s="76"/>
      <c r="H54" s="29" t="s">
        <v>72</v>
      </c>
      <c r="I54" s="28" t="s">
        <v>38</v>
      </c>
      <c r="J54" s="94">
        <v>12</v>
      </c>
      <c r="K54" s="30">
        <v>0</v>
      </c>
      <c r="L54" s="28"/>
      <c r="M54" s="48">
        <f t="shared" ref="M54" si="27">K54*1.08</f>
        <v>0</v>
      </c>
      <c r="N54" s="31">
        <f t="shared" ref="N54" si="28">J54*K54</f>
        <v>0</v>
      </c>
      <c r="O54" s="31">
        <f t="shared" ref="O54" si="29">P54-N54</f>
        <v>0</v>
      </c>
      <c r="P54" s="31">
        <f t="shared" ref="P54" si="30">J54*M54</f>
        <v>0</v>
      </c>
      <c r="Q54" s="136"/>
      <c r="R54" s="137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</row>
    <row r="55" spans="1:231" x14ac:dyDescent="0.35">
      <c r="B55" s="70" t="s">
        <v>39</v>
      </c>
      <c r="K55" s="77"/>
      <c r="L55" s="71" t="s">
        <v>22</v>
      </c>
      <c r="M55" s="78"/>
      <c r="N55" s="31">
        <f>SUM(N52:N54)</f>
        <v>0</v>
      </c>
      <c r="O55" s="31">
        <f t="shared" ref="O55" si="31">P55-N55</f>
        <v>0</v>
      </c>
      <c r="P55" s="31">
        <f>SUM(P52:P54)</f>
        <v>0</v>
      </c>
      <c r="S55" s="81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</row>
    <row r="56" spans="1:231" ht="46.5" x14ac:dyDescent="0.35">
      <c r="B56" s="75" t="s">
        <v>71</v>
      </c>
      <c r="K56" s="79"/>
      <c r="L56" s="71"/>
      <c r="M56" s="45"/>
      <c r="N56" s="49"/>
      <c r="O56" s="49"/>
      <c r="P56" s="49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</row>
    <row r="57" spans="1:231" ht="142.5" customHeight="1" x14ac:dyDescent="0.35">
      <c r="B57" s="108" t="s">
        <v>111</v>
      </c>
      <c r="L57" s="71"/>
      <c r="M57" s="45"/>
      <c r="N57" s="46"/>
      <c r="O57" s="46"/>
      <c r="P57" s="46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</row>
    <row r="58" spans="1:231" x14ac:dyDescent="0.35">
      <c r="A58" s="50" t="s">
        <v>212</v>
      </c>
      <c r="B58" s="51" t="s">
        <v>73</v>
      </c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</row>
    <row r="59" spans="1:231" ht="46.5" x14ac:dyDescent="0.2">
      <c r="A59" s="21" t="s">
        <v>2</v>
      </c>
      <c r="B59" s="21" t="s">
        <v>3</v>
      </c>
      <c r="C59" s="21" t="s">
        <v>4</v>
      </c>
      <c r="D59" s="21" t="s">
        <v>5</v>
      </c>
      <c r="E59" s="21" t="s">
        <v>6</v>
      </c>
      <c r="F59" s="22" t="s">
        <v>7</v>
      </c>
      <c r="G59" s="22" t="s">
        <v>8</v>
      </c>
      <c r="H59" s="21" t="s">
        <v>9</v>
      </c>
      <c r="I59" s="23" t="s">
        <v>10</v>
      </c>
      <c r="J59" s="21" t="s">
        <v>28</v>
      </c>
      <c r="K59" s="24" t="s">
        <v>12</v>
      </c>
      <c r="L59" s="21" t="s">
        <v>13</v>
      </c>
      <c r="M59" s="24" t="s">
        <v>14</v>
      </c>
      <c r="N59" s="21" t="s">
        <v>15</v>
      </c>
      <c r="O59" s="21" t="s">
        <v>16</v>
      </c>
      <c r="P59" s="21" t="s">
        <v>17</v>
      </c>
      <c r="Q59" s="138" t="s">
        <v>18</v>
      </c>
      <c r="R59" s="138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</row>
    <row r="60" spans="1:231" ht="371.25" customHeight="1" x14ac:dyDescent="0.35">
      <c r="A60" s="25">
        <v>1</v>
      </c>
      <c r="B60" s="69" t="s">
        <v>115</v>
      </c>
      <c r="C60" s="28" t="s">
        <v>40</v>
      </c>
      <c r="D60" s="69" t="s">
        <v>41</v>
      </c>
      <c r="E60" s="69" t="s">
        <v>113</v>
      </c>
      <c r="F60" s="107" t="s">
        <v>114</v>
      </c>
      <c r="G60" s="69"/>
      <c r="H60" s="25" t="s">
        <v>166</v>
      </c>
      <c r="I60" s="28" t="s">
        <v>38</v>
      </c>
      <c r="J60" s="103">
        <v>300</v>
      </c>
      <c r="K60" s="117">
        <v>0</v>
      </c>
      <c r="L60" s="28"/>
      <c r="M60" s="48">
        <f t="shared" ref="M60:M61" si="32">K60*1.08</f>
        <v>0</v>
      </c>
      <c r="N60" s="31">
        <f t="shared" ref="N60" si="33">J60*K60</f>
        <v>0</v>
      </c>
      <c r="O60" s="31">
        <f t="shared" ref="O60:O61" si="34">P60-N60</f>
        <v>0</v>
      </c>
      <c r="P60" s="31">
        <f t="shared" ref="P60" si="35">J60*M60</f>
        <v>0</v>
      </c>
      <c r="Q60" s="136"/>
      <c r="R60" s="137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</row>
    <row r="61" spans="1:231" ht="251.25" customHeight="1" x14ac:dyDescent="0.35">
      <c r="A61" s="25">
        <v>2</v>
      </c>
      <c r="B61" s="69" t="s">
        <v>185</v>
      </c>
      <c r="C61" s="28" t="s">
        <v>40</v>
      </c>
      <c r="D61" s="69" t="s">
        <v>41</v>
      </c>
      <c r="E61" s="69" t="s">
        <v>86</v>
      </c>
      <c r="F61" s="69"/>
      <c r="G61" s="69"/>
      <c r="H61" s="25" t="s">
        <v>167</v>
      </c>
      <c r="I61" s="28" t="s">
        <v>38</v>
      </c>
      <c r="J61" s="29">
        <v>16</v>
      </c>
      <c r="K61" s="117">
        <v>0</v>
      </c>
      <c r="L61" s="28"/>
      <c r="M61" s="48">
        <f t="shared" si="32"/>
        <v>0</v>
      </c>
      <c r="N61" s="31">
        <f t="shared" ref="N61" si="36">J61*K61</f>
        <v>0</v>
      </c>
      <c r="O61" s="31">
        <f t="shared" si="34"/>
        <v>0</v>
      </c>
      <c r="P61" s="31">
        <f t="shared" ref="P61" si="37">J61*M61</f>
        <v>0</v>
      </c>
      <c r="Q61" s="139"/>
      <c r="R61" s="139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</row>
    <row r="62" spans="1:231" ht="66" customHeight="1" x14ac:dyDescent="0.35">
      <c r="L62" s="71" t="s">
        <v>22</v>
      </c>
      <c r="M62" s="78"/>
      <c r="N62" s="31">
        <f>SUM(N60:N61)</f>
        <v>0</v>
      </c>
      <c r="O62" s="31">
        <f t="shared" ref="O62" si="38">P62-N62</f>
        <v>0</v>
      </c>
      <c r="P62" s="31">
        <f>SUM(P60:P61)</f>
        <v>0</v>
      </c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</row>
    <row r="63" spans="1:231" ht="26.25" customHeight="1" x14ac:dyDescent="0.35">
      <c r="A63" s="50" t="s">
        <v>217</v>
      </c>
      <c r="B63" s="51" t="s">
        <v>73</v>
      </c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</row>
    <row r="64" spans="1:231" ht="45" customHeight="1" x14ac:dyDescent="0.2">
      <c r="A64" s="126" t="s">
        <v>2</v>
      </c>
      <c r="B64" s="126" t="s">
        <v>3</v>
      </c>
      <c r="C64" s="126" t="s">
        <v>4</v>
      </c>
      <c r="D64" s="126" t="s">
        <v>5</v>
      </c>
      <c r="E64" s="126" t="s">
        <v>6</v>
      </c>
      <c r="F64" s="127" t="s">
        <v>7</v>
      </c>
      <c r="G64" s="127" t="s">
        <v>8</v>
      </c>
      <c r="H64" s="126" t="s">
        <v>9</v>
      </c>
      <c r="I64" s="23" t="s">
        <v>10</v>
      </c>
      <c r="J64" s="126" t="s">
        <v>28</v>
      </c>
      <c r="K64" s="24" t="s">
        <v>12</v>
      </c>
      <c r="L64" s="126" t="s">
        <v>13</v>
      </c>
      <c r="M64" s="24" t="s">
        <v>14</v>
      </c>
      <c r="N64" s="126" t="s">
        <v>15</v>
      </c>
      <c r="O64" s="126" t="s">
        <v>16</v>
      </c>
      <c r="P64" s="126" t="s">
        <v>17</v>
      </c>
      <c r="Q64" s="138" t="s">
        <v>18</v>
      </c>
      <c r="R64" s="138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</row>
    <row r="65" spans="1:231" ht="261.75" customHeight="1" x14ac:dyDescent="0.35">
      <c r="A65" s="128">
        <v>1</v>
      </c>
      <c r="B65" s="69" t="s">
        <v>165</v>
      </c>
      <c r="C65" s="28" t="s">
        <v>116</v>
      </c>
      <c r="D65" s="69" t="s">
        <v>41</v>
      </c>
      <c r="E65" s="69" t="s">
        <v>117</v>
      </c>
      <c r="F65" s="131" t="s">
        <v>222</v>
      </c>
      <c r="G65" s="69"/>
      <c r="H65" s="128" t="s">
        <v>75</v>
      </c>
      <c r="I65" s="28" t="s">
        <v>38</v>
      </c>
      <c r="J65" s="29">
        <v>360</v>
      </c>
      <c r="K65" s="117">
        <v>0</v>
      </c>
      <c r="L65" s="28"/>
      <c r="M65" s="48">
        <f t="shared" ref="M65" si="39">K65*1.08</f>
        <v>0</v>
      </c>
      <c r="N65" s="31">
        <f t="shared" ref="N65" si="40">J65*K65</f>
        <v>0</v>
      </c>
      <c r="O65" s="31">
        <f t="shared" ref="O65" si="41">P65-N65</f>
        <v>0</v>
      </c>
      <c r="P65" s="31">
        <f t="shared" ref="P65" si="42">J65*M65</f>
        <v>0</v>
      </c>
      <c r="Q65" s="139"/>
      <c r="R65" s="139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</row>
    <row r="66" spans="1:231" ht="28.5" customHeight="1" x14ac:dyDescent="0.35">
      <c r="L66" s="71" t="s">
        <v>22</v>
      </c>
      <c r="M66" s="78"/>
      <c r="N66" s="31">
        <v>0</v>
      </c>
      <c r="O66" s="31">
        <v>0</v>
      </c>
      <c r="P66" s="31">
        <v>0</v>
      </c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</row>
    <row r="67" spans="1:231" ht="29.25" customHeight="1" x14ac:dyDescent="0.35">
      <c r="L67" s="71"/>
      <c r="M67" s="45"/>
      <c r="N67" s="46"/>
      <c r="O67" s="46"/>
      <c r="P67" s="46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</row>
    <row r="68" spans="1:231" ht="43.5" customHeight="1" x14ac:dyDescent="0.35">
      <c r="A68" s="50" t="s">
        <v>207</v>
      </c>
      <c r="B68" s="51" t="s">
        <v>204</v>
      </c>
      <c r="S68" s="81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</row>
    <row r="69" spans="1:231" ht="93" x14ac:dyDescent="0.2">
      <c r="A69" s="21" t="s">
        <v>2</v>
      </c>
      <c r="B69" s="21" t="s">
        <v>3</v>
      </c>
      <c r="C69" s="21" t="s">
        <v>4</v>
      </c>
      <c r="D69" s="21" t="s">
        <v>5</v>
      </c>
      <c r="E69" s="21" t="s">
        <v>6</v>
      </c>
      <c r="F69" s="22" t="s">
        <v>7</v>
      </c>
      <c r="G69" s="22" t="s">
        <v>49</v>
      </c>
      <c r="H69" s="21" t="s">
        <v>9</v>
      </c>
      <c r="I69" s="23" t="s">
        <v>10</v>
      </c>
      <c r="J69" s="21" t="s">
        <v>28</v>
      </c>
      <c r="K69" s="24" t="s">
        <v>12</v>
      </c>
      <c r="L69" s="21" t="s">
        <v>13</v>
      </c>
      <c r="M69" s="24" t="s">
        <v>14</v>
      </c>
      <c r="N69" s="21" t="s">
        <v>15</v>
      </c>
      <c r="O69" s="21" t="s">
        <v>16</v>
      </c>
      <c r="P69" s="21" t="s">
        <v>17</v>
      </c>
      <c r="Q69" s="138" t="s">
        <v>18</v>
      </c>
      <c r="R69" s="138"/>
    </row>
    <row r="70" spans="1:231" ht="232.5" x14ac:dyDescent="0.35">
      <c r="A70" s="132">
        <v>1</v>
      </c>
      <c r="B70" s="69" t="s">
        <v>213</v>
      </c>
      <c r="C70" s="28" t="s">
        <v>198</v>
      </c>
      <c r="D70" s="28" t="s">
        <v>41</v>
      </c>
      <c r="E70" s="69" t="s">
        <v>76</v>
      </c>
      <c r="F70" s="128" t="s">
        <v>74</v>
      </c>
      <c r="G70" s="69"/>
      <c r="H70" s="128" t="s">
        <v>75</v>
      </c>
      <c r="I70" s="28" t="s">
        <v>38</v>
      </c>
      <c r="J70" s="80">
        <v>2500</v>
      </c>
      <c r="K70" s="117">
        <v>0</v>
      </c>
      <c r="L70" s="28"/>
      <c r="M70" s="48">
        <f t="shared" ref="M70" si="43">K70*1.08</f>
        <v>0</v>
      </c>
      <c r="N70" s="31">
        <f t="shared" ref="N70" si="44">J70*K70</f>
        <v>0</v>
      </c>
      <c r="O70" s="31">
        <f t="shared" ref="O70" si="45">P70-N70</f>
        <v>0</v>
      </c>
      <c r="P70" s="31">
        <f t="shared" ref="P70" si="46">J70*M70</f>
        <v>0</v>
      </c>
      <c r="Q70" s="146"/>
      <c r="R70" s="147"/>
      <c r="S70" s="49"/>
      <c r="T70" s="49"/>
    </row>
    <row r="71" spans="1:231" ht="139.5" x14ac:dyDescent="0.35">
      <c r="A71" s="132">
        <v>2</v>
      </c>
      <c r="B71" s="95" t="s">
        <v>155</v>
      </c>
      <c r="C71" s="82" t="s">
        <v>199</v>
      </c>
      <c r="D71" s="28" t="s">
        <v>41</v>
      </c>
      <c r="E71" s="69" t="s">
        <v>43</v>
      </c>
      <c r="F71" s="69"/>
      <c r="G71" s="69"/>
      <c r="H71" s="25" t="s">
        <v>118</v>
      </c>
      <c r="I71" s="28" t="s">
        <v>162</v>
      </c>
      <c r="J71" s="103">
        <v>112500</v>
      </c>
      <c r="K71" s="117">
        <v>0</v>
      </c>
      <c r="L71" s="28"/>
      <c r="M71" s="48">
        <f t="shared" ref="M71:M76" si="47">K71*1.08</f>
        <v>0</v>
      </c>
      <c r="N71" s="31">
        <f t="shared" ref="N71" si="48">J71*K71</f>
        <v>0</v>
      </c>
      <c r="O71" s="31">
        <f t="shared" ref="O71:O77" si="49">P71-N71</f>
        <v>0</v>
      </c>
      <c r="P71" s="31">
        <f t="shared" ref="P71" si="50">J71*M71</f>
        <v>0</v>
      </c>
      <c r="Q71" s="136"/>
      <c r="R71" s="137"/>
    </row>
    <row r="72" spans="1:231" ht="116.25" x14ac:dyDescent="0.35">
      <c r="A72" s="132">
        <v>3</v>
      </c>
      <c r="B72" s="69" t="s">
        <v>164</v>
      </c>
      <c r="C72" s="28" t="s">
        <v>194</v>
      </c>
      <c r="D72" s="28" t="s">
        <v>41</v>
      </c>
      <c r="E72" s="69" t="s">
        <v>121</v>
      </c>
      <c r="F72" s="69"/>
      <c r="G72" s="69"/>
      <c r="H72" s="25" t="s">
        <v>77</v>
      </c>
      <c r="I72" s="28" t="s">
        <v>38</v>
      </c>
      <c r="J72" s="25">
        <v>700</v>
      </c>
      <c r="K72" s="117">
        <v>0</v>
      </c>
      <c r="L72" s="28"/>
      <c r="M72" s="48">
        <f t="shared" si="47"/>
        <v>0</v>
      </c>
      <c r="N72" s="31">
        <f t="shared" ref="N72" si="51">J72*K72</f>
        <v>0</v>
      </c>
      <c r="O72" s="31">
        <f t="shared" si="49"/>
        <v>0</v>
      </c>
      <c r="P72" s="31">
        <f t="shared" ref="P72" si="52">J72*M72</f>
        <v>0</v>
      </c>
      <c r="Q72" s="136"/>
      <c r="R72" s="137"/>
    </row>
    <row r="73" spans="1:231" ht="162.75" x14ac:dyDescent="0.35">
      <c r="A73" s="132">
        <v>4</v>
      </c>
      <c r="B73" s="69" t="s">
        <v>186</v>
      </c>
      <c r="C73" s="28" t="s">
        <v>194</v>
      </c>
      <c r="D73" s="28" t="s">
        <v>41</v>
      </c>
      <c r="E73" s="69" t="s">
        <v>120</v>
      </c>
      <c r="F73" s="69"/>
      <c r="G73" s="69"/>
      <c r="H73" s="102" t="s">
        <v>77</v>
      </c>
      <c r="I73" s="28" t="s">
        <v>122</v>
      </c>
      <c r="J73" s="25">
        <v>700</v>
      </c>
      <c r="K73" s="117">
        <v>0</v>
      </c>
      <c r="L73" s="28"/>
      <c r="M73" s="48">
        <f t="shared" si="47"/>
        <v>0</v>
      </c>
      <c r="N73" s="31">
        <f t="shared" ref="N73:N77" si="53">J73*K73</f>
        <v>0</v>
      </c>
      <c r="O73" s="31">
        <f t="shared" si="49"/>
        <v>0</v>
      </c>
      <c r="P73" s="31">
        <f t="shared" ref="P73:P77" si="54">J73*M73</f>
        <v>0</v>
      </c>
      <c r="Q73" s="136"/>
      <c r="R73" s="137"/>
    </row>
    <row r="74" spans="1:231" ht="356.25" customHeight="1" x14ac:dyDescent="0.35">
      <c r="A74" s="130">
        <v>5</v>
      </c>
      <c r="B74" s="69" t="s">
        <v>156</v>
      </c>
      <c r="C74" s="28" t="s">
        <v>44</v>
      </c>
      <c r="D74" s="104" t="s">
        <v>124</v>
      </c>
      <c r="E74" s="95" t="s">
        <v>123</v>
      </c>
      <c r="F74" s="69"/>
      <c r="G74" s="69"/>
      <c r="H74" s="25" t="s">
        <v>45</v>
      </c>
      <c r="I74" s="28" t="s">
        <v>38</v>
      </c>
      <c r="J74" s="102">
        <v>150</v>
      </c>
      <c r="K74" s="117">
        <v>0</v>
      </c>
      <c r="L74" s="28">
        <v>0.08</v>
      </c>
      <c r="M74" s="48">
        <f t="shared" si="47"/>
        <v>0</v>
      </c>
      <c r="N74" s="31">
        <f t="shared" si="53"/>
        <v>0</v>
      </c>
      <c r="O74" s="31">
        <f t="shared" si="49"/>
        <v>0</v>
      </c>
      <c r="P74" s="31">
        <f t="shared" si="54"/>
        <v>0</v>
      </c>
      <c r="Q74" s="136"/>
      <c r="R74" s="137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</row>
    <row r="75" spans="1:231" ht="232.5" x14ac:dyDescent="0.35">
      <c r="A75" s="130">
        <v>6</v>
      </c>
      <c r="B75" s="69" t="s">
        <v>157</v>
      </c>
      <c r="C75" s="28" t="s">
        <v>19</v>
      </c>
      <c r="D75" s="28" t="s">
        <v>41</v>
      </c>
      <c r="E75" s="69" t="s">
        <v>46</v>
      </c>
      <c r="F75" s="69"/>
      <c r="G75" s="69"/>
      <c r="H75" s="25" t="s">
        <v>78</v>
      </c>
      <c r="I75" s="28" t="s">
        <v>38</v>
      </c>
      <c r="J75" s="102">
        <v>300</v>
      </c>
      <c r="K75" s="117">
        <v>0</v>
      </c>
      <c r="L75" s="28"/>
      <c r="M75" s="48">
        <f t="shared" si="47"/>
        <v>0</v>
      </c>
      <c r="N75" s="31">
        <f t="shared" si="53"/>
        <v>0</v>
      </c>
      <c r="O75" s="31">
        <f t="shared" si="49"/>
        <v>0</v>
      </c>
      <c r="P75" s="31">
        <f t="shared" si="54"/>
        <v>0</v>
      </c>
      <c r="Q75" s="136"/>
      <c r="R75" s="137"/>
    </row>
    <row r="76" spans="1:231" ht="193.5" customHeight="1" x14ac:dyDescent="0.35">
      <c r="A76" s="130">
        <v>7</v>
      </c>
      <c r="B76" s="95" t="s">
        <v>127</v>
      </c>
      <c r="C76" s="28"/>
      <c r="D76" s="28"/>
      <c r="E76" s="69"/>
      <c r="F76" s="69"/>
      <c r="G76" s="69"/>
      <c r="H76" s="128" t="s">
        <v>79</v>
      </c>
      <c r="I76" s="28" t="s">
        <v>38</v>
      </c>
      <c r="J76" s="128">
        <v>1000</v>
      </c>
      <c r="K76" s="117">
        <v>0</v>
      </c>
      <c r="L76" s="28"/>
      <c r="M76" s="48">
        <f t="shared" si="47"/>
        <v>0</v>
      </c>
      <c r="N76" s="31">
        <f t="shared" si="53"/>
        <v>0</v>
      </c>
      <c r="O76" s="31">
        <f t="shared" si="49"/>
        <v>0</v>
      </c>
      <c r="P76" s="31">
        <f t="shared" si="54"/>
        <v>0</v>
      </c>
      <c r="Q76" s="136"/>
      <c r="R76" s="137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</row>
    <row r="77" spans="1:231" ht="175.5" customHeight="1" x14ac:dyDescent="0.35">
      <c r="A77" s="130">
        <v>8</v>
      </c>
      <c r="B77" s="95" t="s">
        <v>215</v>
      </c>
      <c r="C77" s="28"/>
      <c r="D77" s="28"/>
      <c r="E77" s="69"/>
      <c r="F77" s="69"/>
      <c r="G77" s="69"/>
      <c r="H77" s="128" t="s">
        <v>80</v>
      </c>
      <c r="I77" s="28" t="s">
        <v>128</v>
      </c>
      <c r="J77" s="128">
        <v>250</v>
      </c>
      <c r="K77" s="117">
        <v>0</v>
      </c>
      <c r="L77" s="28"/>
      <c r="M77" s="48">
        <f>K77*1.23</f>
        <v>0</v>
      </c>
      <c r="N77" s="31">
        <f t="shared" si="53"/>
        <v>0</v>
      </c>
      <c r="O77" s="31">
        <f t="shared" si="49"/>
        <v>0</v>
      </c>
      <c r="P77" s="31">
        <f t="shared" si="54"/>
        <v>0</v>
      </c>
      <c r="Q77" s="136"/>
      <c r="R77" s="137"/>
    </row>
    <row r="78" spans="1:231" x14ac:dyDescent="0.35">
      <c r="A78" s="41"/>
      <c r="B78" s="7"/>
      <c r="C78" s="41"/>
      <c r="D78" s="83"/>
      <c r="E78" s="7"/>
      <c r="F78" s="7"/>
      <c r="G78" s="7"/>
      <c r="H78" s="41"/>
      <c r="I78" s="43"/>
      <c r="J78" s="41"/>
      <c r="K78" s="74"/>
      <c r="L78" s="43" t="s">
        <v>22</v>
      </c>
      <c r="M78" s="45"/>
      <c r="N78" s="39">
        <f>SUM(N71:N75)</f>
        <v>0</v>
      </c>
      <c r="O78" s="39">
        <f>SUM(O71:O75)</f>
        <v>0</v>
      </c>
      <c r="P78" s="39">
        <f>SUM(P71:P75)</f>
        <v>0</v>
      </c>
      <c r="Q78" s="13"/>
    </row>
    <row r="79" spans="1:231" x14ac:dyDescent="0.35">
      <c r="A79" s="41"/>
      <c r="B79" s="7"/>
      <c r="C79" s="41"/>
      <c r="D79" s="83"/>
      <c r="E79" s="7"/>
      <c r="F79" s="7"/>
      <c r="G79" s="7"/>
      <c r="H79" s="41"/>
      <c r="I79" s="43"/>
      <c r="J79" s="41"/>
      <c r="K79" s="74"/>
      <c r="L79" s="43"/>
      <c r="M79" s="45"/>
      <c r="N79" s="46"/>
      <c r="O79" s="46"/>
      <c r="P79" s="46"/>
      <c r="Q79" s="13"/>
    </row>
    <row r="80" spans="1:231" x14ac:dyDescent="0.35">
      <c r="A80" s="41"/>
      <c r="B80" s="7"/>
      <c r="C80" s="41"/>
      <c r="D80" s="83"/>
      <c r="E80" s="7"/>
      <c r="F80" s="7"/>
      <c r="G80" s="7"/>
      <c r="H80" s="41"/>
      <c r="I80" s="43"/>
      <c r="J80" s="41"/>
      <c r="K80" s="74"/>
      <c r="L80" s="43"/>
      <c r="M80" s="45"/>
      <c r="N80" s="46"/>
      <c r="O80" s="46"/>
      <c r="P80" s="46"/>
      <c r="Q80" s="13"/>
    </row>
    <row r="81" spans="1:18" x14ac:dyDescent="0.35">
      <c r="A81" s="41"/>
      <c r="B81" s="7"/>
      <c r="C81" s="41"/>
      <c r="D81" s="83"/>
      <c r="E81" s="7"/>
      <c r="F81" s="7"/>
      <c r="G81" s="7"/>
      <c r="H81" s="41"/>
      <c r="I81" s="43"/>
      <c r="J81" s="41"/>
      <c r="K81" s="74"/>
      <c r="L81" s="43"/>
      <c r="M81" s="45"/>
      <c r="N81" s="46"/>
      <c r="O81" s="46"/>
      <c r="P81" s="46"/>
      <c r="Q81" s="13"/>
    </row>
    <row r="82" spans="1:18" x14ac:dyDescent="0.35">
      <c r="A82" s="41"/>
      <c r="B82" s="7"/>
      <c r="C82" s="41"/>
      <c r="D82" s="83"/>
      <c r="E82" s="7"/>
      <c r="F82" s="7"/>
      <c r="G82" s="7"/>
      <c r="H82" s="41"/>
      <c r="I82" s="43"/>
      <c r="J82" s="41"/>
      <c r="K82" s="74"/>
      <c r="L82" s="43"/>
      <c r="M82" s="45"/>
      <c r="N82" s="46"/>
      <c r="O82" s="46"/>
      <c r="P82" s="46"/>
      <c r="Q82" s="13"/>
    </row>
    <row r="83" spans="1:18" x14ac:dyDescent="0.35">
      <c r="A83" s="41"/>
      <c r="B83" s="7"/>
      <c r="C83" s="41"/>
      <c r="D83" s="83"/>
      <c r="E83" s="7"/>
      <c r="F83" s="7"/>
      <c r="G83" s="7"/>
      <c r="H83" s="41"/>
      <c r="I83" s="43"/>
      <c r="J83" s="41"/>
      <c r="K83" s="74"/>
      <c r="L83" s="43"/>
      <c r="M83" s="45"/>
      <c r="N83" s="46"/>
      <c r="O83" s="46"/>
      <c r="P83" s="46"/>
      <c r="Q83" s="13"/>
    </row>
    <row r="84" spans="1:18" x14ac:dyDescent="0.35">
      <c r="A84" s="50" t="s">
        <v>218</v>
      </c>
      <c r="B84" s="51" t="s">
        <v>204</v>
      </c>
    </row>
    <row r="85" spans="1:18" ht="93" x14ac:dyDescent="0.2">
      <c r="A85" s="126" t="s">
        <v>2</v>
      </c>
      <c r="B85" s="126" t="s">
        <v>3</v>
      </c>
      <c r="C85" s="126" t="s">
        <v>4</v>
      </c>
      <c r="D85" s="126" t="s">
        <v>5</v>
      </c>
      <c r="E85" s="126" t="s">
        <v>6</v>
      </c>
      <c r="F85" s="127" t="s">
        <v>7</v>
      </c>
      <c r="G85" s="127" t="s">
        <v>49</v>
      </c>
      <c r="H85" s="126" t="s">
        <v>9</v>
      </c>
      <c r="I85" s="23" t="s">
        <v>10</v>
      </c>
      <c r="J85" s="126" t="s">
        <v>28</v>
      </c>
      <c r="K85" s="24" t="s">
        <v>12</v>
      </c>
      <c r="L85" s="126" t="s">
        <v>13</v>
      </c>
      <c r="M85" s="24" t="s">
        <v>14</v>
      </c>
      <c r="N85" s="126" t="s">
        <v>15</v>
      </c>
      <c r="O85" s="126" t="s">
        <v>16</v>
      </c>
      <c r="P85" s="126" t="s">
        <v>17</v>
      </c>
      <c r="Q85" s="138" t="s">
        <v>18</v>
      </c>
      <c r="R85" s="138"/>
    </row>
    <row r="86" spans="1:18" ht="372" x14ac:dyDescent="0.35">
      <c r="A86" s="130">
        <v>1</v>
      </c>
      <c r="B86" s="69" t="s">
        <v>220</v>
      </c>
      <c r="C86" s="134" t="s">
        <v>19</v>
      </c>
      <c r="D86" s="134" t="s">
        <v>41</v>
      </c>
      <c r="E86" s="69" t="s">
        <v>163</v>
      </c>
      <c r="F86" s="69" t="s">
        <v>201</v>
      </c>
      <c r="G86" s="69"/>
      <c r="H86" s="134" t="s">
        <v>84</v>
      </c>
      <c r="I86" s="28" t="s">
        <v>38</v>
      </c>
      <c r="J86" s="134">
        <v>100</v>
      </c>
      <c r="K86" s="30">
        <v>0</v>
      </c>
      <c r="L86" s="28"/>
      <c r="M86" s="48">
        <f t="shared" ref="M86:M87" si="55">K86*1.08</f>
        <v>0</v>
      </c>
      <c r="N86" s="31">
        <f t="shared" ref="N86:N87" si="56">J86*K86</f>
        <v>0</v>
      </c>
      <c r="O86" s="31">
        <f t="shared" ref="O86:O87" si="57">P86-N86</f>
        <v>0</v>
      </c>
      <c r="P86" s="31">
        <f t="shared" ref="P86:P87" si="58">J86*M86</f>
        <v>0</v>
      </c>
      <c r="Q86" s="136"/>
      <c r="R86" s="137"/>
    </row>
    <row r="87" spans="1:18" ht="186" x14ac:dyDescent="0.35">
      <c r="A87" s="130">
        <v>2</v>
      </c>
      <c r="B87" s="69" t="s">
        <v>221</v>
      </c>
      <c r="C87" s="28" t="s">
        <v>19</v>
      </c>
      <c r="D87" s="28" t="s">
        <v>99</v>
      </c>
      <c r="E87" s="69" t="s">
        <v>125</v>
      </c>
      <c r="F87" s="69"/>
      <c r="G87" s="69"/>
      <c r="H87" s="134" t="s">
        <v>126</v>
      </c>
      <c r="I87" s="28" t="s">
        <v>119</v>
      </c>
      <c r="J87" s="134">
        <v>100</v>
      </c>
      <c r="K87" s="117">
        <v>0</v>
      </c>
      <c r="L87" s="28"/>
      <c r="M87" s="48">
        <f t="shared" si="55"/>
        <v>0</v>
      </c>
      <c r="N87" s="31">
        <f t="shared" si="56"/>
        <v>0</v>
      </c>
      <c r="O87" s="31">
        <f t="shared" si="57"/>
        <v>0</v>
      </c>
      <c r="P87" s="31">
        <f t="shared" si="58"/>
        <v>0</v>
      </c>
      <c r="Q87" s="135"/>
      <c r="R87" s="133"/>
    </row>
    <row r="88" spans="1:18" x14ac:dyDescent="0.35">
      <c r="A88" s="41"/>
      <c r="B88" s="7"/>
      <c r="C88" s="41"/>
      <c r="D88" s="83"/>
      <c r="E88" s="7"/>
      <c r="F88" s="7"/>
      <c r="G88" s="7"/>
      <c r="H88" s="41"/>
      <c r="I88" s="43"/>
      <c r="J88" s="41"/>
      <c r="K88" s="74"/>
      <c r="L88" s="43" t="s">
        <v>22</v>
      </c>
      <c r="M88" s="45"/>
      <c r="N88" s="39">
        <f>SUM(N86:N87)</f>
        <v>0</v>
      </c>
      <c r="O88" s="39">
        <f>SUM(O86:O87)</f>
        <v>0</v>
      </c>
      <c r="P88" s="39">
        <f>SUM(P86:P87)</f>
        <v>0</v>
      </c>
      <c r="Q88" s="13"/>
    </row>
    <row r="89" spans="1:18" x14ac:dyDescent="0.35">
      <c r="A89" s="41"/>
      <c r="B89" s="41"/>
      <c r="C89" s="7"/>
      <c r="D89" s="41"/>
      <c r="E89" s="83"/>
      <c r="F89" s="7"/>
      <c r="G89" s="7"/>
      <c r="H89" s="7"/>
      <c r="I89" s="41"/>
      <c r="J89" s="43"/>
      <c r="K89" s="74"/>
      <c r="L89" s="42"/>
      <c r="M89" s="43"/>
      <c r="N89" s="45"/>
      <c r="O89" s="46"/>
      <c r="P89" s="46"/>
      <c r="Q89" s="46"/>
      <c r="R89" s="13"/>
    </row>
    <row r="90" spans="1:18" x14ac:dyDescent="0.35">
      <c r="A90" s="41"/>
      <c r="B90" s="7"/>
      <c r="C90" s="41"/>
      <c r="D90" s="83"/>
      <c r="E90" s="7"/>
      <c r="F90" s="7"/>
      <c r="G90" s="7"/>
      <c r="H90" s="41"/>
      <c r="I90" s="43"/>
      <c r="J90" s="41"/>
      <c r="K90" s="74"/>
      <c r="L90" s="43"/>
      <c r="M90" s="45"/>
      <c r="N90" s="46"/>
      <c r="O90" s="46"/>
      <c r="P90" s="46"/>
      <c r="Q90" s="13"/>
    </row>
    <row r="91" spans="1:18" x14ac:dyDescent="0.35">
      <c r="A91" s="50" t="s">
        <v>81</v>
      </c>
      <c r="B91" s="51" t="s">
        <v>205</v>
      </c>
    </row>
    <row r="92" spans="1:18" ht="46.5" x14ac:dyDescent="0.2">
      <c r="A92" s="126" t="s">
        <v>2</v>
      </c>
      <c r="B92" s="126" t="s">
        <v>3</v>
      </c>
      <c r="C92" s="126" t="s">
        <v>4</v>
      </c>
      <c r="D92" s="126" t="s">
        <v>5</v>
      </c>
      <c r="E92" s="126" t="s">
        <v>6</v>
      </c>
      <c r="F92" s="127" t="s">
        <v>7</v>
      </c>
      <c r="G92" s="127" t="s">
        <v>8</v>
      </c>
      <c r="H92" s="126" t="s">
        <v>9</v>
      </c>
      <c r="I92" s="23" t="s">
        <v>10</v>
      </c>
      <c r="J92" s="126" t="s">
        <v>28</v>
      </c>
      <c r="K92" s="24" t="s">
        <v>12</v>
      </c>
      <c r="L92" s="126" t="s">
        <v>13</v>
      </c>
      <c r="M92" s="24" t="s">
        <v>14</v>
      </c>
      <c r="N92" s="126" t="s">
        <v>15</v>
      </c>
      <c r="O92" s="126" t="s">
        <v>16</v>
      </c>
      <c r="P92" s="126" t="s">
        <v>17</v>
      </c>
      <c r="Q92" s="141" t="s">
        <v>18</v>
      </c>
      <c r="R92" s="142"/>
    </row>
    <row r="93" spans="1:18" ht="409.5" x14ac:dyDescent="0.35">
      <c r="A93" s="128">
        <v>1</v>
      </c>
      <c r="B93" s="26" t="s">
        <v>158</v>
      </c>
      <c r="C93" s="28" t="s">
        <v>37</v>
      </c>
      <c r="D93" s="128"/>
      <c r="E93" s="76"/>
      <c r="F93" s="128" t="s">
        <v>202</v>
      </c>
      <c r="G93" s="76"/>
      <c r="H93" s="29" t="s">
        <v>129</v>
      </c>
      <c r="I93" s="28" t="s">
        <v>38</v>
      </c>
      <c r="J93" s="29">
        <v>6</v>
      </c>
      <c r="K93" s="30">
        <v>0</v>
      </c>
      <c r="L93" s="28"/>
      <c r="M93" s="48">
        <f t="shared" ref="M93:M95" si="59">K93*1.08</f>
        <v>0</v>
      </c>
      <c r="N93" s="31">
        <f t="shared" ref="N93:N95" si="60">J93*K93</f>
        <v>0</v>
      </c>
      <c r="O93" s="31">
        <f t="shared" ref="O93:O98" si="61">P93-N93</f>
        <v>0</v>
      </c>
      <c r="P93" s="31">
        <f t="shared" ref="P93:P95" si="62">J93*M93</f>
        <v>0</v>
      </c>
      <c r="Q93" s="143"/>
      <c r="R93" s="144"/>
    </row>
    <row r="94" spans="1:18" ht="116.25" x14ac:dyDescent="0.35">
      <c r="A94" s="128">
        <v>2</v>
      </c>
      <c r="B94" s="26" t="s">
        <v>159</v>
      </c>
      <c r="C94" s="76" t="s">
        <v>37</v>
      </c>
      <c r="D94" s="128" t="s">
        <v>130</v>
      </c>
      <c r="E94" s="28" t="s">
        <v>131</v>
      </c>
      <c r="F94" s="28"/>
      <c r="G94" s="28"/>
      <c r="H94" s="29" t="s">
        <v>129</v>
      </c>
      <c r="I94" s="28" t="s">
        <v>38</v>
      </c>
      <c r="J94" s="29">
        <v>12</v>
      </c>
      <c r="K94" s="30">
        <v>0</v>
      </c>
      <c r="L94" s="28"/>
      <c r="M94" s="48">
        <f t="shared" si="59"/>
        <v>0</v>
      </c>
      <c r="N94" s="31">
        <f t="shared" si="60"/>
        <v>0</v>
      </c>
      <c r="O94" s="31">
        <f t="shared" si="61"/>
        <v>0</v>
      </c>
      <c r="P94" s="31">
        <f t="shared" si="62"/>
        <v>0</v>
      </c>
      <c r="Q94" s="143"/>
      <c r="R94" s="144"/>
    </row>
    <row r="95" spans="1:18" ht="116.25" x14ac:dyDescent="0.35">
      <c r="A95" s="128">
        <v>3</v>
      </c>
      <c r="B95" s="26" t="s">
        <v>160</v>
      </c>
      <c r="C95" s="128" t="s">
        <v>37</v>
      </c>
      <c r="D95" s="128"/>
      <c r="E95" s="76"/>
      <c r="F95" s="76"/>
      <c r="G95" s="76"/>
      <c r="H95" s="29" t="s">
        <v>129</v>
      </c>
      <c r="I95" s="28" t="s">
        <v>38</v>
      </c>
      <c r="J95" s="128">
        <v>12</v>
      </c>
      <c r="K95" s="30">
        <v>0</v>
      </c>
      <c r="L95" s="28"/>
      <c r="M95" s="48">
        <f t="shared" si="59"/>
        <v>0</v>
      </c>
      <c r="N95" s="31">
        <f t="shared" si="60"/>
        <v>0</v>
      </c>
      <c r="O95" s="31">
        <f t="shared" si="61"/>
        <v>0</v>
      </c>
      <c r="P95" s="31">
        <f t="shared" si="62"/>
        <v>0</v>
      </c>
      <c r="Q95" s="136"/>
      <c r="R95" s="137"/>
    </row>
    <row r="96" spans="1:18" ht="116.25" x14ac:dyDescent="0.35">
      <c r="A96" s="128">
        <v>4</v>
      </c>
      <c r="B96" s="26" t="s">
        <v>161</v>
      </c>
      <c r="C96" s="128"/>
      <c r="D96" s="128"/>
      <c r="E96" s="76"/>
      <c r="F96" s="76"/>
      <c r="G96" s="76"/>
      <c r="H96" s="29" t="s">
        <v>132</v>
      </c>
      <c r="I96" s="28" t="s">
        <v>38</v>
      </c>
      <c r="J96" s="128">
        <v>4</v>
      </c>
      <c r="K96" s="30">
        <v>0</v>
      </c>
      <c r="L96" s="28"/>
      <c r="M96" s="48">
        <f>K96*1.23</f>
        <v>0</v>
      </c>
      <c r="N96" s="31">
        <f t="shared" ref="N96" si="63">J96*K96</f>
        <v>0</v>
      </c>
      <c r="O96" s="31">
        <f t="shared" ref="O96" si="64">P96-N96</f>
        <v>0</v>
      </c>
      <c r="P96" s="31">
        <f t="shared" ref="P96" si="65">J96*M96</f>
        <v>0</v>
      </c>
      <c r="Q96" s="136"/>
      <c r="R96" s="137"/>
    </row>
    <row r="97" spans="1:18" ht="46.5" x14ac:dyDescent="0.35">
      <c r="A97" s="128">
        <v>5</v>
      </c>
      <c r="B97" s="26" t="s">
        <v>133</v>
      </c>
      <c r="C97" s="128"/>
      <c r="D97" s="128"/>
      <c r="E97" s="76"/>
      <c r="F97" s="76"/>
      <c r="G97" s="76"/>
      <c r="H97" s="29" t="s">
        <v>128</v>
      </c>
      <c r="I97" s="28" t="s">
        <v>134</v>
      </c>
      <c r="J97" s="128">
        <v>6</v>
      </c>
      <c r="K97" s="30">
        <v>0</v>
      </c>
      <c r="L97" s="28"/>
      <c r="M97" s="48">
        <f>K97*1.23</f>
        <v>0</v>
      </c>
      <c r="N97" s="31">
        <f t="shared" ref="N97" si="66">J97*K97</f>
        <v>0</v>
      </c>
      <c r="O97" s="31">
        <f t="shared" ref="O97" si="67">P97-N97</f>
        <v>0</v>
      </c>
      <c r="P97" s="31">
        <f t="shared" ref="P97" si="68">J97*M97</f>
        <v>0</v>
      </c>
      <c r="Q97" s="136"/>
      <c r="R97" s="137"/>
    </row>
    <row r="98" spans="1:18" x14ac:dyDescent="0.35">
      <c r="B98" s="70" t="s">
        <v>39</v>
      </c>
      <c r="K98" s="79"/>
      <c r="L98" s="71" t="s">
        <v>22</v>
      </c>
      <c r="M98" s="78"/>
      <c r="N98" s="31">
        <f>SUM(N93:N95)</f>
        <v>0</v>
      </c>
      <c r="O98" s="31">
        <f t="shared" si="61"/>
        <v>0</v>
      </c>
      <c r="P98" s="31">
        <f>SUM(P93:P95)</f>
        <v>0</v>
      </c>
    </row>
    <row r="99" spans="1:18" ht="69.75" x14ac:dyDescent="0.35">
      <c r="A99" s="41"/>
      <c r="B99" s="7" t="s">
        <v>135</v>
      </c>
      <c r="C99" s="41"/>
      <c r="D99" s="83"/>
      <c r="E99" s="7"/>
      <c r="F99" s="7"/>
      <c r="G99" s="7"/>
      <c r="H99" s="41"/>
      <c r="I99" s="43"/>
      <c r="J99" s="41"/>
      <c r="K99" s="74"/>
      <c r="L99" s="43"/>
      <c r="M99" s="45"/>
      <c r="N99" s="46"/>
      <c r="O99" s="46"/>
      <c r="P99" s="46"/>
      <c r="Q99" s="13"/>
    </row>
    <row r="100" spans="1:18" x14ac:dyDescent="0.35">
      <c r="A100" s="41"/>
      <c r="B100" s="7"/>
      <c r="C100" s="41"/>
      <c r="D100" s="83"/>
      <c r="E100" s="7"/>
      <c r="F100" s="7"/>
      <c r="G100" s="7"/>
      <c r="H100" s="41"/>
      <c r="I100" s="43"/>
      <c r="J100" s="41"/>
      <c r="K100" s="74"/>
      <c r="L100" s="43"/>
      <c r="M100" s="45"/>
      <c r="N100" s="46"/>
      <c r="O100" s="46"/>
      <c r="P100" s="46"/>
      <c r="Q100" s="13"/>
    </row>
    <row r="101" spans="1:18" x14ac:dyDescent="0.35">
      <c r="A101" s="41"/>
      <c r="B101" s="7"/>
      <c r="C101" s="41"/>
      <c r="D101" s="83"/>
      <c r="E101" s="7"/>
      <c r="F101" s="7"/>
      <c r="G101" s="7"/>
      <c r="H101" s="41"/>
      <c r="I101" s="43"/>
      <c r="J101" s="41"/>
      <c r="K101" s="74"/>
      <c r="L101" s="43"/>
      <c r="M101" s="45"/>
      <c r="N101" s="46"/>
      <c r="O101" s="46"/>
      <c r="P101" s="46"/>
      <c r="Q101" s="13"/>
    </row>
    <row r="102" spans="1:18" x14ac:dyDescent="0.35">
      <c r="A102" s="41"/>
      <c r="B102" s="41"/>
      <c r="C102" s="7"/>
      <c r="D102" s="41"/>
      <c r="E102" s="83"/>
      <c r="F102" s="7"/>
      <c r="G102" s="7"/>
      <c r="H102" s="7"/>
      <c r="I102" s="41"/>
      <c r="J102" s="43"/>
      <c r="K102" s="74"/>
      <c r="L102" s="42"/>
      <c r="M102" s="43"/>
      <c r="N102" s="45"/>
      <c r="O102" s="46"/>
      <c r="P102" s="46"/>
      <c r="Q102" s="46"/>
      <c r="R102" s="13"/>
    </row>
    <row r="103" spans="1:18" x14ac:dyDescent="0.35">
      <c r="A103" s="41"/>
      <c r="B103" s="7"/>
      <c r="C103" s="41"/>
      <c r="D103" s="83"/>
      <c r="E103" s="7"/>
      <c r="F103" s="7"/>
      <c r="G103" s="7"/>
      <c r="H103" s="41"/>
      <c r="I103" s="43"/>
      <c r="J103" s="41"/>
      <c r="K103" s="74"/>
      <c r="L103" s="43"/>
      <c r="M103" s="45"/>
      <c r="N103" s="49"/>
      <c r="O103" s="49"/>
      <c r="P103" s="49"/>
      <c r="Q103" s="13"/>
    </row>
    <row r="104" spans="1:18" x14ac:dyDescent="0.35">
      <c r="A104" s="50" t="s">
        <v>211</v>
      </c>
      <c r="B104" s="51" t="s">
        <v>206</v>
      </c>
      <c r="E104" s="52" t="s">
        <v>32</v>
      </c>
      <c r="J104" s="60"/>
      <c r="L104" s="61"/>
      <c r="M104" s="61"/>
      <c r="N104" s="61"/>
      <c r="O104" s="61"/>
    </row>
    <row r="105" spans="1:18" ht="46.5" x14ac:dyDescent="0.2">
      <c r="A105" s="22" t="s">
        <v>2</v>
      </c>
      <c r="B105" s="22" t="s">
        <v>3</v>
      </c>
      <c r="C105" s="22"/>
      <c r="D105" s="22"/>
      <c r="E105" s="22"/>
      <c r="F105" s="22" t="s">
        <v>7</v>
      </c>
      <c r="G105" s="22" t="s">
        <v>8</v>
      </c>
      <c r="H105" s="22" t="s">
        <v>9</v>
      </c>
      <c r="I105" s="84" t="s">
        <v>10</v>
      </c>
      <c r="J105" s="22" t="s">
        <v>11</v>
      </c>
      <c r="K105" s="24" t="s">
        <v>33</v>
      </c>
      <c r="L105" s="22" t="s">
        <v>13</v>
      </c>
      <c r="M105" s="22" t="s">
        <v>34</v>
      </c>
      <c r="N105" s="22" t="s">
        <v>15</v>
      </c>
      <c r="O105" s="22" t="s">
        <v>16</v>
      </c>
      <c r="P105" s="22" t="s">
        <v>17</v>
      </c>
      <c r="Q105" s="140" t="s">
        <v>18</v>
      </c>
      <c r="R105" s="140"/>
    </row>
    <row r="106" spans="1:18" ht="325.5" x14ac:dyDescent="0.35">
      <c r="A106" s="25">
        <v>1</v>
      </c>
      <c r="B106" s="109" t="s">
        <v>187</v>
      </c>
      <c r="C106" s="25"/>
      <c r="D106" s="25"/>
      <c r="E106" s="25"/>
      <c r="F106" s="25" t="s">
        <v>189</v>
      </c>
      <c r="G106" s="25"/>
      <c r="H106" s="28" t="s">
        <v>50</v>
      </c>
      <c r="I106" s="28" t="s">
        <v>38</v>
      </c>
      <c r="J106" s="29">
        <v>14</v>
      </c>
      <c r="K106" s="48">
        <v>0</v>
      </c>
      <c r="L106" s="28"/>
      <c r="M106" s="48">
        <f t="shared" ref="M106:M109" si="69">K106*1.08</f>
        <v>0</v>
      </c>
      <c r="N106" s="31">
        <f t="shared" ref="N106" si="70">J106*K106</f>
        <v>0</v>
      </c>
      <c r="O106" s="31">
        <f t="shared" ref="O106:O109" si="71">P106-N106</f>
        <v>0</v>
      </c>
      <c r="P106" s="31">
        <f t="shared" ref="P106" si="72">J106*M106</f>
        <v>0</v>
      </c>
      <c r="Q106" s="136"/>
      <c r="R106" s="137"/>
    </row>
    <row r="107" spans="1:18" ht="325.5" x14ac:dyDescent="0.2">
      <c r="A107" s="25">
        <v>2</v>
      </c>
      <c r="B107" s="109" t="s">
        <v>136</v>
      </c>
      <c r="C107" s="25"/>
      <c r="D107" s="25"/>
      <c r="E107" s="25"/>
      <c r="F107" s="25" t="s">
        <v>188</v>
      </c>
      <c r="G107" s="25"/>
      <c r="H107" s="28" t="s">
        <v>82</v>
      </c>
      <c r="I107" s="28" t="s">
        <v>38</v>
      </c>
      <c r="J107" s="29">
        <v>10</v>
      </c>
      <c r="K107" s="48">
        <v>0</v>
      </c>
      <c r="L107" s="28"/>
      <c r="M107" s="48">
        <f t="shared" si="69"/>
        <v>0</v>
      </c>
      <c r="N107" s="31">
        <f t="shared" ref="N107:N108" si="73">J107*K107</f>
        <v>0</v>
      </c>
      <c r="O107" s="31">
        <f t="shared" si="71"/>
        <v>0</v>
      </c>
      <c r="P107" s="31">
        <f t="shared" ref="P107:P108" si="74">J107*M107</f>
        <v>0</v>
      </c>
      <c r="Q107" s="138"/>
      <c r="R107" s="138"/>
    </row>
    <row r="108" spans="1:18" ht="209.25" x14ac:dyDescent="0.35">
      <c r="A108" s="25">
        <v>3</v>
      </c>
      <c r="B108" s="109" t="s">
        <v>83</v>
      </c>
      <c r="C108" s="25"/>
      <c r="D108" s="25"/>
      <c r="E108" s="25"/>
      <c r="F108" s="25"/>
      <c r="G108" s="25"/>
      <c r="H108" s="28" t="s">
        <v>51</v>
      </c>
      <c r="I108" s="28" t="s">
        <v>38</v>
      </c>
      <c r="J108" s="25">
        <v>3</v>
      </c>
      <c r="K108" s="48">
        <v>0</v>
      </c>
      <c r="L108" s="28"/>
      <c r="M108" s="48">
        <f t="shared" si="69"/>
        <v>0</v>
      </c>
      <c r="N108" s="31">
        <f t="shared" si="73"/>
        <v>0</v>
      </c>
      <c r="O108" s="31">
        <f t="shared" si="71"/>
        <v>0</v>
      </c>
      <c r="P108" s="31">
        <f t="shared" si="74"/>
        <v>0</v>
      </c>
      <c r="Q108" s="136"/>
      <c r="R108" s="137"/>
    </row>
    <row r="109" spans="1:18" ht="46.5" customHeight="1" x14ac:dyDescent="0.35">
      <c r="A109" s="25">
        <v>4</v>
      </c>
      <c r="B109" s="26" t="s">
        <v>190</v>
      </c>
      <c r="C109" s="25"/>
      <c r="D109" s="25"/>
      <c r="E109" s="25"/>
      <c r="F109" s="25"/>
      <c r="G109" s="25"/>
      <c r="H109" s="28" t="s">
        <v>52</v>
      </c>
      <c r="I109" s="28" t="s">
        <v>38</v>
      </c>
      <c r="J109" s="29">
        <v>12</v>
      </c>
      <c r="K109" s="48">
        <v>0</v>
      </c>
      <c r="L109" s="28"/>
      <c r="M109" s="48">
        <f t="shared" si="69"/>
        <v>0</v>
      </c>
      <c r="N109" s="31">
        <f t="shared" ref="N109" si="75">J109*K109</f>
        <v>0</v>
      </c>
      <c r="O109" s="31">
        <f t="shared" si="71"/>
        <v>0</v>
      </c>
      <c r="P109" s="31">
        <f t="shared" ref="P109" si="76">J109*M109</f>
        <v>0</v>
      </c>
      <c r="Q109" s="139"/>
      <c r="R109" s="139"/>
    </row>
    <row r="110" spans="1:18" ht="93" x14ac:dyDescent="0.35">
      <c r="B110" s="118" t="s">
        <v>191</v>
      </c>
      <c r="J110" s="33"/>
      <c r="K110" s="77"/>
      <c r="L110" s="65" t="s">
        <v>22</v>
      </c>
      <c r="M110" s="85"/>
      <c r="N110" s="39">
        <f>SUM(N106:N109)</f>
        <v>0</v>
      </c>
      <c r="O110" s="39">
        <f>SUM(O106:O109)</f>
        <v>0</v>
      </c>
      <c r="P110" s="39">
        <f>SUM(P106:P109)</f>
        <v>0</v>
      </c>
      <c r="Q110" s="139"/>
      <c r="R110" s="139"/>
    </row>
    <row r="111" spans="1:18" ht="93" x14ac:dyDescent="0.35">
      <c r="B111" s="7" t="s">
        <v>192</v>
      </c>
      <c r="J111" s="41"/>
      <c r="K111" s="116"/>
      <c r="L111" s="43"/>
      <c r="M111" s="74"/>
      <c r="N111" s="58"/>
      <c r="O111" s="58"/>
      <c r="P111" s="58"/>
    </row>
    <row r="112" spans="1:18" x14ac:dyDescent="0.35">
      <c r="B112" s="7"/>
      <c r="J112" s="41"/>
      <c r="K112" s="116"/>
      <c r="L112" s="43"/>
      <c r="M112" s="74"/>
      <c r="N112" s="49"/>
      <c r="O112" s="49"/>
      <c r="P112" s="49"/>
    </row>
    <row r="113" spans="1:18" x14ac:dyDescent="0.35">
      <c r="A113" s="50" t="s">
        <v>216</v>
      </c>
      <c r="B113" s="51" t="s">
        <v>206</v>
      </c>
      <c r="E113" s="52" t="s">
        <v>32</v>
      </c>
      <c r="J113" s="60"/>
      <c r="L113" s="61"/>
      <c r="M113" s="61"/>
      <c r="N113" s="61"/>
      <c r="O113" s="61"/>
    </row>
    <row r="114" spans="1:18" ht="46.5" x14ac:dyDescent="0.2">
      <c r="A114" s="127" t="s">
        <v>2</v>
      </c>
      <c r="B114" s="127" t="s">
        <v>3</v>
      </c>
      <c r="C114" s="127"/>
      <c r="D114" s="127"/>
      <c r="E114" s="127"/>
      <c r="F114" s="127" t="s">
        <v>7</v>
      </c>
      <c r="G114" s="127" t="s">
        <v>8</v>
      </c>
      <c r="H114" s="127" t="s">
        <v>9</v>
      </c>
      <c r="I114" s="84" t="s">
        <v>10</v>
      </c>
      <c r="J114" s="127" t="s">
        <v>11</v>
      </c>
      <c r="K114" s="24" t="s">
        <v>33</v>
      </c>
      <c r="L114" s="127" t="s">
        <v>13</v>
      </c>
      <c r="M114" s="127" t="s">
        <v>34</v>
      </c>
      <c r="N114" s="127" t="s">
        <v>15</v>
      </c>
      <c r="O114" s="127" t="s">
        <v>16</v>
      </c>
      <c r="P114" s="127" t="s">
        <v>17</v>
      </c>
      <c r="Q114" s="140" t="s">
        <v>18</v>
      </c>
      <c r="R114" s="140"/>
    </row>
    <row r="115" spans="1:18" ht="93" x14ac:dyDescent="0.35">
      <c r="A115" s="128">
        <v>5</v>
      </c>
      <c r="B115" s="26" t="s">
        <v>53</v>
      </c>
      <c r="C115" s="128"/>
      <c r="D115" s="128"/>
      <c r="E115" s="128"/>
      <c r="F115" s="130" t="s">
        <v>219</v>
      </c>
      <c r="G115" s="128"/>
      <c r="H115" s="28" t="s">
        <v>54</v>
      </c>
      <c r="I115" s="28" t="s">
        <v>38</v>
      </c>
      <c r="J115" s="29">
        <v>6</v>
      </c>
      <c r="K115" s="48">
        <v>0</v>
      </c>
      <c r="L115" s="28"/>
      <c r="M115" s="48">
        <f>K115*1.23</f>
        <v>0</v>
      </c>
      <c r="N115" s="31">
        <f t="shared" ref="N115" si="77">J115*K115</f>
        <v>0</v>
      </c>
      <c r="O115" s="31">
        <f t="shared" ref="O115" si="78">P115-N115</f>
        <v>0</v>
      </c>
      <c r="P115" s="31">
        <f t="shared" ref="P115" si="79">J115*M115</f>
        <v>0</v>
      </c>
      <c r="Q115" s="139"/>
      <c r="R115" s="139"/>
    </row>
    <row r="116" spans="1:18" x14ac:dyDescent="0.35">
      <c r="B116" s="118"/>
      <c r="J116" s="33"/>
      <c r="K116" s="77"/>
      <c r="L116" s="65" t="s">
        <v>22</v>
      </c>
      <c r="M116" s="85"/>
      <c r="N116" s="39">
        <f>SUM(N115:N115)</f>
        <v>0</v>
      </c>
      <c r="O116" s="39">
        <f>SUM(O115:O115)</f>
        <v>0</v>
      </c>
      <c r="P116" s="39">
        <f>SUM(P115:P115)</f>
        <v>0</v>
      </c>
      <c r="Q116" s="136"/>
      <c r="R116" s="137"/>
    </row>
    <row r="117" spans="1:18" x14ac:dyDescent="0.35">
      <c r="N117" s="81"/>
      <c r="P117" s="81" t="s">
        <v>210</v>
      </c>
    </row>
    <row r="118" spans="1:18" x14ac:dyDescent="0.35">
      <c r="N118" s="81"/>
      <c r="P118" s="81"/>
    </row>
    <row r="119" spans="1:18" x14ac:dyDescent="0.35">
      <c r="A119" s="105" t="s">
        <v>146</v>
      </c>
      <c r="B119" s="51" t="s">
        <v>137</v>
      </c>
    </row>
    <row r="120" spans="1:18" ht="93" x14ac:dyDescent="0.2">
      <c r="A120" s="126" t="s">
        <v>2</v>
      </c>
      <c r="B120" s="126" t="s">
        <v>3</v>
      </c>
      <c r="C120" s="126" t="s">
        <v>4</v>
      </c>
      <c r="D120" s="126" t="s">
        <v>5</v>
      </c>
      <c r="E120" s="126" t="s">
        <v>6</v>
      </c>
      <c r="F120" s="127" t="s">
        <v>7</v>
      </c>
      <c r="G120" s="127" t="s">
        <v>49</v>
      </c>
      <c r="H120" s="126" t="s">
        <v>9</v>
      </c>
      <c r="I120" s="23" t="s">
        <v>10</v>
      </c>
      <c r="J120" s="126" t="s">
        <v>28</v>
      </c>
      <c r="K120" s="24" t="s">
        <v>12</v>
      </c>
      <c r="L120" s="126" t="s">
        <v>13</v>
      </c>
      <c r="M120" s="24" t="s">
        <v>14</v>
      </c>
      <c r="N120" s="126" t="s">
        <v>15</v>
      </c>
      <c r="O120" s="126" t="s">
        <v>16</v>
      </c>
      <c r="P120" s="126" t="s">
        <v>17</v>
      </c>
      <c r="Q120" s="141" t="s">
        <v>18</v>
      </c>
      <c r="R120" s="142"/>
    </row>
    <row r="121" spans="1:18" ht="162.75" x14ac:dyDescent="0.35">
      <c r="A121" s="128">
        <v>1</v>
      </c>
      <c r="B121" s="69" t="s">
        <v>138</v>
      </c>
      <c r="C121" s="28">
        <v>0.03</v>
      </c>
      <c r="D121" s="106"/>
      <c r="E121" s="69" t="s">
        <v>139</v>
      </c>
      <c r="F121" s="69" t="s">
        <v>140</v>
      </c>
      <c r="G121" s="69"/>
      <c r="H121" s="128" t="s">
        <v>169</v>
      </c>
      <c r="I121" s="129" t="s">
        <v>208</v>
      </c>
      <c r="J121" s="130" t="s">
        <v>209</v>
      </c>
      <c r="K121" s="117">
        <v>0</v>
      </c>
      <c r="L121" s="28"/>
      <c r="M121" s="48">
        <f>K121*1.08</f>
        <v>0</v>
      </c>
      <c r="N121" s="31">
        <v>0</v>
      </c>
      <c r="O121" s="31">
        <v>0</v>
      </c>
      <c r="P121" s="31">
        <v>0</v>
      </c>
      <c r="Q121" s="136"/>
      <c r="R121" s="137"/>
    </row>
    <row r="122" spans="1:18" ht="186" x14ac:dyDescent="0.35">
      <c r="A122" s="128">
        <v>2</v>
      </c>
      <c r="B122" s="69" t="s">
        <v>141</v>
      </c>
      <c r="C122" s="28">
        <v>0.03</v>
      </c>
      <c r="D122" s="69" t="s">
        <v>144</v>
      </c>
      <c r="E122" s="69" t="s">
        <v>142</v>
      </c>
      <c r="F122" s="69"/>
      <c r="G122" s="69"/>
      <c r="H122" s="128" t="s">
        <v>145</v>
      </c>
      <c r="I122" s="28" t="s">
        <v>143</v>
      </c>
      <c r="J122" s="29">
        <v>80</v>
      </c>
      <c r="K122" s="117">
        <v>0</v>
      </c>
      <c r="L122" s="28"/>
      <c r="M122" s="48">
        <f>K122*1.08</f>
        <v>0</v>
      </c>
      <c r="N122" s="31">
        <f t="shared" ref="N122" si="80">J122*K122</f>
        <v>0</v>
      </c>
      <c r="O122" s="31">
        <f t="shared" ref="O122" si="81">P122-N122</f>
        <v>0</v>
      </c>
      <c r="P122" s="31">
        <f t="shared" ref="P122" si="82">J122*M122</f>
        <v>0</v>
      </c>
      <c r="Q122" s="136"/>
      <c r="R122" s="137"/>
    </row>
    <row r="123" spans="1:18" ht="116.25" x14ac:dyDescent="0.35">
      <c r="A123" s="41"/>
      <c r="B123" s="7" t="s">
        <v>214</v>
      </c>
      <c r="C123" s="41"/>
      <c r="D123" s="83"/>
      <c r="E123" s="7"/>
      <c r="F123" s="7"/>
      <c r="G123" s="7"/>
      <c r="H123" s="41"/>
      <c r="I123" s="43"/>
      <c r="J123" s="41"/>
      <c r="K123" s="74"/>
      <c r="L123" s="43" t="s">
        <v>22</v>
      </c>
      <c r="M123" s="45"/>
      <c r="N123" s="39">
        <f>SUM(N121:N122)</f>
        <v>0</v>
      </c>
      <c r="O123" s="39">
        <f>SUM(O121:O122)</f>
        <v>0</v>
      </c>
      <c r="P123" s="39">
        <v>0</v>
      </c>
      <c r="Q123" s="13"/>
    </row>
    <row r="124" spans="1:18" x14ac:dyDescent="0.35">
      <c r="N124" s="81"/>
      <c r="P124" s="81"/>
    </row>
    <row r="125" spans="1:18" x14ac:dyDescent="0.35">
      <c r="N125" s="5" t="s">
        <v>210</v>
      </c>
    </row>
    <row r="126" spans="1:18" x14ac:dyDescent="0.35">
      <c r="L126" s="123"/>
      <c r="N126" s="81"/>
    </row>
    <row r="127" spans="1:18" x14ac:dyDescent="0.35">
      <c r="L127" s="86"/>
      <c r="M127" s="87"/>
      <c r="N127" s="88"/>
      <c r="O127" s="88"/>
      <c r="P127" s="88"/>
    </row>
    <row r="128" spans="1:18" x14ac:dyDescent="0.35">
      <c r="L128" s="124"/>
      <c r="M128" s="90"/>
      <c r="N128" s="125"/>
      <c r="O128" s="89"/>
      <c r="P128" s="89"/>
    </row>
    <row r="129" spans="12:16" x14ac:dyDescent="0.35">
      <c r="L129" s="86"/>
      <c r="M129" s="87"/>
      <c r="N129" s="88"/>
      <c r="O129" s="89"/>
      <c r="P129" s="91"/>
    </row>
    <row r="137" spans="12:16" x14ac:dyDescent="0.35">
      <c r="N137" s="81"/>
    </row>
  </sheetData>
  <mergeCells count="59">
    <mergeCell ref="Q12:R12"/>
    <mergeCell ref="Q47:R47"/>
    <mergeCell ref="Q21:R21"/>
    <mergeCell ref="Q22:R22"/>
    <mergeCell ref="Q23:R23"/>
    <mergeCell ref="Q13:R13"/>
    <mergeCell ref="Q16:R16"/>
    <mergeCell ref="Q17:R17"/>
    <mergeCell ref="Q38:R38"/>
    <mergeCell ref="Q39:R39"/>
    <mergeCell ref="Q40:R40"/>
    <mergeCell ref="Q41:R41"/>
    <mergeCell ref="Q46:R46"/>
    <mergeCell ref="Q30:R30"/>
    <mergeCell ref="Q31:R31"/>
    <mergeCell ref="Q32:R32"/>
    <mergeCell ref="A2:O2"/>
    <mergeCell ref="Q6:R6"/>
    <mergeCell ref="Q7:R7"/>
    <mergeCell ref="Q8:R8"/>
    <mergeCell ref="Q11:R11"/>
    <mergeCell ref="Q54:R54"/>
    <mergeCell ref="Q71:R71"/>
    <mergeCell ref="Q51:R51"/>
    <mergeCell ref="Q52:R52"/>
    <mergeCell ref="Q53:R53"/>
    <mergeCell ref="Q59:R59"/>
    <mergeCell ref="Q60:R60"/>
    <mergeCell ref="Q61:R61"/>
    <mergeCell ref="Q69:R69"/>
    <mergeCell ref="Q70:R70"/>
    <mergeCell ref="Q120:R120"/>
    <mergeCell ref="Q121:R121"/>
    <mergeCell ref="Q122:R122"/>
    <mergeCell ref="Q75:R75"/>
    <mergeCell ref="Q105:R105"/>
    <mergeCell ref="Q106:R106"/>
    <mergeCell ref="Q107:R107"/>
    <mergeCell ref="Q108:R108"/>
    <mergeCell ref="Q97:R97"/>
    <mergeCell ref="Q96:R96"/>
    <mergeCell ref="Q93:R93"/>
    <mergeCell ref="Q94:R94"/>
    <mergeCell ref="Q95:R95"/>
    <mergeCell ref="Q109:R109"/>
    <mergeCell ref="Q110:R110"/>
    <mergeCell ref="Q116:R116"/>
    <mergeCell ref="Q64:R64"/>
    <mergeCell ref="Q65:R65"/>
    <mergeCell ref="Q76:R76"/>
    <mergeCell ref="Q77:R77"/>
    <mergeCell ref="Q114:R114"/>
    <mergeCell ref="Q115:R115"/>
    <mergeCell ref="Q92:R92"/>
    <mergeCell ref="Q85:R85"/>
    <mergeCell ref="Q86:R86"/>
    <mergeCell ref="Q72:R72"/>
    <mergeCell ref="Q73:R73"/>
    <mergeCell ref="Q74:R74"/>
  </mergeCells>
  <pageMargins left="0.23622047244094491" right="0.23622047244094491" top="0.74803149606299213" bottom="0.74803149606299213" header="0.31496062992125984" footer="0.31496062992125984"/>
  <pageSetup paperSize="9" scale="30" orientation="landscape" r:id="rId1"/>
  <rowBreaks count="4" manualBreakCount="4">
    <brk id="19" max="17" man="1"/>
    <brk id="42" max="17" man="1"/>
    <brk id="57" max="17" man="1"/>
    <brk id="102" max="17" man="1"/>
  </rowBreaks>
  <colBreaks count="1" manualBreakCount="1">
    <brk id="18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nr 6</vt:lpstr>
      <vt:lpstr>'Zał. nr 6'!Obszar_wydruku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</dc:creator>
  <cp:lastModifiedBy>Sylwia Staszewska</cp:lastModifiedBy>
  <cp:lastPrinted>2020-05-06T10:21:12Z</cp:lastPrinted>
  <dcterms:created xsi:type="dcterms:W3CDTF">2018-03-09T07:49:57Z</dcterms:created>
  <dcterms:modified xsi:type="dcterms:W3CDTF">2020-06-09T10:43:02Z</dcterms:modified>
</cp:coreProperties>
</file>