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Zał. nr 6" sheetId="1" r:id="rId1"/>
  </sheets>
  <definedNames>
    <definedName name="_xlnm.Print_Area" localSheetId="0">'Zał. nr 6'!$A$1:$R$139</definedName>
  </definedNames>
  <calcPr calcId="145621"/>
</workbook>
</file>

<file path=xl/calcChain.xml><?xml version="1.0" encoding="utf-8"?>
<calcChain xmlns="http://schemas.openxmlformats.org/spreadsheetml/2006/main">
  <c r="N78" i="1" l="1"/>
  <c r="N79" i="1" s="1"/>
  <c r="M78" i="1"/>
  <c r="P78" i="1" s="1"/>
  <c r="O78" i="1" s="1"/>
  <c r="P79" i="1" l="1"/>
  <c r="O79" i="1"/>
  <c r="N51" i="1"/>
  <c r="M51" i="1"/>
  <c r="P51" i="1" s="1"/>
  <c r="O51" i="1" l="1"/>
  <c r="M112" i="1"/>
  <c r="M113" i="1"/>
  <c r="M111" i="1"/>
  <c r="N112" i="1" l="1"/>
  <c r="N113" i="1"/>
  <c r="M104" i="1"/>
  <c r="M93" i="1"/>
  <c r="M94" i="1"/>
  <c r="M95" i="1"/>
  <c r="M96" i="1"/>
  <c r="M67" i="1"/>
  <c r="M68" i="1"/>
  <c r="M69" i="1"/>
  <c r="M70" i="1"/>
  <c r="M71" i="1"/>
  <c r="M72" i="1"/>
  <c r="M73" i="1"/>
  <c r="M59" i="1"/>
  <c r="M49" i="1"/>
  <c r="M50" i="1"/>
  <c r="M35" i="1"/>
  <c r="M36" i="1"/>
  <c r="M23" i="1"/>
  <c r="M24" i="1"/>
  <c r="M25" i="1"/>
  <c r="M26" i="1"/>
  <c r="M103" i="1"/>
  <c r="P113" i="1"/>
  <c r="O113" i="1" l="1"/>
  <c r="P112" i="1"/>
  <c r="N34" i="1"/>
  <c r="O112" i="1" l="1"/>
  <c r="N104" i="1"/>
  <c r="P104" i="1"/>
  <c r="P103" i="1"/>
  <c r="N103" i="1"/>
  <c r="O104" i="1" l="1"/>
  <c r="O103" i="1"/>
  <c r="P105" i="1"/>
  <c r="N105" i="1"/>
  <c r="O105" i="1" l="1"/>
  <c r="P93" i="1"/>
  <c r="N93" i="1"/>
  <c r="P94" i="1"/>
  <c r="N94" i="1"/>
  <c r="N92" i="1"/>
  <c r="M92" i="1"/>
  <c r="P92" i="1" s="1"/>
  <c r="O92" i="1" l="1"/>
  <c r="O94" i="1"/>
  <c r="O93" i="1"/>
  <c r="N84" i="1"/>
  <c r="M84" i="1"/>
  <c r="P84" i="1" s="1"/>
  <c r="P73" i="1"/>
  <c r="N73" i="1"/>
  <c r="P72" i="1"/>
  <c r="N72" i="1"/>
  <c r="P71" i="1"/>
  <c r="N71" i="1"/>
  <c r="P70" i="1"/>
  <c r="N70" i="1"/>
  <c r="N69" i="1"/>
  <c r="P69" i="1"/>
  <c r="P68" i="1"/>
  <c r="N68" i="1"/>
  <c r="N67" i="1"/>
  <c r="P67" i="1"/>
  <c r="N66" i="1"/>
  <c r="M66" i="1"/>
  <c r="P66" i="1" s="1"/>
  <c r="P59" i="1"/>
  <c r="N59" i="1"/>
  <c r="N58" i="1"/>
  <c r="M58" i="1"/>
  <c r="P58" i="1" s="1"/>
  <c r="O58" i="1" s="1"/>
  <c r="P50" i="1"/>
  <c r="N50" i="1"/>
  <c r="P49" i="1"/>
  <c r="N49" i="1"/>
  <c r="N48" i="1"/>
  <c r="M48" i="1"/>
  <c r="P48" i="1" s="1"/>
  <c r="M43" i="1"/>
  <c r="P43" i="1" s="1"/>
  <c r="N43" i="1"/>
  <c r="N42" i="1"/>
  <c r="M42" i="1"/>
  <c r="P42" i="1" s="1"/>
  <c r="P36" i="1"/>
  <c r="N36" i="1"/>
  <c r="P35" i="1"/>
  <c r="N35" i="1"/>
  <c r="M34" i="1"/>
  <c r="P34" i="1" s="1"/>
  <c r="O34" i="1" s="1"/>
  <c r="P24" i="1"/>
  <c r="N24" i="1"/>
  <c r="N26" i="1"/>
  <c r="P26" i="1"/>
  <c r="N25" i="1"/>
  <c r="P25" i="1"/>
  <c r="N23" i="1"/>
  <c r="P23" i="1"/>
  <c r="N22" i="1"/>
  <c r="M22" i="1"/>
  <c r="P22" i="1" s="1"/>
  <c r="N18" i="1"/>
  <c r="N19" i="1" s="1"/>
  <c r="M18" i="1"/>
  <c r="P18" i="1" s="1"/>
  <c r="M12" i="1"/>
  <c r="P12" i="1" s="1"/>
  <c r="N12" i="1"/>
  <c r="N13" i="1" s="1"/>
  <c r="N7" i="1"/>
  <c r="N8" i="1" s="1"/>
  <c r="M7" i="1"/>
  <c r="P7" i="1" s="1"/>
  <c r="O66" i="1" l="1"/>
  <c r="N52" i="1"/>
  <c r="P52" i="1"/>
  <c r="O67" i="1"/>
  <c r="O69" i="1"/>
  <c r="O43" i="1"/>
  <c r="O49" i="1"/>
  <c r="O22" i="1"/>
  <c r="O25" i="1"/>
  <c r="N44" i="1"/>
  <c r="O50" i="1"/>
  <c r="O59" i="1"/>
  <c r="O84" i="1"/>
  <c r="P85" i="1"/>
  <c r="N85" i="1"/>
  <c r="O71" i="1"/>
  <c r="O73" i="1"/>
  <c r="O68" i="1"/>
  <c r="O70" i="1"/>
  <c r="O72" i="1"/>
  <c r="O48" i="1"/>
  <c r="O42" i="1"/>
  <c r="P44" i="1"/>
  <c r="O44" i="1" s="1"/>
  <c r="O35" i="1"/>
  <c r="O36" i="1"/>
  <c r="O24" i="1"/>
  <c r="O23" i="1"/>
  <c r="O26" i="1"/>
  <c r="P19" i="1"/>
  <c r="O18" i="1"/>
  <c r="O19" i="1" s="1"/>
  <c r="P13" i="1"/>
  <c r="O12" i="1"/>
  <c r="O13" i="1" s="1"/>
  <c r="P8" i="1"/>
  <c r="O7" i="1"/>
  <c r="O8" i="1" s="1"/>
  <c r="N60" i="1"/>
  <c r="N74" i="1"/>
  <c r="P74" i="1"/>
  <c r="P60" i="1"/>
  <c r="N37" i="1"/>
  <c r="P37" i="1"/>
  <c r="P27" i="1"/>
  <c r="N27" i="1"/>
  <c r="O37" i="1" l="1"/>
  <c r="O74" i="1"/>
  <c r="O85" i="1"/>
  <c r="O27" i="1"/>
  <c r="O60" i="1"/>
  <c r="O52" i="1"/>
  <c r="N95" i="1"/>
  <c r="P95" i="1"/>
  <c r="P96" i="1"/>
  <c r="N96" i="1"/>
  <c r="O96" i="1" l="1"/>
  <c r="N97" i="1"/>
  <c r="P97" i="1"/>
  <c r="O95" i="1"/>
  <c r="N111" i="1"/>
  <c r="N114" i="1" s="1"/>
  <c r="P111" i="1"/>
  <c r="P114" i="1" s="1"/>
  <c r="O97" i="1" l="1"/>
  <c r="O111" i="1"/>
  <c r="O114" i="1" s="1"/>
</calcChain>
</file>

<file path=xl/sharedStrings.xml><?xml version="1.0" encoding="utf-8"?>
<sst xmlns="http://schemas.openxmlformats.org/spreadsheetml/2006/main" count="494" uniqueCount="200">
  <si>
    <t>Pakiet nr 1</t>
  </si>
  <si>
    <t xml:space="preserve"> Preparaty do dezynfekcji skóry pola operacyjnego</t>
  </si>
  <si>
    <t>L.p.</t>
  </si>
  <si>
    <t>Opis/charakretystyka środka</t>
  </si>
  <si>
    <t>Stężenie środka</t>
  </si>
  <si>
    <t>Czas ekspozycji</t>
  </si>
  <si>
    <t xml:space="preserve">Spektrum działania </t>
  </si>
  <si>
    <t>Krtytrerium
oceny ofert</t>
  </si>
  <si>
    <t>Parametry oferowane</t>
  </si>
  <si>
    <t>opakowanie</t>
  </si>
  <si>
    <t>j.m.</t>
  </si>
  <si>
    <t xml:space="preserve">Ilość 
</t>
  </si>
  <si>
    <t xml:space="preserve">cena netto </t>
  </si>
  <si>
    <t>% VAT</t>
  </si>
  <si>
    <t>Cena brutto</t>
  </si>
  <si>
    <t>Wartość netto</t>
  </si>
  <si>
    <t>Wartość VAT</t>
  </si>
  <si>
    <t>Wartość brutto</t>
  </si>
  <si>
    <t>Nazwa handlowa</t>
  </si>
  <si>
    <t>Gotowy do użytku</t>
  </si>
  <si>
    <t xml:space="preserve">op. 1 l </t>
  </si>
  <si>
    <t>szt.</t>
  </si>
  <si>
    <t>Razem:</t>
  </si>
  <si>
    <t>Pakiet nr 2</t>
  </si>
  <si>
    <t>Preparat do higieny jamy ustnej</t>
  </si>
  <si>
    <t>op. 300ml</t>
  </si>
  <si>
    <t>szt</t>
  </si>
  <si>
    <t>Pakiet nr 3</t>
  </si>
  <si>
    <t>ilość</t>
  </si>
  <si>
    <t xml:space="preserve">B, F ,V –(HBV,HCV,HIV)
pierwotniaki
(Trichomonas),
drożdze .
</t>
  </si>
  <si>
    <t xml:space="preserve">Kryteria oceny jakości:
- Po pierwszym otwarciu ,okres ważności 3 lata - 10 pkt
- Po pierwszym otwarciu ,okres ważności  &gt;3 lata - 5 pkt.
- Po pierwszym otwarciu ,okres ważności  nieokreślony -0 pkt.
</t>
  </si>
  <si>
    <t>B,F,V</t>
  </si>
  <si>
    <t xml:space="preserve">Kryteria oceny jakości:
- Po pierwszym otwarciu ,okres ważności 12 miesięcy- 10 pkt
- Po pierwszym otwarciu ,okres ważności  &gt;12 miesięcy - 5 pkt.
- Po pierwszym otwarciu ,okres ważności  nieokreślony -0 pkt.
</t>
  </si>
  <si>
    <t xml:space="preserve">Kryteria oceny jakości:
- Po pierwszym otwarciu ,okres ważności 8 tyg. - 10 pkt
- Po pierwszym otwarciu ,okres ważności  &gt;8 tyg.  - 5 pkt.
- Po pierwszym otwarciu ,okres ważności  nieokreślony -0 pkt.
</t>
  </si>
  <si>
    <t xml:space="preserve">Kryteria oceny jakości:
- Po pierwszym otwarciu ,okres ważności 6 tyg. - 10 pkt
- Po pierwszym otwarciu ,okres ważności  &gt; 6 tyg.- 5 pkt.
- Po pierwszym otwarciu ,okres ważności  nieokreślony -0 pkt
</t>
  </si>
  <si>
    <t>Pakiet nr  4</t>
  </si>
  <si>
    <t>;</t>
  </si>
  <si>
    <t xml:space="preserve">cena jedn.  netto  </t>
  </si>
  <si>
    <t>cena jedn.
brutto</t>
  </si>
  <si>
    <t xml:space="preserve">30-60 sekund
5 min- skóra bogata w gruczoły łojowe
</t>
  </si>
  <si>
    <t>B (łącznie TBC), F ,V - HIV ,HBV,HCV.</t>
  </si>
  <si>
    <t>op</t>
  </si>
  <si>
    <t>B (łącznie TBC), F ,V – HIV HBV,HCV</t>
  </si>
  <si>
    <t>Pakiet nr  5</t>
  </si>
  <si>
    <t>Stężony koncentrat</t>
  </si>
  <si>
    <t>op.</t>
  </si>
  <si>
    <t>Uwaga:</t>
  </si>
  <si>
    <t xml:space="preserve"> oświadczenie o dopuszczeniu do używania do mycia dezynfekcji, sterylizacji głowicy przezprzełykowej x 7-2 t firmy Philips do echokardiografu iE 33</t>
  </si>
  <si>
    <t>Pakiet nr 6</t>
  </si>
  <si>
    <t>0.5 %</t>
  </si>
  <si>
    <t>15 min</t>
  </si>
  <si>
    <t>B,,F,V-(HBV,HCV,HIV)</t>
  </si>
  <si>
    <t>Pakiet nr 7</t>
  </si>
  <si>
    <t>B,F,V,TBC.</t>
  </si>
  <si>
    <t xml:space="preserve">Gotowy do użytku </t>
  </si>
  <si>
    <t xml:space="preserve">Op.1 l -  150 szt
oraz 150 szt. spryskiwaczy pianowych do butelek 1 litrowych
</t>
  </si>
  <si>
    <t>B,F,V  -HBV,HIV, HCV ,Rotawirus</t>
  </si>
  <si>
    <t>Pakiet nr 8</t>
  </si>
  <si>
    <t xml:space="preserve">Op. 500 ml –   
Opakowanie z pompką dozującą </t>
  </si>
  <si>
    <t>Parametry oferowane
wielkość opakowania</t>
  </si>
  <si>
    <t>Pakiet nr 10</t>
  </si>
  <si>
    <t>Środki dezynfekcyjne dla Centarnej Sterylizatorni</t>
  </si>
  <si>
    <t>op.  20 l.</t>
  </si>
  <si>
    <t xml:space="preserve">Opakowanie
25 kg – 10 pkt
Opakowanie inne – 0 pkt.
Nie zawiera substancji uważanych za toksyczne – 10pkt,
Zawiera substancje uważane za toksyczne- 0 pkt
</t>
  </si>
  <si>
    <t xml:space="preserve">Op. po
20 l.
</t>
  </si>
  <si>
    <t xml:space="preserve">Op. po
0,4 l.
</t>
  </si>
  <si>
    <t>Środek do pielęgnacji stali nierdzewnej na bazie olejków parafinowych DAB. Butelka ze spryskiwaczem.</t>
  </si>
  <si>
    <t xml:space="preserve">Op. po
0,75-1 l.
</t>
  </si>
  <si>
    <t xml:space="preserve">15 sekund
do 5 min
</t>
  </si>
  <si>
    <t>B, F ,V, Tbc.</t>
  </si>
  <si>
    <t xml:space="preserve">Kryteria oceny jakości:
- Po pierwszym otwarciu ,okres ważności 12 miesięcy - 10 pkt
- Po pierwszym otwarciu ,okres ważności  &gt;12 miesięcy - 5 pkt.
- Po pierwszym otwarciu ,okres ważności  nieokreślony -0 pkt.
</t>
  </si>
  <si>
    <t xml:space="preserve">Kryteria oceny jakości:
- Smak miętowy, bezbarwny  - 10 pkt
- Smak  oryginalny ,bezbarwny- 5 pkt.
- Bezsmakowy, zabarwiony  -0 pkt.
</t>
  </si>
  <si>
    <t>Preparat do mycia  ciała i włosów pacjenta przed zabiegami operacyjn</t>
  </si>
  <si>
    <t xml:space="preserve">B,F.
</t>
  </si>
  <si>
    <t xml:space="preserve">Op. 0,5 litra </t>
  </si>
  <si>
    <t xml:space="preserve">Preparat  do dezynfekcji ran i błon śluzowych . </t>
  </si>
  <si>
    <t>1 -5 minut</t>
  </si>
  <si>
    <t xml:space="preserve"> B, F ,V –(HBV,HCV,HIV)
pierwotniaki
(Trichomonas),
drożdze .</t>
  </si>
  <si>
    <t xml:space="preserve">Gotowy do użytku   
</t>
  </si>
  <si>
    <t>1-5 minut</t>
  </si>
  <si>
    <t xml:space="preserve">Op.250 ml </t>
  </si>
  <si>
    <t xml:space="preserve">Op. 1 litr                      </t>
  </si>
  <si>
    <t>15- 60 sekund</t>
  </si>
  <si>
    <t xml:space="preserve">Op.250 ml- </t>
  </si>
  <si>
    <t xml:space="preserve">Op. 350 ml - </t>
  </si>
  <si>
    <t xml:space="preserve">Op.20 ml- </t>
  </si>
  <si>
    <t>Preparat do dezynfekcji skóry przed iniekcjami</t>
  </si>
  <si>
    <t xml:space="preserve">Op. 1 litr - </t>
  </si>
  <si>
    <t>op 0,25 l</t>
  </si>
  <si>
    <t xml:space="preserve">Op. 0.25 </t>
  </si>
  <si>
    <t xml:space="preserve">Preparat do pielęgnacji skóry rąk po chirurgicznej i higienicznej dezynfekcji </t>
  </si>
  <si>
    <t>Op 0.7 l</t>
  </si>
  <si>
    <t xml:space="preserve">B,F, V ,Tbc
S
</t>
  </si>
  <si>
    <t>Op. 2 kg</t>
  </si>
  <si>
    <t xml:space="preserve">Preparat  do dezynfekcji narzędzi medycznych. </t>
  </si>
  <si>
    <t>Op. 2 l</t>
  </si>
  <si>
    <t xml:space="preserve">15 min
45 min
</t>
  </si>
  <si>
    <t xml:space="preserve">B,F,V,Tbc,
S
</t>
  </si>
  <si>
    <t xml:space="preserve">Op.w składze  jak ponizej:
Opakowanie zawiera : 
1 butelka z preparatem 225 ml 
1 butelka z aktywatorem 210 ml 
oraz paski testowe  150 szt.
</t>
  </si>
  <si>
    <t xml:space="preserve"> Preparat  do dezynfekcji narzędzi medycznych</t>
  </si>
  <si>
    <t>litr roboczy</t>
  </si>
  <si>
    <t xml:space="preserve">Op.5 l </t>
  </si>
  <si>
    <t xml:space="preserve">Preparat do dezynfekcji  powierzchni  </t>
  </si>
  <si>
    <t>Kryteria oceny jakości:
- Preparat działający na Rotawirusa w czasie 30 s. ,Noro -60 s., Adeno-2 minuty - 10 pkt
- Preparat działający na wirusa Rota -30 s. ,Noro -60 s., Adeno- &gt;2 minuty -  5 pkt.</t>
  </si>
  <si>
    <t xml:space="preserve">Op.1 l </t>
  </si>
  <si>
    <t>B, Tbc,F,V- HBV,HCV,HIV,Rota,Noro,Adenowirusy</t>
  </si>
  <si>
    <t xml:space="preserve">B,Tbc,F, V-HBV,HCV,HIV,
Rota , Adeno, Norowirus .
</t>
  </si>
  <si>
    <t xml:space="preserve">Op.(a' 150 szt) </t>
  </si>
  <si>
    <t>B,Tbc,F, V-HBV,HCV,HIV, Rota, Adeno, Norowirus  .</t>
  </si>
  <si>
    <t xml:space="preserve">Op.(150 szt) 
wkłady 
</t>
  </si>
  <si>
    <t xml:space="preserve">15 min
30 min
15 min
60 min
</t>
  </si>
  <si>
    <t>Preparat do mycia i dezynfekcji małych powierzchni, wyrobów medycznych  i urządzeń medycznych wrażliwych na działanie alkoholi np. głowice ultrasonograficzne .W formie chusteczek . Nie zawiera alkoholi, aldehydów i fenoli. Mogą być stosowne do ultrasonografów  firm SonoAce, Fhilips. Rozmiar nie mniejszy niż  20 x 20 cm.</t>
  </si>
  <si>
    <t xml:space="preserve">Op.(a' 200 szt.)
</t>
  </si>
  <si>
    <t xml:space="preserve">Chusteczki suche w rolce , w jednorazowym opakowaniu foliowym do nasączania dowolnym środkiem dezynfekcyjnym. Przeznaczone do dezynfekcji powierzchni .   Wymiary  30 cm x 24 cm , gramatura  &gt;40 g/m2 .
Pakowane w system nadający się do poboru pojedynczych chusteczek oddzielonych perforacją pozwalającą na łatwe pobranie .
</t>
  </si>
  <si>
    <t xml:space="preserve">Op.(111 szt) </t>
  </si>
  <si>
    <t>Wiaderko</t>
  </si>
  <si>
    <t>Preparat  do dezynfekcji powierzchni w formie piany</t>
  </si>
  <si>
    <t>Pakiet nr 11</t>
  </si>
  <si>
    <t xml:space="preserve">Op. po
20 l
</t>
  </si>
  <si>
    <t xml:space="preserve">Płynny, alkaliczny środek do mycia w myjniach dezynfektorach typ: Decomat 4656, do maszynowego mycia narzędzi medycznych, sprzętu anestezjologicznego, narzędzi stosowanych w okulistyce, giętkich i sztywnych endoskopów oraz kontenerów. Preparat można stosować do anodowanego aluminium, metali kolorowych, usuwa osad krzemianowy. Zawiera enzymy, anionowe i niejonowe substancje powierzchniowo czynne o pH w roztworze roboczym 10,5. Spełnia zalecenia w zakresie ograniczenia do minimum ryzyka vCJK. . Stężenie roztworu roboczego 0,3-1%. Wyrób medyczny.
</t>
  </si>
  <si>
    <t xml:space="preserve">Płynny alkaliczny środek do mycia oraz dezynfekcji w myjniach dezynfektorach typ: Decomat 4656 (w osobnych fazach mycia i dezynfekcji) sprzętu medycznego w tym czułego na temperaturę. 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  Wyrób medyczny.
</t>
  </si>
  <si>
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.Wyrób medyczny
</t>
  </si>
  <si>
    <t xml:space="preserve">Olejek w sprayu do pielęgnacji narzędzi chirurgicznych na bazie medycznych olei białych o pH 7 i gęstości ok. 0,86 g/cm3.
</t>
  </si>
  <si>
    <t>Produkty z pozycji 1 – 3 powinny pochodzić od jednego producenta i być kompatybilne z systemem centralnego dozowania do 4 myjni, przystosowanym do opakowań 20 l i 25 kg.</t>
  </si>
  <si>
    <t xml:space="preserve"> Preparat do dezynfekcji aparatów do dializ</t>
  </si>
  <si>
    <t>Środek czyszczący i dezynfekujący do dezynfekcji instalacji wody uzdatnianej zawierający: 
- kaws octowy od 1% do 10%
- nadletek wodoru od 25% do 35%
-kwas nadoctowy od 1% do 5%
op. 10 kg lub 5 kg</t>
  </si>
  <si>
    <t>B,F,V(HBV, HCV), TBC</t>
  </si>
  <si>
    <t>Opakownie 10 kg - 10 pkt.
opakownie 5 kg -0 pkt.</t>
  </si>
  <si>
    <t>op. a 10kg   lub 5 kg
         (kanistry) koncentrat</t>
  </si>
  <si>
    <t>Płynny środek do termo-chemicznej dezynfekcji i dekalcyfikacji aparatów do hemodializy z zastosowaniem pompy dozującej, do automatycznego rozcieńczenia w stosunku 1:24
skład: 21 g kwasu cytrynowego w 100 g środka, kwas jabłkowy, kwas mlekowy 
5 litrów (koncentrat)</t>
  </si>
  <si>
    <t>B,(z Tbc) F,V(łacznie z HBV, HCV, HIV)
rozpuszcza krew
odwapnia</t>
  </si>
  <si>
    <t>op.    (kanistry) koncentrat</t>
  </si>
  <si>
    <t>op. a' 5 l</t>
  </si>
  <si>
    <t>Pakiet nr 12</t>
  </si>
  <si>
    <t>Pozycje 1 i 2 w zadaniu nr 5 stanowią ten sam produkt lecz róźnią się formą opakowania – są  ze soba powiązane.</t>
  </si>
  <si>
    <t xml:space="preserve">Aktywator do pozycji 1-poszarzający działanie środka o TBC i spory .                    Postać płynnego koncentratu.
Pozycje 1 i 2 w zadaniu nr 7  są  ze sobą powiązane 
</t>
  </si>
  <si>
    <t xml:space="preserve">Op.750 ml – 
Opakowanie ze spryskiwaczem
</t>
  </si>
  <si>
    <t>Pakiet nr 13</t>
  </si>
  <si>
    <t xml:space="preserve"> Preparat do dezynfekcji endoskopów</t>
  </si>
  <si>
    <t>B, F, Tbc, V, S</t>
  </si>
  <si>
    <t>Preparat dezynfekcyjny do myjni endoskopowej o składzie: kwas octowy, kwas nadoctowy, nadtlenek wodoru</t>
  </si>
  <si>
    <t xml:space="preserve">Aktywator do preparatu dezynfekcyjnego </t>
  </si>
  <si>
    <t>Detergentowy preparat myjący do myjni endoskopowej 
skład : niejonowe środki powiewrzchniowo czynne glikol</t>
  </si>
  <si>
    <t>czas ekspozycji 5 min - 10 pkt.
czas ekspozycji inny dopuszczony 0pkt.</t>
  </si>
  <si>
    <t>Kryteria oceny jakości:
- opakowanie emulsji (500 ml.) Podstwa opakowania w wymiarach 7x 6 cm dostosowane do metalowego uchwytu / dozownika  na łóżko 10 pkt
opakowanie emulsji (500 ml. - podstawa opakowania o wymiarach 7x6 cm nie dostosowane do metalowego uchwytu/dozownika na łóżko - 5 pkt</t>
  </si>
  <si>
    <t xml:space="preserve">Kryteria oceny jakości:
preparat w postaci w opakowaniu 2 kg -5 pkt.
preparat w postaci proszku w opakowaniu &gt; 2 kg - 0 pkt.
</t>
  </si>
  <si>
    <t>Uwaga : Wykonawca oferujący  środki czyszcące w opakowaniachinnych niż 
 a" 20 l lub 25 kg l winien odpowiednio przeliczyć ich ilość aby zachować wymaganą ilość preparatu</t>
  </si>
  <si>
    <t>Kryteria oceny jakości:
możliwość użycia preparatu do nasączenia suchych chusteczek z zachowaniem okresu trwałości  1 miesiąc 
-brak możliwości użycia preparatu do nasączanie suchych chusteczek z zachowaniem trwałości  1 miesiąc - 0pkt.</t>
  </si>
  <si>
    <t xml:space="preserve">Kryteria oceny jakości:
- Dezynfekcja skóry przed iniekcjami jednokrotna , 15 s  ,opakowanie bez atomizera- 10 pkt
- Dezynfekcja skóry przed iniekcjami dwukrotna  ,   30 s., opakowanie bez atomizera - 5 pkt.
- Dezynfekcja skóry przed iniekcjami kilkukrotna celem poszerzenia działania o wirusy , 2 minuty., opakowanie z atomizeraem- 5 pkt -0 pkt.
</t>
  </si>
  <si>
    <t>Kryteria oceny jakości:
- Preparat oparty o kompleks enzymów usuwających zabrudzenia zawierające białka ,tłuszcze , ,cukry  - 10 pkt
-  5 pkt.
- Preparat bez  kompleksu enzymów usuwających zabrudzenia zawierające białka ,tłuszcze ,cukry  - 0 pkt.</t>
  </si>
  <si>
    <t xml:space="preserve">Opakowanie
20 l. –10pkt
Opakowanie inne – 0 pkt.
Nie zawiera substancji uważanych za toksyczne- 10pkt.
Zawiera substancje uważane za toksyczne – 0 pkt
</t>
  </si>
  <si>
    <t xml:space="preserve">Bezbarwny i bezzapachowy - 10 pkt
- Bezbarwny i zapachowy - 5 pkt.
Zabarwiony i zapachowy - 0 pkt.
</t>
  </si>
  <si>
    <t xml:space="preserve">Preparat do dezynfekcji powierzchni sprzętu medycznego wrażliwego na działanie  alkoholi , Preparat  w formie pianki. Może być stosowany do dezynfekcji pleksi inkubatorów  firmy Dutchmed ,Drager i Promed  i głowic USG. Nie zawiera alkoholu , aldehydów. Nie pozostawia smug.
Wyrób medyczny mimimum klasy II A
</t>
  </si>
  <si>
    <t xml:space="preserve">Środek do dezynfekcji małych powierzchni i sprzętu metodą przecierania .W postaci chusteczek . Pozycja 3 i 4 zadania nr. 9 stanowią ten sam produkt lecz różnią się formą opakowania -są ze sobą powiązane (nierozerwalne). </t>
  </si>
  <si>
    <t xml:space="preserve">30 min
 6 godz
</t>
  </si>
  <si>
    <t>Płynny preparat do manualnego mycia i dezynfekcji zanieczyszczonych narzędzi chirurgicznych ,endoskopów  i innych wyrobów medycznych .Nie zawiera aldehydów. Do stosowania  w myjniach ultradzwiekowych</t>
  </si>
  <si>
    <t>B,TBC,F,V-(HBV,HCV,HIV)</t>
  </si>
  <si>
    <t xml:space="preserve">Środek do dezynfekcji małych powierzchni   i sprzętu metodą przecierania nie zanieczyszczonych substancja organiczną. W postaci chusteczek . </t>
  </si>
  <si>
    <t>B,F,V-HBV,HCV,HIV, Adeno ,Norowirus</t>
  </si>
  <si>
    <t>Uwaga :Zamawijący wymaga w poz. 1 - 120 kg środka  w opakowniach 10 l .Wykonawca oferujący  środki czyszcące w opakowaniach 5kg   winien odpowiednio przeliczyć ich ilość aby zachować 120 kg środka</t>
  </si>
  <si>
    <t xml:space="preserve">Roztwór do dezynfekcji skóry ,antyseptyki błony śluzowej ,antyseptyki ran ,oparzeń .Roztwór wodny powidonu jodu .Substancja czynna powidon jodu (PVP-jod) .Produkt leczniczy.                                  
Np. . taki jak Braunol  lub równoważny  
</t>
  </si>
  <si>
    <t xml:space="preserve">Preparat w płynie do oczyszczania i nawilżania przewlekłych ran Bezbarwny, bez alkoholu, zawierający octenidynę .Wyrób medyczny. Np.. taki jak Octenilin płyn lub równoważny  </t>
  </si>
  <si>
    <t xml:space="preserve">Preparat w żelu do oczyszczania ,nawiżania, dekontaminacji ran. Zalecany do ran oparzeniowych,z suchą martwicą i rozpływną. Bezbarwny ,bezwonny,zawierający octenidynę Wyrób medyczny. 
Np.. taki jak Octenilin zel lub równoważny  
</t>
  </si>
  <si>
    <t xml:space="preserve">Alkoholowy środek do dezynfekcji małych powierzchni i miejsc trudnodostępnych. Stężony gotowy   do użycia nie zawierający aldehydów, czwartorzędowych związków amoniowych. Nie pozostawiający smug na dezyfekowanych  powierzchniach .Wyrób medyczny klasy II A                                        np. taki jak Mikrozid ligiud AF lub równoważny  </t>
  </si>
  <si>
    <t xml:space="preserve">Wiaderko kompatybilne do opakowań suchych chusteczek z pozycji 8  - wytrzymałe ,wielokrotnego użytku ,  ze szczelnym zamknięciem zapobiegającym wysychaniu nasączonych chusteczek .
Pozycja 8 i 9 -są ze sobą powiązane (nierozerwalne).
</t>
  </si>
  <si>
    <t>5l a 3 szt</t>
  </si>
  <si>
    <t>2,8 l a 3 szt</t>
  </si>
  <si>
    <t>5 l a 3 szt</t>
  </si>
  <si>
    <r>
      <t xml:space="preserve">Środek zabarwiony do dezynfekcji skóry pola operacyjnego, do odkażania skóry  przed iniekcjami, punkcjami, cewnikowaniem szczepieniami, pobraniem krwi. 
Alkoholowy roztwór zawierający organiczne związki jodu. Produkt leczniczy. Np . taki </t>
    </r>
    <r>
      <rPr>
        <sz val="18"/>
        <color rgb="FFFF0000"/>
        <rFont val="Arial"/>
        <family val="2"/>
        <charset val="238"/>
      </rPr>
      <t xml:space="preserve">jak.Braunoderm lub równoważny        </t>
    </r>
    <r>
      <rPr>
        <sz val="18"/>
        <rFont val="Arial"/>
        <family val="2"/>
        <charset val="238"/>
      </rPr>
      <t xml:space="preserve">               
</t>
    </r>
  </si>
  <si>
    <r>
      <t xml:space="preserve">Antybakteryjny płyn do higieny jamy ustnej  -  roztwór chlorhesydyny do toalety jamy ustnej   u pacjentów podłączonych do  respiratora .  Smak miętowy. </t>
    </r>
    <r>
      <rPr>
        <sz val="18"/>
        <color rgb="FFFF0000"/>
        <rFont val="Arial"/>
        <family val="2"/>
        <charset val="238"/>
      </rPr>
      <t xml:space="preserve">Np. . taki jak Oralsept lub równoważny  </t>
    </r>
  </si>
  <si>
    <r>
      <t xml:space="preserve">Płynny preparat do dezynfekcji ran  i błon śluzowych .Bezbarwny . Bez jodu i chlorheksydyny na bazie octenidyny.
Gotowy do użytku bez rozcieńczania.   Produkt leczniczy. 
</t>
    </r>
    <r>
      <rPr>
        <sz val="18"/>
        <color rgb="FFFF0000"/>
        <rFont val="Arial"/>
        <family val="2"/>
        <charset val="238"/>
      </rPr>
      <t xml:space="preserve">Np.. taki jak Octenisept lub równoważny  </t>
    </r>
    <r>
      <rPr>
        <sz val="18"/>
        <rFont val="Arial"/>
        <family val="2"/>
        <charset val="238"/>
      </rPr>
      <t xml:space="preserve">
</t>
    </r>
  </si>
  <si>
    <r>
      <t xml:space="preserve">Krem regenerująco –ochronny do pielęgnacji skóry rąk po chirurgicznej  i higienicznej  dezynfekcji rąk . Nie zawiera konserwantów                 i barwników. Pakowany w worek kompatybilny z </t>
    </r>
    <r>
      <rPr>
        <sz val="18"/>
        <color rgb="FFFF0000"/>
        <rFont val="Arial"/>
        <family val="2"/>
        <charset val="238"/>
      </rPr>
      <t>dozownikiem typu Sterisol .</t>
    </r>
  </si>
  <si>
    <r>
      <t xml:space="preserve">Preparat płynny do dezynfekcji sprzętu  medycznego i narzędzi chirurgicznych,   endoskopów giętkich ,w tym  głowicy przezprzełykowej firmy Philips Zgodnie z wytycznymi dotyczącymi mycia i dezynfekcji , sterylizacji opracowanej przez producenta .Wymagane oświadczenie o dopuszczeniu do używania do mycia ,dezynfekcji ,sterylizacji głowicy przezprzełykowej firmy PHILIPS 
</t>
    </r>
    <r>
      <rPr>
        <sz val="18"/>
        <color rgb="FFFF0000"/>
        <rFont val="Arial"/>
        <family val="2"/>
        <charset val="238"/>
      </rPr>
      <t xml:space="preserve">Np.taki jak Sekusept easy lub równoważny  </t>
    </r>
    <r>
      <rPr>
        <sz val="18"/>
        <rFont val="Arial"/>
        <family val="2"/>
        <charset val="238"/>
      </rPr>
      <t xml:space="preserve">
</t>
    </r>
  </si>
  <si>
    <r>
      <t>Płynny preparat do manualnego mycia i dezynfekcji zanieczyszczonych narzędzi chirurgicznych ,endoskopów  i innych wyrobów medycznych . Nie zawiera aldehydów. Do stosowania  w myjniach ultradzwiekowych . 
Wyrób medyczny klasy II B np. taki</t>
    </r>
    <r>
      <rPr>
        <sz val="18"/>
        <color rgb="FFFF0000"/>
        <rFont val="Arial"/>
        <family val="2"/>
        <charset val="238"/>
      </rPr>
      <t xml:space="preserve"> jak Gigazyme lub równoważny  </t>
    </r>
    <r>
      <rPr>
        <sz val="18"/>
        <rFont val="Arial"/>
        <family val="2"/>
        <charset val="238"/>
      </rPr>
      <t xml:space="preserve">
</t>
    </r>
  </si>
  <si>
    <r>
      <t>Środek do dezynfekcji  powierzchni zmywalnych  oraz powierzchni zanieczyszczonych substancją organiczną .</t>
    </r>
    <r>
      <rPr>
        <b/>
        <u/>
        <sz val="18"/>
        <rFont val="Arial"/>
        <family val="2"/>
        <charset val="238"/>
      </rPr>
      <t>Postać tabletek</t>
    </r>
    <r>
      <rPr>
        <b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 xml:space="preserve">.
Bez zawartości aldehydów, czwartorzędowych związków amoniowych. 
</t>
    </r>
  </si>
  <si>
    <r>
      <t xml:space="preserve">Preparat w postaci szybkodziałającej,  gotowej piany do dezynfekcji mycia powierzchni medycznych. Preparat na bazie nadtlenku wodoru ,bez zawartości alkoholi .
Wyrób medyczny klasy II A
</t>
    </r>
    <r>
      <rPr>
        <sz val="18"/>
        <color rgb="FFFF0000"/>
        <rFont val="Arial"/>
        <family val="2"/>
        <charset val="238"/>
      </rPr>
      <t xml:space="preserve">Np.taki jak  Incidin Oxy foam lub równoważny  </t>
    </r>
    <r>
      <rPr>
        <sz val="18"/>
        <rFont val="Arial"/>
        <family val="2"/>
        <charset val="238"/>
      </rPr>
      <t xml:space="preserve">
</t>
    </r>
  </si>
  <si>
    <r>
      <t xml:space="preserve">15 min temp 60 </t>
    </r>
    <r>
      <rPr>
        <vertAlign val="superscript"/>
        <sz val="18"/>
        <rFont val="Arial"/>
        <family val="2"/>
        <charset val="238"/>
      </rPr>
      <t>o</t>
    </r>
    <r>
      <rPr>
        <sz val="18"/>
        <rFont val="Arial"/>
        <family val="2"/>
        <charset val="238"/>
      </rPr>
      <t>C</t>
    </r>
  </si>
  <si>
    <r>
      <t>5 min + 10</t>
    </r>
    <r>
      <rPr>
        <strike/>
        <sz val="18"/>
        <rFont val="Arial"/>
        <family val="2"/>
        <charset val="238"/>
      </rPr>
      <t>%</t>
    </r>
  </si>
  <si>
    <r>
      <t xml:space="preserve">Płynny preparat do dezynfekcji ran  i błon śluzowych Bez jodu   i chlorheksydyny na bazie octenidyny .               Gotowy do użytku bez rozcieńczania.   Produkt leczniczy .
</t>
    </r>
    <r>
      <rPr>
        <sz val="18"/>
        <color rgb="FFFF0000"/>
        <rFont val="Arial"/>
        <family val="2"/>
        <charset val="238"/>
      </rPr>
      <t xml:space="preserve">Np. . taki jak Octenisept  lub równoważny  
</t>
    </r>
  </si>
  <si>
    <r>
      <t>Alkoholowy bezbarwny  preparat zawierający octenidynę do dezynfekcji skóry przed procedurami naruszającymi jej ciągłość .
Produkt leczniczy .n</t>
    </r>
    <r>
      <rPr>
        <sz val="18"/>
        <color rgb="FFFF0000"/>
        <rFont val="Arial"/>
        <family val="2"/>
        <charset val="238"/>
      </rPr>
      <t xml:space="preserve">p.taki jak Octeniderm lub równoważny  </t>
    </r>
    <r>
      <rPr>
        <sz val="18"/>
        <rFont val="Arial"/>
        <family val="2"/>
        <charset val="238"/>
      </rPr>
      <t xml:space="preserve">
</t>
    </r>
  </si>
  <si>
    <r>
      <t xml:space="preserve">Środek do dezynfekcji skóry przed punkcjami, iniekcjami, szczepieniami  pobraniem krwi , operacyjami.                 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 , oparty o alkohol,bez zawartości jodu i jego związków. Produkt leczniczy. 
</t>
    </r>
    <r>
      <rPr>
        <sz val="18"/>
        <color rgb="FFFF0000"/>
        <rFont val="Arial"/>
        <family val="2"/>
        <charset val="238"/>
      </rPr>
      <t xml:space="preserve">Np.. taki jak Kodan Tinktur Forte Fablos lub równoważny  </t>
    </r>
    <r>
      <rPr>
        <sz val="18"/>
        <rFont val="Arial"/>
        <family val="2"/>
        <charset val="238"/>
      </rPr>
      <t xml:space="preserve">
</t>
    </r>
  </si>
  <si>
    <r>
      <t xml:space="preserve">Środek do dezynfekcji skóry przed punkcjami, iniekcjami, szczepieniami  pobraniem krwi , operacyjami.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 , oparty o alkohol,bez zawartości jodu i jego związków i  pochodnych fenolowych .Produkt leczniczy.
</t>
    </r>
  </si>
  <si>
    <r>
      <t xml:space="preserve">Preparat w postaci proszku bez zawartości aldehydów ,chloru ,QAV zawierający nadwęglan sodu oraz inibitory korozji . Przeznaczony do mycia i dezynfekcji narzędzi chirurgicznych, sprzętu anestezjologicznego ,inkubatorów ,endoskopów giętkich. Może być stosowany w myjkach ultradźwiękowych . .           
</t>
    </r>
    <r>
      <rPr>
        <sz val="18"/>
        <color rgb="FFFF0000"/>
        <rFont val="Arial"/>
        <family val="2"/>
        <charset val="238"/>
      </rPr>
      <t xml:space="preserve">Np. taki jak Sekusept pulver lub równoważny  </t>
    </r>
    <r>
      <rPr>
        <sz val="18"/>
        <rFont val="Arial"/>
        <family val="2"/>
        <charset val="238"/>
      </rPr>
      <t xml:space="preserve">
</t>
    </r>
  </si>
  <si>
    <t>Uwaga : Wykonawca oferujący  środki dezynfekcyjne w opakowaniach innych niż 
 a' 2 kg gl winien odpowiedznio przeliczyć ich ilość  ilość aby zachowaćwymaganą  ilość preparatu zgodnie z wymaganiami w poz. 1</t>
  </si>
  <si>
    <t xml:space="preserve"> 1 litr  –  250 szt.</t>
  </si>
  <si>
    <t xml:space="preserve">B ,F,V  -HBV,HCV,HIV, Rotawirus,
Norowirus - 30 minut
TBC – bez obciązeniabiałkowego -15 minut
TBC – z obciążeniem białkowym -60 minut
</t>
  </si>
  <si>
    <t xml:space="preserve">Środek do dezynfekcji zewnętrznych elementów centralnych i obwodowych cewników dożylnych takich jak : wejścia do kanału wkłucia ,części kanałów ,korki, kraniki itp.                                     Na bazie chlorheksydyny i alkoholu .
Bezpieczny dla skóry .  
Np. Citroclorex  2% MD   
</t>
  </si>
  <si>
    <t>1 min</t>
  </si>
  <si>
    <t xml:space="preserve">B (łącznie TBC), F,V- (Rota ,
HIV,HBV,HCV)
</t>
  </si>
  <si>
    <t>Op. 100 ml- 120 szt.</t>
  </si>
  <si>
    <t>Preparat do dezynfekcji i mycia narzędzi medycznych wykonanych z metalu, plastiku, szkła. Bezaldehydowy ze środkiem aktywnym - glukoprotamin. 
Np.. Sekusept TM PLUS lub równoważny
Kompatybilny z maceratorem SOLO i maceratorem do pieluchomajtek.
Posiada pozytywną opinię firmy Greenpol</t>
  </si>
  <si>
    <t xml:space="preserve">B (w tym TBC),F,V (HBV,HCV,HIV, Adeno)
</t>
  </si>
  <si>
    <t>nr sprawy P/17/03/2019/DEZ</t>
  </si>
  <si>
    <t>Załącznik nr 6 do SIWZ - opis wymagań minimalnych z ilością przewidywanego zużycia w okresie jednego roku</t>
  </si>
  <si>
    <t xml:space="preserve">Emulsja do pielęgnacji i regeneracji skóry po higienicznej i chirurgicznej dezynfekcji rąk. Zwiększa nawilżenie  i elastyczność skóry Dozowanie za pomocą pompki.
</t>
  </si>
  <si>
    <t xml:space="preserve">Op. 150 szt.(a' 300 tab.) </t>
  </si>
  <si>
    <r>
      <t xml:space="preserve">Płynny preparat do mycia ciała i włosów pacjenta przed zabiegami operacyjnymi na bazie oktenidyny. PH neutralne dla skóry. Bez mydła, barwników i innych substanji zapachowych. </t>
    </r>
    <r>
      <rPr>
        <sz val="18"/>
        <color rgb="FFFF0000"/>
        <rFont val="Arial"/>
        <family val="2"/>
        <charset val="238"/>
      </rPr>
      <t xml:space="preserve">Np. taki jak octenisan lub równoważny </t>
    </r>
  </si>
  <si>
    <t>Pakiet nr 9a</t>
  </si>
  <si>
    <t>Czas ekspozycji:
1 min. - 10 pkt
&gt;1 min. - 0 pkt</t>
  </si>
  <si>
    <t>Pakiet nr 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</si>
</sst>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Tahoma"/>
      <family val="2"/>
      <charset val="238"/>
    </font>
    <font>
      <sz val="18"/>
      <name val="Arial"/>
      <family val="2"/>
      <charset val="238"/>
    </font>
    <font>
      <b/>
      <sz val="18"/>
      <name val="Arial CE"/>
      <charset val="238"/>
    </font>
    <font>
      <b/>
      <sz val="18"/>
      <name val="Arial"/>
      <family val="2"/>
    </font>
    <font>
      <b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8"/>
      <color rgb="FF7030A0"/>
      <name val="Arial"/>
      <family val="2"/>
      <charset val="238"/>
    </font>
    <font>
      <b/>
      <u/>
      <sz val="18"/>
      <name val="Arial"/>
      <family val="2"/>
      <charset val="238"/>
    </font>
    <font>
      <sz val="18"/>
      <name val="Times New Roman"/>
      <family val="1"/>
      <charset val="238"/>
    </font>
    <font>
      <sz val="18"/>
      <color rgb="FF000000"/>
      <name val="Calibri"/>
      <family val="2"/>
      <charset val="238"/>
      <scheme val="minor"/>
    </font>
    <font>
      <vertAlign val="superscript"/>
      <sz val="18"/>
      <name val="Arial"/>
      <family val="2"/>
      <charset val="238"/>
    </font>
    <font>
      <strike/>
      <sz val="18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2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8" fillId="2" borderId="1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9" fontId="8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12" fillId="2" borderId="2" xfId="0" applyFont="1" applyFill="1" applyBorder="1"/>
    <xf numFmtId="164" fontId="5" fillId="2" borderId="0" xfId="0" applyNumberFormat="1" applyFont="1" applyFill="1"/>
    <xf numFmtId="0" fontId="16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 wrapText="1"/>
    </xf>
    <xf numFmtId="164" fontId="16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8" fillId="4" borderId="0" xfId="0" applyFont="1" applyFill="1" applyAlignment="1">
      <alignment horizontal="left" vertical="center"/>
    </xf>
    <xf numFmtId="2" fontId="8" fillId="2" borderId="4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Wycena stawka V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26"/>
  <sheetViews>
    <sheetView tabSelected="1" view="pageBreakPreview" topLeftCell="A70" zoomScale="40" zoomScaleNormal="55" zoomScaleSheetLayoutView="40" workbookViewId="0">
      <selection activeCell="E71" sqref="E71"/>
    </sheetView>
  </sheetViews>
  <sheetFormatPr defaultColWidth="9.140625" defaultRowHeight="23.25" x14ac:dyDescent="0.35"/>
  <cols>
    <col min="1" max="1" width="23" style="55" customWidth="1"/>
    <col min="2" max="2" width="78.5703125" style="76" customWidth="1"/>
    <col min="3" max="3" width="17.28515625" style="55" customWidth="1"/>
    <col min="4" max="4" width="18.5703125" style="55" customWidth="1"/>
    <col min="5" max="5" width="29.85546875" style="55" customWidth="1"/>
    <col min="6" max="6" width="34.42578125" style="55" customWidth="1"/>
    <col min="7" max="7" width="20.28515625" style="55" customWidth="1"/>
    <col min="8" max="8" width="21.5703125" style="55" customWidth="1"/>
    <col min="9" max="9" width="14.85546875" style="56" customWidth="1"/>
    <col min="10" max="10" width="20.140625" style="55" customWidth="1"/>
    <col min="11" max="11" width="21" style="57" customWidth="1"/>
    <col min="12" max="12" width="14.42578125" style="5" customWidth="1"/>
    <col min="13" max="13" width="20.42578125" style="58" customWidth="1"/>
    <col min="14" max="14" width="25.5703125" style="5" customWidth="1"/>
    <col min="15" max="15" width="23" style="5" customWidth="1"/>
    <col min="16" max="16" width="25.7109375" style="5" customWidth="1"/>
    <col min="17" max="17" width="16.140625" style="6" bestFit="1" customWidth="1"/>
    <col min="18" max="18" width="20.7109375" style="6" customWidth="1"/>
    <col min="19" max="19" width="21" style="7" customWidth="1"/>
    <col min="20" max="20" width="14.5703125" style="7" bestFit="1" customWidth="1"/>
    <col min="21" max="21" width="9.140625" style="7"/>
    <col min="22" max="22" width="16.85546875" style="7" bestFit="1" customWidth="1"/>
    <col min="23" max="231" width="9.140625" style="7"/>
    <col min="232" max="16384" width="9.140625" style="5"/>
  </cols>
  <sheetData>
    <row r="1" spans="1:231" x14ac:dyDescent="0.35">
      <c r="A1" s="1" t="s">
        <v>192</v>
      </c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4"/>
      <c r="N1" s="1"/>
    </row>
    <row r="2" spans="1:23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231" s="10" customFormat="1" x14ac:dyDescent="0.35">
      <c r="A3" s="8"/>
      <c r="B3" s="9" t="s">
        <v>193</v>
      </c>
      <c r="C3" s="1"/>
      <c r="D3" s="1"/>
      <c r="E3" s="1"/>
      <c r="F3" s="1"/>
      <c r="G3" s="1"/>
      <c r="H3" s="1"/>
      <c r="I3" s="1"/>
      <c r="J3" s="1"/>
      <c r="K3" s="8"/>
      <c r="L3" s="8"/>
      <c r="M3" s="8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231" s="7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3"/>
      <c r="R4" s="13"/>
    </row>
    <row r="5" spans="1:231" ht="20.25" customHeight="1" x14ac:dyDescent="0.35">
      <c r="A5" s="14" t="s">
        <v>0</v>
      </c>
      <c r="B5" s="15" t="s">
        <v>1</v>
      </c>
      <c r="C5" s="16"/>
      <c r="D5" s="16"/>
      <c r="E5" s="16"/>
      <c r="F5" s="16"/>
      <c r="G5" s="16"/>
      <c r="H5" s="16"/>
      <c r="I5" s="17"/>
      <c r="J5" s="18"/>
      <c r="K5" s="19"/>
      <c r="L5" s="20"/>
      <c r="M5" s="21"/>
      <c r="N5" s="20"/>
      <c r="O5" s="20"/>
    </row>
    <row r="6" spans="1:231" ht="69.75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3" t="s">
        <v>7</v>
      </c>
      <c r="G6" s="23" t="s">
        <v>8</v>
      </c>
      <c r="H6" s="22" t="s">
        <v>9</v>
      </c>
      <c r="I6" s="24" t="s">
        <v>10</v>
      </c>
      <c r="J6" s="22" t="s">
        <v>11</v>
      </c>
      <c r="K6" s="22" t="s">
        <v>12</v>
      </c>
      <c r="L6" s="22" t="s">
        <v>13</v>
      </c>
      <c r="M6" s="25" t="s">
        <v>14</v>
      </c>
      <c r="N6" s="22" t="s">
        <v>15</v>
      </c>
      <c r="O6" s="22" t="s">
        <v>16</v>
      </c>
      <c r="P6" s="22" t="s">
        <v>17</v>
      </c>
      <c r="Q6" s="118" t="s">
        <v>18</v>
      </c>
      <c r="R6" s="118"/>
    </row>
    <row r="7" spans="1:231" ht="372" x14ac:dyDescent="0.35">
      <c r="A7" s="26">
        <v>1</v>
      </c>
      <c r="B7" s="27" t="s">
        <v>168</v>
      </c>
      <c r="C7" s="26" t="s">
        <v>19</v>
      </c>
      <c r="D7" s="26" t="s">
        <v>68</v>
      </c>
      <c r="E7" s="26" t="s">
        <v>69</v>
      </c>
      <c r="F7" s="26" t="s">
        <v>70</v>
      </c>
      <c r="G7" s="26"/>
      <c r="H7" s="28" t="s">
        <v>20</v>
      </c>
      <c r="I7" s="29" t="s">
        <v>21</v>
      </c>
      <c r="J7" s="30">
        <v>480</v>
      </c>
      <c r="K7" s="31">
        <v>0</v>
      </c>
      <c r="L7" s="29"/>
      <c r="M7" s="31">
        <f>K7*1.08</f>
        <v>0</v>
      </c>
      <c r="N7" s="32">
        <f>J7*K7</f>
        <v>0</v>
      </c>
      <c r="O7" s="32">
        <f>P7-N7</f>
        <v>0</v>
      </c>
      <c r="P7" s="32">
        <f>J7*M7</f>
        <v>0</v>
      </c>
      <c r="Q7" s="119"/>
      <c r="R7" s="119"/>
    </row>
    <row r="8" spans="1:231" x14ac:dyDescent="0.35">
      <c r="A8" s="7"/>
      <c r="B8" s="33"/>
      <c r="C8" s="34"/>
      <c r="D8" s="34"/>
      <c r="E8" s="34"/>
      <c r="F8" s="34"/>
      <c r="G8" s="34"/>
      <c r="H8" s="35"/>
      <c r="I8" s="36"/>
      <c r="J8" s="37"/>
      <c r="K8" s="38"/>
      <c r="L8" s="39" t="s">
        <v>22</v>
      </c>
      <c r="M8" s="40"/>
      <c r="N8" s="41">
        <f t="shared" ref="N8:O8" si="0">SUM(N7)</f>
        <v>0</v>
      </c>
      <c r="O8" s="41">
        <f t="shared" si="0"/>
        <v>0</v>
      </c>
      <c r="P8" s="41">
        <f>SUM(P7)</f>
        <v>0</v>
      </c>
      <c r="Q8" s="122"/>
      <c r="R8" s="123"/>
    </row>
    <row r="9" spans="1:231" x14ac:dyDescent="0.35">
      <c r="A9" s="7"/>
      <c r="B9" s="42"/>
      <c r="C9" s="43"/>
      <c r="D9" s="43"/>
      <c r="E9" s="43"/>
      <c r="F9" s="43"/>
      <c r="G9" s="43"/>
      <c r="H9" s="44"/>
      <c r="I9" s="45"/>
      <c r="J9" s="46"/>
      <c r="K9" s="47"/>
      <c r="L9" s="48"/>
      <c r="M9" s="48"/>
      <c r="N9" s="49"/>
      <c r="O9" s="49"/>
      <c r="P9" s="49"/>
      <c r="Q9" s="50"/>
      <c r="R9" s="50"/>
    </row>
    <row r="10" spans="1:231" ht="20.25" customHeight="1" x14ac:dyDescent="0.35">
      <c r="A10" s="14" t="s">
        <v>23</v>
      </c>
      <c r="B10" s="15" t="s">
        <v>24</v>
      </c>
      <c r="C10" s="16"/>
      <c r="D10" s="16"/>
      <c r="E10" s="16"/>
      <c r="F10" s="16"/>
      <c r="G10" s="16"/>
      <c r="H10" s="16"/>
      <c r="I10" s="17"/>
      <c r="J10" s="18"/>
      <c r="K10" s="19"/>
      <c r="L10" s="20"/>
      <c r="M10" s="21"/>
      <c r="N10" s="20"/>
      <c r="O10" s="20"/>
    </row>
    <row r="11" spans="1:231" ht="69.75" x14ac:dyDescent="0.2">
      <c r="A11" s="22" t="s">
        <v>2</v>
      </c>
      <c r="B11" s="22" t="s">
        <v>3</v>
      </c>
      <c r="C11" s="22" t="s">
        <v>4</v>
      </c>
      <c r="D11" s="22" t="s">
        <v>5</v>
      </c>
      <c r="E11" s="22" t="s">
        <v>6</v>
      </c>
      <c r="F11" s="23" t="s">
        <v>7</v>
      </c>
      <c r="G11" s="106" t="s">
        <v>8</v>
      </c>
      <c r="H11" s="22" t="s">
        <v>9</v>
      </c>
      <c r="I11" s="24" t="s">
        <v>10</v>
      </c>
      <c r="J11" s="22" t="s">
        <v>11</v>
      </c>
      <c r="K11" s="22" t="s">
        <v>12</v>
      </c>
      <c r="L11" s="22" t="s">
        <v>13</v>
      </c>
      <c r="M11" s="25" t="s">
        <v>14</v>
      </c>
      <c r="N11" s="22" t="s">
        <v>15</v>
      </c>
      <c r="O11" s="22" t="s">
        <v>16</v>
      </c>
      <c r="P11" s="22" t="s">
        <v>17</v>
      </c>
      <c r="Q11" s="118" t="s">
        <v>18</v>
      </c>
      <c r="R11" s="118"/>
    </row>
    <row r="12" spans="1:231" ht="232.5" x14ac:dyDescent="0.2">
      <c r="A12" s="26">
        <v>1</v>
      </c>
      <c r="B12" s="27" t="s">
        <v>169</v>
      </c>
      <c r="C12" s="29" t="s">
        <v>19</v>
      </c>
      <c r="D12" s="26"/>
      <c r="E12" s="26"/>
      <c r="F12" s="26" t="s">
        <v>71</v>
      </c>
      <c r="G12" s="26"/>
      <c r="H12" s="26" t="s">
        <v>25</v>
      </c>
      <c r="I12" s="29" t="s">
        <v>26</v>
      </c>
      <c r="J12" s="30">
        <v>36</v>
      </c>
      <c r="K12" s="31">
        <v>0</v>
      </c>
      <c r="L12" s="29"/>
      <c r="M12" s="51">
        <f>K12*1.08</f>
        <v>0</v>
      </c>
      <c r="N12" s="32">
        <f>J12*K12</f>
        <v>0</v>
      </c>
      <c r="O12" s="32">
        <f>P12-N12</f>
        <v>0</v>
      </c>
      <c r="P12" s="32">
        <f>J12*M12</f>
        <v>0</v>
      </c>
      <c r="Q12" s="124"/>
      <c r="R12" s="125"/>
    </row>
    <row r="13" spans="1:231" x14ac:dyDescent="0.35">
      <c r="A13" s="7"/>
      <c r="B13" s="33"/>
      <c r="C13" s="34"/>
      <c r="D13" s="34"/>
      <c r="E13" s="34"/>
      <c r="F13" s="34"/>
      <c r="G13" s="34"/>
      <c r="H13" s="35"/>
      <c r="I13" s="36"/>
      <c r="J13" s="37"/>
      <c r="K13" s="38"/>
      <c r="L13" s="39" t="s">
        <v>22</v>
      </c>
      <c r="M13" s="40"/>
      <c r="N13" s="41">
        <f>SUM(N12)</f>
        <v>0</v>
      </c>
      <c r="O13" s="41">
        <f>SUM(O12)</f>
        <v>0</v>
      </c>
      <c r="P13" s="41">
        <f>SUM(P12)</f>
        <v>0</v>
      </c>
      <c r="Q13" s="122"/>
      <c r="R13" s="123"/>
    </row>
    <row r="14" spans="1:231" x14ac:dyDescent="0.35">
      <c r="A14" s="7"/>
      <c r="B14" s="42"/>
      <c r="C14" s="43"/>
      <c r="D14" s="43"/>
      <c r="E14" s="43"/>
      <c r="F14" s="43"/>
      <c r="G14" s="43"/>
      <c r="H14" s="44"/>
      <c r="I14" s="45"/>
      <c r="J14" s="46"/>
      <c r="K14" s="47"/>
      <c r="L14" s="48"/>
      <c r="M14" s="48"/>
      <c r="N14" s="49"/>
      <c r="O14" s="49"/>
      <c r="P14" s="49"/>
      <c r="Q14" s="50"/>
      <c r="R14" s="50"/>
    </row>
    <row r="15" spans="1:231" ht="39.75" customHeight="1" x14ac:dyDescent="0.35">
      <c r="A15" s="7"/>
      <c r="B15" s="42"/>
      <c r="C15" s="43"/>
      <c r="D15" s="43"/>
      <c r="E15" s="43"/>
      <c r="F15" s="43"/>
      <c r="G15" s="43"/>
      <c r="H15" s="44"/>
      <c r="I15" s="45"/>
      <c r="J15" s="46"/>
      <c r="K15" s="47"/>
      <c r="L15" s="48"/>
      <c r="M15" s="48"/>
      <c r="N15" s="49"/>
      <c r="O15" s="52"/>
      <c r="P15" s="52"/>
      <c r="Q15" s="50"/>
      <c r="R15" s="50"/>
    </row>
    <row r="16" spans="1:231" x14ac:dyDescent="0.35">
      <c r="A16" s="53" t="s">
        <v>27</v>
      </c>
      <c r="B16" s="54" t="s">
        <v>72</v>
      </c>
      <c r="N16" s="52"/>
      <c r="O16" s="52"/>
      <c r="P16" s="52"/>
    </row>
    <row r="17" spans="1:231" ht="50.25" customHeight="1" x14ac:dyDescent="0.2">
      <c r="A17" s="105" t="s">
        <v>2</v>
      </c>
      <c r="B17" s="105" t="s">
        <v>3</v>
      </c>
      <c r="C17" s="105" t="s">
        <v>4</v>
      </c>
      <c r="D17" s="105" t="s">
        <v>5</v>
      </c>
      <c r="E17" s="105" t="s">
        <v>6</v>
      </c>
      <c r="F17" s="106" t="s">
        <v>7</v>
      </c>
      <c r="G17" s="106" t="s">
        <v>8</v>
      </c>
      <c r="H17" s="105" t="s">
        <v>9</v>
      </c>
      <c r="I17" s="24" t="s">
        <v>10</v>
      </c>
      <c r="J17" s="105" t="s">
        <v>28</v>
      </c>
      <c r="K17" s="105" t="s">
        <v>12</v>
      </c>
      <c r="L17" s="105" t="s">
        <v>13</v>
      </c>
      <c r="M17" s="25" t="s">
        <v>14</v>
      </c>
      <c r="N17" s="105" t="s">
        <v>15</v>
      </c>
      <c r="O17" s="105" t="s">
        <v>16</v>
      </c>
      <c r="P17" s="105" t="s">
        <v>17</v>
      </c>
      <c r="Q17" s="118" t="s">
        <v>18</v>
      </c>
      <c r="R17" s="11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</row>
    <row r="18" spans="1:231" s="8" customFormat="1" ht="186" x14ac:dyDescent="0.2">
      <c r="A18" s="26">
        <v>1</v>
      </c>
      <c r="B18" s="27" t="s">
        <v>196</v>
      </c>
      <c r="C18" s="29" t="s">
        <v>19</v>
      </c>
      <c r="D18" s="26"/>
      <c r="E18" s="26" t="s">
        <v>73</v>
      </c>
      <c r="F18" s="26" t="s">
        <v>151</v>
      </c>
      <c r="G18" s="26"/>
      <c r="H18" s="26" t="s">
        <v>74</v>
      </c>
      <c r="I18" s="29" t="s">
        <v>26</v>
      </c>
      <c r="J18" s="30">
        <v>300</v>
      </c>
      <c r="K18" s="31">
        <v>0</v>
      </c>
      <c r="L18" s="29"/>
      <c r="M18" s="51">
        <f>K18*1.08</f>
        <v>0</v>
      </c>
      <c r="N18" s="32">
        <f>J18*K18</f>
        <v>0</v>
      </c>
      <c r="O18" s="32">
        <f>P18-N18</f>
        <v>0</v>
      </c>
      <c r="P18" s="32">
        <f>J18*M18</f>
        <v>0</v>
      </c>
      <c r="Q18" s="128"/>
      <c r="R18" s="128"/>
    </row>
    <row r="19" spans="1:231" s="63" customFormat="1" ht="58.5" customHeight="1" x14ac:dyDescent="0.35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2"/>
      <c r="L19" s="110" t="s">
        <v>22</v>
      </c>
      <c r="M19" s="40"/>
      <c r="N19" s="41">
        <f>SUM(N18:N18)</f>
        <v>0</v>
      </c>
      <c r="O19" s="41">
        <f>SUM(O18:O18)</f>
        <v>0</v>
      </c>
      <c r="P19" s="41">
        <f>SUM(P18:P18)</f>
        <v>0</v>
      </c>
      <c r="Q19" s="6"/>
      <c r="R19" s="6"/>
    </row>
    <row r="20" spans="1:231" ht="20.25" customHeight="1" x14ac:dyDescent="0.35">
      <c r="A20" s="54" t="s">
        <v>35</v>
      </c>
      <c r="B20" s="54" t="s">
        <v>75</v>
      </c>
      <c r="E20" s="55" t="s">
        <v>36</v>
      </c>
      <c r="I20" s="45"/>
      <c r="J20" s="64"/>
      <c r="K20" s="65"/>
      <c r="L20" s="66"/>
      <c r="M20" s="66"/>
      <c r="N20" s="66"/>
      <c r="O20" s="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1" ht="69.75" x14ac:dyDescent="0.2">
      <c r="A21" s="22" t="s">
        <v>2</v>
      </c>
      <c r="B21" s="22" t="s">
        <v>3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22" t="s">
        <v>9</v>
      </c>
      <c r="I21" s="24" t="s">
        <v>10</v>
      </c>
      <c r="J21" s="22" t="s">
        <v>11</v>
      </c>
      <c r="K21" s="22" t="s">
        <v>37</v>
      </c>
      <c r="L21" s="22" t="s">
        <v>13</v>
      </c>
      <c r="M21" s="22" t="s">
        <v>38</v>
      </c>
      <c r="N21" s="22" t="s">
        <v>15</v>
      </c>
      <c r="O21" s="22" t="s">
        <v>16</v>
      </c>
      <c r="P21" s="22" t="s">
        <v>17</v>
      </c>
      <c r="Q21" s="118" t="s">
        <v>18</v>
      </c>
      <c r="R21" s="11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1" ht="348.75" x14ac:dyDescent="0.35">
      <c r="A22" s="26">
        <v>1</v>
      </c>
      <c r="B22" s="27" t="s">
        <v>170</v>
      </c>
      <c r="C22" s="26" t="s">
        <v>78</v>
      </c>
      <c r="D22" s="26" t="s">
        <v>76</v>
      </c>
      <c r="E22" s="26" t="s">
        <v>77</v>
      </c>
      <c r="F22" s="26" t="s">
        <v>30</v>
      </c>
      <c r="G22" s="26"/>
      <c r="H22" s="28" t="s">
        <v>81</v>
      </c>
      <c r="I22" s="29" t="s">
        <v>41</v>
      </c>
      <c r="J22" s="30">
        <v>1200</v>
      </c>
      <c r="K22" s="31">
        <v>0</v>
      </c>
      <c r="L22" s="29"/>
      <c r="M22" s="51">
        <f t="shared" ref="M22:M26" si="1">K22*1.08</f>
        <v>0</v>
      </c>
      <c r="N22" s="32">
        <f t="shared" ref="N22:N26" si="2">J22*K22</f>
        <v>0</v>
      </c>
      <c r="O22" s="32">
        <f>P22-N22</f>
        <v>0</v>
      </c>
      <c r="P22" s="32">
        <f t="shared" ref="P22:P26" si="3">J22*M22</f>
        <v>0</v>
      </c>
      <c r="Q22" s="119"/>
      <c r="R22" s="11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1" ht="348.75" x14ac:dyDescent="0.2">
      <c r="A23" s="26">
        <v>2</v>
      </c>
      <c r="B23" s="27" t="s">
        <v>178</v>
      </c>
      <c r="C23" s="26" t="s">
        <v>19</v>
      </c>
      <c r="D23" s="26" t="s">
        <v>79</v>
      </c>
      <c r="E23" s="26" t="s">
        <v>29</v>
      </c>
      <c r="F23" s="26" t="s">
        <v>30</v>
      </c>
      <c r="G23" s="26"/>
      <c r="H23" s="28" t="s">
        <v>80</v>
      </c>
      <c r="I23" s="29" t="s">
        <v>41</v>
      </c>
      <c r="J23" s="30">
        <v>400</v>
      </c>
      <c r="K23" s="31">
        <v>0</v>
      </c>
      <c r="L23" s="29"/>
      <c r="M23" s="51">
        <f t="shared" si="1"/>
        <v>0</v>
      </c>
      <c r="N23" s="32">
        <f t="shared" si="2"/>
        <v>0</v>
      </c>
      <c r="O23" s="32">
        <f t="shared" ref="O23:O26" si="4">P23-N23</f>
        <v>0</v>
      </c>
      <c r="P23" s="32">
        <f t="shared" si="3"/>
        <v>0</v>
      </c>
      <c r="Q23" s="126"/>
      <c r="R23" s="12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ht="348.75" x14ac:dyDescent="0.2">
      <c r="A24" s="26">
        <v>3</v>
      </c>
      <c r="B24" s="27" t="s">
        <v>160</v>
      </c>
      <c r="C24" s="26" t="s">
        <v>19</v>
      </c>
      <c r="D24" s="26" t="s">
        <v>82</v>
      </c>
      <c r="E24" s="26" t="s">
        <v>31</v>
      </c>
      <c r="F24" s="26" t="s">
        <v>32</v>
      </c>
      <c r="G24" s="26"/>
      <c r="H24" s="28" t="s">
        <v>83</v>
      </c>
      <c r="I24" s="29" t="s">
        <v>41</v>
      </c>
      <c r="J24" s="30">
        <v>200</v>
      </c>
      <c r="K24" s="31">
        <v>0</v>
      </c>
      <c r="L24" s="29"/>
      <c r="M24" s="51">
        <f t="shared" si="1"/>
        <v>0</v>
      </c>
      <c r="N24" s="32">
        <f t="shared" ref="N24" si="5">J24*K24</f>
        <v>0</v>
      </c>
      <c r="O24" s="32">
        <f t="shared" si="4"/>
        <v>0</v>
      </c>
      <c r="P24" s="32">
        <f t="shared" ref="P24" si="6">J24*M24</f>
        <v>0</v>
      </c>
      <c r="Q24" s="67"/>
      <c r="R24" s="6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1" ht="348.75" x14ac:dyDescent="0.2">
      <c r="A25" s="26">
        <v>4</v>
      </c>
      <c r="B25" s="27" t="s">
        <v>161</v>
      </c>
      <c r="C25" s="26" t="s">
        <v>19</v>
      </c>
      <c r="D25" s="26"/>
      <c r="E25" s="26"/>
      <c r="F25" s="26" t="s">
        <v>33</v>
      </c>
      <c r="G25" s="26"/>
      <c r="H25" s="28" t="s">
        <v>84</v>
      </c>
      <c r="I25" s="29" t="s">
        <v>41</v>
      </c>
      <c r="J25" s="30">
        <v>80</v>
      </c>
      <c r="K25" s="31">
        <v>0</v>
      </c>
      <c r="L25" s="29"/>
      <c r="M25" s="51">
        <f t="shared" si="1"/>
        <v>0</v>
      </c>
      <c r="N25" s="32">
        <f t="shared" si="2"/>
        <v>0</v>
      </c>
      <c r="O25" s="32">
        <f t="shared" si="4"/>
        <v>0</v>
      </c>
      <c r="P25" s="32">
        <f t="shared" si="3"/>
        <v>0</v>
      </c>
      <c r="Q25" s="67"/>
      <c r="R25" s="6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1" ht="348.75" x14ac:dyDescent="0.2">
      <c r="A26" s="26">
        <v>5</v>
      </c>
      <c r="B26" s="27" t="s">
        <v>162</v>
      </c>
      <c r="C26" s="26" t="s">
        <v>19</v>
      </c>
      <c r="D26" s="26"/>
      <c r="E26" s="26"/>
      <c r="F26" s="26" t="s">
        <v>34</v>
      </c>
      <c r="G26" s="26"/>
      <c r="H26" s="28" t="s">
        <v>85</v>
      </c>
      <c r="I26" s="29" t="s">
        <v>41</v>
      </c>
      <c r="J26" s="30">
        <v>100</v>
      </c>
      <c r="K26" s="31">
        <v>0</v>
      </c>
      <c r="L26" s="29"/>
      <c r="M26" s="51">
        <f t="shared" si="1"/>
        <v>0</v>
      </c>
      <c r="N26" s="32">
        <f t="shared" si="2"/>
        <v>0</v>
      </c>
      <c r="O26" s="32">
        <f t="shared" si="4"/>
        <v>0</v>
      </c>
      <c r="P26" s="32">
        <f t="shared" si="3"/>
        <v>0</v>
      </c>
      <c r="Q26" s="67"/>
      <c r="R26" s="6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1" ht="63.75" customHeight="1" x14ac:dyDescent="0.2">
      <c r="A27" s="7"/>
      <c r="B27" s="42"/>
      <c r="C27" s="43"/>
      <c r="D27" s="34"/>
      <c r="E27" s="34"/>
      <c r="F27" s="34"/>
      <c r="G27" s="34"/>
      <c r="H27" s="35"/>
      <c r="I27" s="45"/>
      <c r="J27" s="46"/>
      <c r="K27" s="47"/>
      <c r="L27" s="39" t="s">
        <v>22</v>
      </c>
      <c r="M27" s="40"/>
      <c r="N27" s="41">
        <f>SUM(N22:N26)</f>
        <v>0</v>
      </c>
      <c r="O27" s="41">
        <f>SUM(O22:O26)</f>
        <v>0</v>
      </c>
      <c r="P27" s="41">
        <f>SUM(P22:P26)</f>
        <v>0</v>
      </c>
      <c r="Q27" s="69"/>
      <c r="R27" s="70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spans="1:231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spans="1:231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spans="1:231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spans="1:231" x14ac:dyDescent="0.35">
      <c r="A32" s="14" t="s">
        <v>43</v>
      </c>
      <c r="B32" s="15" t="s">
        <v>86</v>
      </c>
      <c r="C32" s="16"/>
      <c r="D32" s="16"/>
      <c r="E32" s="16"/>
      <c r="F32" s="16"/>
      <c r="G32" s="16"/>
      <c r="H32" s="16"/>
      <c r="I32" s="17"/>
      <c r="J32" s="16"/>
      <c r="K32" s="71"/>
      <c r="L32" s="72"/>
      <c r="M32" s="21"/>
      <c r="N32" s="72"/>
      <c r="O32" s="7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spans="1:231" ht="69.75" x14ac:dyDescent="0.2">
      <c r="A33" s="22" t="s">
        <v>2</v>
      </c>
      <c r="B33" s="22" t="s">
        <v>3</v>
      </c>
      <c r="C33" s="22" t="s">
        <v>4</v>
      </c>
      <c r="D33" s="22" t="s">
        <v>5</v>
      </c>
      <c r="E33" s="22" t="s">
        <v>6</v>
      </c>
      <c r="F33" s="23" t="s">
        <v>7</v>
      </c>
      <c r="G33" s="23" t="s">
        <v>8</v>
      </c>
      <c r="H33" s="22" t="s">
        <v>9</v>
      </c>
      <c r="I33" s="24" t="s">
        <v>10</v>
      </c>
      <c r="J33" s="22" t="s">
        <v>28</v>
      </c>
      <c r="K33" s="22" t="s">
        <v>12</v>
      </c>
      <c r="L33" s="22" t="s">
        <v>13</v>
      </c>
      <c r="M33" s="25" t="s">
        <v>14</v>
      </c>
      <c r="N33" s="22" t="s">
        <v>15</v>
      </c>
      <c r="O33" s="22" t="s">
        <v>16</v>
      </c>
      <c r="P33" s="22" t="s">
        <v>17</v>
      </c>
      <c r="Q33" s="118" t="s">
        <v>18</v>
      </c>
      <c r="R33" s="11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spans="1:231" ht="409.5" x14ac:dyDescent="0.35">
      <c r="A34" s="73">
        <v>1</v>
      </c>
      <c r="B34" s="74" t="s">
        <v>180</v>
      </c>
      <c r="C34" s="29" t="s">
        <v>54</v>
      </c>
      <c r="D34" s="26" t="s">
        <v>39</v>
      </c>
      <c r="E34" s="26" t="s">
        <v>40</v>
      </c>
      <c r="F34" s="26" t="s">
        <v>148</v>
      </c>
      <c r="G34" s="26"/>
      <c r="H34" s="26" t="s">
        <v>87</v>
      </c>
      <c r="I34" s="29" t="s">
        <v>41</v>
      </c>
      <c r="J34" s="30">
        <v>247</v>
      </c>
      <c r="K34" s="31">
        <v>0</v>
      </c>
      <c r="L34" s="29"/>
      <c r="M34" s="51">
        <f t="shared" ref="M34:M36" si="7">K34*1.08</f>
        <v>0</v>
      </c>
      <c r="N34" s="32">
        <f>J34*K34</f>
        <v>0</v>
      </c>
      <c r="O34" s="32">
        <f t="shared" ref="O34:O36" si="8">P34-N34</f>
        <v>0</v>
      </c>
      <c r="P34" s="32">
        <f t="shared" ref="P34" si="9">J34*M34</f>
        <v>0</v>
      </c>
      <c r="Q34" s="119"/>
      <c r="R34" s="11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spans="1:231" ht="232.5" x14ac:dyDescent="0.35">
      <c r="A35" s="26">
        <v>2</v>
      </c>
      <c r="B35" s="27" t="s">
        <v>181</v>
      </c>
      <c r="C35" s="26"/>
      <c r="D35" s="26" t="s">
        <v>39</v>
      </c>
      <c r="E35" s="26" t="s">
        <v>40</v>
      </c>
      <c r="F35" s="26"/>
      <c r="G35" s="26"/>
      <c r="H35" s="26" t="s">
        <v>88</v>
      </c>
      <c r="I35" s="29" t="s">
        <v>41</v>
      </c>
      <c r="J35" s="30">
        <v>1200</v>
      </c>
      <c r="K35" s="31">
        <v>0</v>
      </c>
      <c r="L35" s="29"/>
      <c r="M35" s="51">
        <f t="shared" si="7"/>
        <v>0</v>
      </c>
      <c r="N35" s="32">
        <f t="shared" ref="N35" si="10">J35*K35</f>
        <v>0</v>
      </c>
      <c r="O35" s="32">
        <f t="shared" si="8"/>
        <v>0</v>
      </c>
      <c r="P35" s="32">
        <f t="shared" ref="P35" si="11">J35*M35</f>
        <v>0</v>
      </c>
      <c r="Q35" s="119"/>
      <c r="R35" s="119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ht="232.5" x14ac:dyDescent="0.35">
      <c r="A36" s="26">
        <v>3</v>
      </c>
      <c r="B36" s="75" t="s">
        <v>179</v>
      </c>
      <c r="C36" s="29" t="s">
        <v>19</v>
      </c>
      <c r="D36" s="26" t="s">
        <v>39</v>
      </c>
      <c r="E36" s="26" t="s">
        <v>42</v>
      </c>
      <c r="F36" s="26"/>
      <c r="G36" s="26"/>
      <c r="H36" s="26" t="s">
        <v>89</v>
      </c>
      <c r="I36" s="29" t="s">
        <v>41</v>
      </c>
      <c r="J36" s="30">
        <v>60</v>
      </c>
      <c r="K36" s="31">
        <v>0</v>
      </c>
      <c r="L36" s="29"/>
      <c r="M36" s="51">
        <f t="shared" si="7"/>
        <v>0</v>
      </c>
      <c r="N36" s="32">
        <f t="shared" ref="N36" si="12">J36*K36</f>
        <v>0</v>
      </c>
      <c r="O36" s="32">
        <f t="shared" si="8"/>
        <v>0</v>
      </c>
      <c r="P36" s="32">
        <f t="shared" ref="P36" si="13">J36*M36</f>
        <v>0</v>
      </c>
      <c r="Q36" s="119"/>
      <c r="R36" s="119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spans="1:231" ht="69.75" x14ac:dyDescent="0.35">
      <c r="A37" s="54"/>
      <c r="B37" s="76" t="s">
        <v>134</v>
      </c>
      <c r="J37" s="5"/>
      <c r="K37" s="77"/>
      <c r="L37" s="78" t="s">
        <v>22</v>
      </c>
      <c r="M37" s="40"/>
      <c r="N37" s="79">
        <f>SUM(N34:N36)</f>
        <v>0</v>
      </c>
      <c r="O37" s="79">
        <f>SUM(O34:O36)</f>
        <v>0</v>
      </c>
      <c r="P37" s="79">
        <f>SUM(P34:P36)</f>
        <v>0</v>
      </c>
      <c r="Q37" s="1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x14ac:dyDescent="0.35">
      <c r="A38" s="54"/>
      <c r="J38" s="5"/>
      <c r="K38" s="77"/>
      <c r="L38" s="78"/>
      <c r="M38" s="48"/>
      <c r="N38" s="49"/>
      <c r="O38" s="49"/>
      <c r="P38" s="49"/>
      <c r="Q38" s="1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1" x14ac:dyDescent="0.35">
      <c r="A39" s="54"/>
      <c r="J39" s="5"/>
      <c r="K39" s="77"/>
      <c r="L39" s="78"/>
      <c r="M39" s="48"/>
      <c r="N39" s="49"/>
      <c r="O39" s="49"/>
      <c r="P39" s="49"/>
      <c r="Q39" s="1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1" x14ac:dyDescent="0.35">
      <c r="A40" s="53" t="s">
        <v>48</v>
      </c>
      <c r="B40" s="54" t="s">
        <v>90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:231" ht="60" customHeight="1" x14ac:dyDescent="0.2">
      <c r="A41" s="22" t="s">
        <v>2</v>
      </c>
      <c r="B41" s="22" t="s">
        <v>3</v>
      </c>
      <c r="C41" s="22" t="s">
        <v>4</v>
      </c>
      <c r="D41" s="22" t="s">
        <v>5</v>
      </c>
      <c r="E41" s="22" t="s">
        <v>6</v>
      </c>
      <c r="F41" s="23" t="s">
        <v>7</v>
      </c>
      <c r="G41" s="23" t="s">
        <v>8</v>
      </c>
      <c r="H41" s="22" t="s">
        <v>9</v>
      </c>
      <c r="I41" s="24" t="s">
        <v>10</v>
      </c>
      <c r="J41" s="22" t="s">
        <v>28</v>
      </c>
      <c r="K41" s="22" t="s">
        <v>12</v>
      </c>
      <c r="L41" s="22" t="s">
        <v>13</v>
      </c>
      <c r="M41" s="25" t="s">
        <v>14</v>
      </c>
      <c r="N41" s="22" t="s">
        <v>15</v>
      </c>
      <c r="O41" s="22" t="s">
        <v>16</v>
      </c>
      <c r="P41" s="22" t="s">
        <v>17</v>
      </c>
      <c r="Q41" s="118" t="s">
        <v>18</v>
      </c>
      <c r="R41" s="11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ht="409.5" x14ac:dyDescent="0.35">
      <c r="A42" s="75">
        <v>1</v>
      </c>
      <c r="B42" s="75" t="s">
        <v>194</v>
      </c>
      <c r="C42" s="29"/>
      <c r="D42" s="26"/>
      <c r="E42" s="26"/>
      <c r="F42" s="26" t="s">
        <v>144</v>
      </c>
      <c r="G42" s="26"/>
      <c r="H42" s="26" t="s">
        <v>58</v>
      </c>
      <c r="I42" s="29" t="s">
        <v>41</v>
      </c>
      <c r="J42" s="30">
        <v>100</v>
      </c>
      <c r="K42" s="31">
        <v>0</v>
      </c>
      <c r="L42" s="29"/>
      <c r="M42" s="51">
        <f t="shared" ref="M42" si="14">K42*1.08</f>
        <v>0</v>
      </c>
      <c r="N42" s="32">
        <f t="shared" ref="N42" si="15">J42*K42</f>
        <v>0</v>
      </c>
      <c r="O42" s="32">
        <f t="shared" ref="O42:O43" si="16">P42-N42</f>
        <v>0</v>
      </c>
      <c r="P42" s="32">
        <f t="shared" ref="P42" si="17">J42*M42</f>
        <v>0</v>
      </c>
      <c r="Q42" s="116"/>
      <c r="R42" s="119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:231" ht="116.25" x14ac:dyDescent="0.35">
      <c r="A43" s="75">
        <v>2</v>
      </c>
      <c r="B43" s="75" t="s">
        <v>171</v>
      </c>
      <c r="C43" s="75"/>
      <c r="D43" s="75"/>
      <c r="E43" s="75"/>
      <c r="F43" s="75"/>
      <c r="G43" s="75"/>
      <c r="H43" s="75" t="s">
        <v>91</v>
      </c>
      <c r="I43" s="75" t="s">
        <v>41</v>
      </c>
      <c r="J43" s="75">
        <v>12</v>
      </c>
      <c r="K43" s="111">
        <v>0</v>
      </c>
      <c r="L43" s="29"/>
      <c r="M43" s="51">
        <f t="shared" ref="M43" si="18">K43*1.08</f>
        <v>0</v>
      </c>
      <c r="N43" s="32">
        <f t="shared" ref="N43" si="19">J43*K43</f>
        <v>0</v>
      </c>
      <c r="O43" s="32">
        <f t="shared" si="16"/>
        <v>0</v>
      </c>
      <c r="P43" s="32">
        <f t="shared" ref="P43" si="20">J43*M43</f>
        <v>0</v>
      </c>
      <c r="Q43" s="116"/>
      <c r="R43" s="119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1" x14ac:dyDescent="0.35">
      <c r="A44" s="7"/>
      <c r="C44" s="45"/>
      <c r="D44" s="43"/>
      <c r="E44" s="43"/>
      <c r="F44" s="43"/>
      <c r="G44" s="43"/>
      <c r="H44" s="43"/>
      <c r="I44" s="45"/>
      <c r="J44" s="46"/>
      <c r="K44" s="52"/>
      <c r="L44" s="78" t="s">
        <v>22</v>
      </c>
      <c r="M44" s="80"/>
      <c r="N44" s="32">
        <f>SUM(N42:N43)</f>
        <v>0</v>
      </c>
      <c r="O44" s="32">
        <f>P44-N44</f>
        <v>0</v>
      </c>
      <c r="P44" s="32">
        <f>SUM(P42:P43)</f>
        <v>0</v>
      </c>
      <c r="Q44" s="50"/>
      <c r="R44" s="50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1:231" x14ac:dyDescent="0.35">
      <c r="A45" s="7"/>
      <c r="C45" s="45"/>
      <c r="D45" s="43"/>
      <c r="E45" s="43"/>
      <c r="F45" s="43"/>
      <c r="G45" s="43"/>
      <c r="H45" s="43"/>
      <c r="I45" s="45"/>
      <c r="J45" s="46"/>
      <c r="K45" s="52"/>
      <c r="L45" s="45"/>
      <c r="M45" s="81"/>
      <c r="N45" s="52"/>
      <c r="O45" s="52"/>
      <c r="P45" s="52"/>
      <c r="Q45" s="50"/>
      <c r="R45" s="50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1" ht="46.5" x14ac:dyDescent="0.35">
      <c r="A46" s="53" t="s">
        <v>52</v>
      </c>
      <c r="B46" s="82" t="s">
        <v>94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1" ht="69.75" x14ac:dyDescent="0.2">
      <c r="A47" s="22" t="s">
        <v>2</v>
      </c>
      <c r="B47" s="22" t="s">
        <v>3</v>
      </c>
      <c r="C47" s="22" t="s">
        <v>4</v>
      </c>
      <c r="D47" s="22" t="s">
        <v>5</v>
      </c>
      <c r="E47" s="22" t="s">
        <v>6</v>
      </c>
      <c r="F47" s="23" t="s">
        <v>7</v>
      </c>
      <c r="G47" s="23" t="s">
        <v>8</v>
      </c>
      <c r="H47" s="22" t="s">
        <v>9</v>
      </c>
      <c r="I47" s="24" t="s">
        <v>10</v>
      </c>
      <c r="J47" s="22" t="s">
        <v>28</v>
      </c>
      <c r="K47" s="22" t="s">
        <v>12</v>
      </c>
      <c r="L47" s="22" t="s">
        <v>13</v>
      </c>
      <c r="M47" s="25" t="s">
        <v>14</v>
      </c>
      <c r="N47" s="22" t="s">
        <v>15</v>
      </c>
      <c r="O47" s="22" t="s">
        <v>16</v>
      </c>
      <c r="P47" s="22" t="s">
        <v>17</v>
      </c>
      <c r="Q47" s="118" t="s">
        <v>18</v>
      </c>
      <c r="R47" s="1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1" ht="232.5" x14ac:dyDescent="0.35">
      <c r="A48" s="26">
        <v>1</v>
      </c>
      <c r="B48" s="27" t="s">
        <v>182</v>
      </c>
      <c r="C48" s="29">
        <v>0.02</v>
      </c>
      <c r="D48" s="26" t="s">
        <v>154</v>
      </c>
      <c r="E48" s="83" t="s">
        <v>92</v>
      </c>
      <c r="F48" s="83" t="s">
        <v>145</v>
      </c>
      <c r="G48" s="83"/>
      <c r="H48" s="30" t="s">
        <v>93</v>
      </c>
      <c r="I48" s="29" t="s">
        <v>45</v>
      </c>
      <c r="J48" s="30">
        <v>75</v>
      </c>
      <c r="K48" s="31">
        <v>0</v>
      </c>
      <c r="L48" s="29"/>
      <c r="M48" s="51">
        <f t="shared" ref="M48:M50" si="21">K48*1.08</f>
        <v>0</v>
      </c>
      <c r="N48" s="32">
        <f t="shared" ref="N48" si="22">J48*K48</f>
        <v>0</v>
      </c>
      <c r="O48" s="32">
        <f t="shared" ref="O48:O50" si="23">P48-N48</f>
        <v>0</v>
      </c>
      <c r="P48" s="32">
        <f t="shared" ref="P48" si="24">J48*M48</f>
        <v>0</v>
      </c>
      <c r="Q48" s="120"/>
      <c r="R48" s="120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1" ht="139.5" x14ac:dyDescent="0.35">
      <c r="A49" s="26">
        <v>2</v>
      </c>
      <c r="B49" s="27" t="s">
        <v>135</v>
      </c>
      <c r="C49" s="83" t="s">
        <v>44</v>
      </c>
      <c r="D49" s="26"/>
      <c r="E49" s="29"/>
      <c r="F49" s="29"/>
      <c r="G49" s="29"/>
      <c r="H49" s="30" t="s">
        <v>95</v>
      </c>
      <c r="I49" s="29" t="s">
        <v>45</v>
      </c>
      <c r="J49" s="30">
        <v>75</v>
      </c>
      <c r="K49" s="31">
        <v>0</v>
      </c>
      <c r="L49" s="29"/>
      <c r="M49" s="51">
        <f t="shared" si="21"/>
        <v>0</v>
      </c>
      <c r="N49" s="32">
        <f t="shared" ref="N49" si="25">J49*K49</f>
        <v>0</v>
      </c>
      <c r="O49" s="32">
        <f t="shared" si="23"/>
        <v>0</v>
      </c>
      <c r="P49" s="32">
        <f t="shared" ref="P49" si="26">J49*M49</f>
        <v>0</v>
      </c>
      <c r="Q49" s="120"/>
      <c r="R49" s="120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ht="395.25" x14ac:dyDescent="0.35">
      <c r="A50" s="26">
        <v>3</v>
      </c>
      <c r="B50" s="27" t="s">
        <v>172</v>
      </c>
      <c r="C50" s="26"/>
      <c r="D50" s="26" t="s">
        <v>96</v>
      </c>
      <c r="E50" s="83" t="s">
        <v>97</v>
      </c>
      <c r="F50" s="83"/>
      <c r="G50" s="83"/>
      <c r="H50" s="26" t="s">
        <v>98</v>
      </c>
      <c r="I50" s="29" t="s">
        <v>45</v>
      </c>
      <c r="J50" s="26">
        <v>50</v>
      </c>
      <c r="K50" s="31">
        <v>0</v>
      </c>
      <c r="L50" s="29"/>
      <c r="M50" s="51">
        <f t="shared" si="21"/>
        <v>0</v>
      </c>
      <c r="N50" s="32">
        <f t="shared" ref="N50" si="27">J50*K50</f>
        <v>0</v>
      </c>
      <c r="O50" s="32">
        <f t="shared" si="23"/>
        <v>0</v>
      </c>
      <c r="P50" s="32">
        <f t="shared" ref="P50" si="28">J50*M50</f>
        <v>0</v>
      </c>
      <c r="Q50" s="115"/>
      <c r="R50" s="11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</row>
    <row r="51" spans="1:231" ht="209.25" x14ac:dyDescent="0.35">
      <c r="A51" s="107">
        <v>4</v>
      </c>
      <c r="B51" s="27" t="s">
        <v>190</v>
      </c>
      <c r="C51" s="107" t="s">
        <v>44</v>
      </c>
      <c r="D51" s="107"/>
      <c r="E51" s="83" t="s">
        <v>191</v>
      </c>
      <c r="F51" s="83"/>
      <c r="G51" s="83"/>
      <c r="H51" s="30" t="s">
        <v>95</v>
      </c>
      <c r="I51" s="29" t="s">
        <v>45</v>
      </c>
      <c r="J51" s="107">
        <v>36</v>
      </c>
      <c r="K51" s="31">
        <v>0</v>
      </c>
      <c r="L51" s="29"/>
      <c r="M51" s="51">
        <f t="shared" ref="M51" si="29">K51*1.08</f>
        <v>0</v>
      </c>
      <c r="N51" s="32">
        <f t="shared" ref="N51" si="30">J51*K51</f>
        <v>0</v>
      </c>
      <c r="O51" s="32">
        <f t="shared" ref="O51" si="31">P51-N51</f>
        <v>0</v>
      </c>
      <c r="P51" s="32">
        <f t="shared" ref="P51" si="32">J51*M51</f>
        <v>0</v>
      </c>
      <c r="Q51" s="115"/>
      <c r="R51" s="11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</row>
    <row r="52" spans="1:231" x14ac:dyDescent="0.35">
      <c r="B52" s="76" t="s">
        <v>46</v>
      </c>
      <c r="K52" s="84"/>
      <c r="L52" s="78" t="s">
        <v>22</v>
      </c>
      <c r="M52" s="85"/>
      <c r="N52" s="32">
        <f>SUM(N48:N51)</f>
        <v>0</v>
      </c>
      <c r="O52" s="32">
        <f t="shared" ref="O52" si="33">P52-N52</f>
        <v>0</v>
      </c>
      <c r="P52" s="32">
        <f>SUM(P48:P51)</f>
        <v>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</row>
    <row r="53" spans="1:231" ht="93" x14ac:dyDescent="0.35">
      <c r="B53" s="76" t="s">
        <v>47</v>
      </c>
      <c r="K53" s="86"/>
      <c r="L53" s="78"/>
      <c r="M53" s="48"/>
      <c r="N53" s="62"/>
      <c r="O53" s="62"/>
      <c r="P53" s="6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</row>
    <row r="54" spans="1:231" ht="46.5" x14ac:dyDescent="0.35">
      <c r="B54" s="82" t="s">
        <v>94</v>
      </c>
      <c r="K54" s="86"/>
      <c r="L54" s="78"/>
      <c r="M54" s="48"/>
      <c r="N54" s="52"/>
      <c r="O54" s="52"/>
      <c r="P54" s="5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</row>
    <row r="55" spans="1:231" ht="136.5" customHeight="1" x14ac:dyDescent="0.35">
      <c r="B55" s="7" t="s">
        <v>183</v>
      </c>
      <c r="L55" s="78"/>
      <c r="M55" s="48"/>
      <c r="N55" s="49"/>
      <c r="O55" s="49"/>
      <c r="P55" s="49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</row>
    <row r="56" spans="1:231" x14ac:dyDescent="0.35">
      <c r="A56" s="53" t="s">
        <v>57</v>
      </c>
      <c r="B56" s="54" t="s">
        <v>99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</row>
    <row r="57" spans="1:231" ht="69.75" x14ac:dyDescent="0.2">
      <c r="A57" s="22" t="s">
        <v>2</v>
      </c>
      <c r="B57" s="22" t="s">
        <v>3</v>
      </c>
      <c r="C57" s="22" t="s">
        <v>4</v>
      </c>
      <c r="D57" s="22" t="s">
        <v>5</v>
      </c>
      <c r="E57" s="22" t="s">
        <v>6</v>
      </c>
      <c r="F57" s="23" t="s">
        <v>7</v>
      </c>
      <c r="G57" s="23" t="s">
        <v>8</v>
      </c>
      <c r="H57" s="22" t="s">
        <v>9</v>
      </c>
      <c r="I57" s="24" t="s">
        <v>10</v>
      </c>
      <c r="J57" s="22" t="s">
        <v>28</v>
      </c>
      <c r="K57" s="22" t="s">
        <v>12</v>
      </c>
      <c r="L57" s="22" t="s">
        <v>13</v>
      </c>
      <c r="M57" s="25" t="s">
        <v>14</v>
      </c>
      <c r="N57" s="22" t="s">
        <v>15</v>
      </c>
      <c r="O57" s="22" t="s">
        <v>16</v>
      </c>
      <c r="P57" s="22" t="s">
        <v>17</v>
      </c>
      <c r="Q57" s="118" t="s">
        <v>18</v>
      </c>
      <c r="R57" s="11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</row>
    <row r="58" spans="1:231" ht="189.75" customHeight="1" x14ac:dyDescent="0.35">
      <c r="A58" s="26">
        <v>1</v>
      </c>
      <c r="B58" s="75" t="s">
        <v>173</v>
      </c>
      <c r="C58" s="29" t="s">
        <v>49</v>
      </c>
      <c r="D58" s="75" t="s">
        <v>50</v>
      </c>
      <c r="E58" s="75" t="s">
        <v>51</v>
      </c>
      <c r="F58" s="75" t="s">
        <v>149</v>
      </c>
      <c r="G58" s="75"/>
      <c r="H58" s="26" t="s">
        <v>184</v>
      </c>
      <c r="I58" s="29" t="s">
        <v>100</v>
      </c>
      <c r="J58" s="87">
        <v>50000</v>
      </c>
      <c r="K58" s="32">
        <v>0</v>
      </c>
      <c r="L58" s="29"/>
      <c r="M58" s="51">
        <f t="shared" ref="M58:M59" si="34">K58*1.08</f>
        <v>0</v>
      </c>
      <c r="N58" s="32">
        <f t="shared" ref="N58" si="35">J58*K58</f>
        <v>0</v>
      </c>
      <c r="O58" s="32">
        <f t="shared" ref="O58:O59" si="36">P58-N58</f>
        <v>0</v>
      </c>
      <c r="P58" s="32">
        <f t="shared" ref="P58" si="37">J58*M58</f>
        <v>0</v>
      </c>
      <c r="Q58" s="115"/>
      <c r="R58" s="11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</row>
    <row r="59" spans="1:231" ht="145.9" customHeight="1" x14ac:dyDescent="0.35">
      <c r="A59" s="26">
        <v>2</v>
      </c>
      <c r="B59" s="75" t="s">
        <v>155</v>
      </c>
      <c r="C59" s="29" t="s">
        <v>49</v>
      </c>
      <c r="D59" s="75" t="s">
        <v>50</v>
      </c>
      <c r="E59" s="88" t="s">
        <v>156</v>
      </c>
      <c r="F59" s="75"/>
      <c r="G59" s="75"/>
      <c r="H59" s="26" t="s">
        <v>101</v>
      </c>
      <c r="I59" s="29" t="s">
        <v>100</v>
      </c>
      <c r="J59" s="30">
        <v>16000</v>
      </c>
      <c r="K59" s="32">
        <v>0</v>
      </c>
      <c r="L59" s="29"/>
      <c r="M59" s="51">
        <f t="shared" si="34"/>
        <v>0</v>
      </c>
      <c r="N59" s="32">
        <f t="shared" ref="N59" si="38">J59*K59</f>
        <v>0</v>
      </c>
      <c r="O59" s="32">
        <f t="shared" si="36"/>
        <v>0</v>
      </c>
      <c r="P59" s="32">
        <f t="shared" ref="P59" si="39">J59*M59</f>
        <v>0</v>
      </c>
      <c r="Q59" s="119"/>
      <c r="R59" s="119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</row>
    <row r="60" spans="1:231" x14ac:dyDescent="0.35">
      <c r="L60" s="78" t="s">
        <v>22</v>
      </c>
      <c r="M60" s="85"/>
      <c r="N60" s="32">
        <f>SUM(N58:N59)</f>
        <v>0</v>
      </c>
      <c r="O60" s="32">
        <f t="shared" ref="O60" si="40">P60-N60</f>
        <v>0</v>
      </c>
      <c r="P60" s="32">
        <f>SUM(P58:P59)</f>
        <v>0</v>
      </c>
      <c r="S60" s="89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</row>
    <row r="61" spans="1:231" x14ac:dyDescent="0.35">
      <c r="L61" s="78"/>
      <c r="M61" s="48"/>
      <c r="N61" s="49"/>
      <c r="O61" s="49"/>
      <c r="P61" s="49"/>
      <c r="S61" s="89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</row>
    <row r="62" spans="1:231" x14ac:dyDescent="0.35">
      <c r="L62" s="78"/>
      <c r="M62" s="48"/>
      <c r="N62" s="49"/>
      <c r="O62" s="49"/>
      <c r="P62" s="49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</row>
    <row r="63" spans="1:231" x14ac:dyDescent="0.35">
      <c r="L63" s="78"/>
      <c r="M63" s="48"/>
      <c r="N63" s="49"/>
      <c r="O63" s="49"/>
      <c r="P63" s="49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</row>
    <row r="64" spans="1:231" x14ac:dyDescent="0.35">
      <c r="A64" s="53" t="s">
        <v>197</v>
      </c>
      <c r="B64" s="54" t="s">
        <v>102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</row>
    <row r="65" spans="1:231" ht="116.25" x14ac:dyDescent="0.2">
      <c r="A65" s="22" t="s">
        <v>2</v>
      </c>
      <c r="B65" s="22" t="s">
        <v>3</v>
      </c>
      <c r="C65" s="22" t="s">
        <v>4</v>
      </c>
      <c r="D65" s="22" t="s">
        <v>5</v>
      </c>
      <c r="E65" s="22" t="s">
        <v>6</v>
      </c>
      <c r="F65" s="23" t="s">
        <v>7</v>
      </c>
      <c r="G65" s="23" t="s">
        <v>59</v>
      </c>
      <c r="H65" s="22" t="s">
        <v>9</v>
      </c>
      <c r="I65" s="24" t="s">
        <v>10</v>
      </c>
      <c r="J65" s="22" t="s">
        <v>28</v>
      </c>
      <c r="K65" s="22" t="s">
        <v>12</v>
      </c>
      <c r="L65" s="22" t="s">
        <v>13</v>
      </c>
      <c r="M65" s="25" t="s">
        <v>14</v>
      </c>
      <c r="N65" s="22" t="s">
        <v>15</v>
      </c>
      <c r="O65" s="22" t="s">
        <v>16</v>
      </c>
      <c r="P65" s="22" t="s">
        <v>17</v>
      </c>
      <c r="Q65" s="118" t="s">
        <v>18</v>
      </c>
      <c r="R65" s="11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</row>
    <row r="66" spans="1:231" ht="303.75" customHeight="1" x14ac:dyDescent="0.35">
      <c r="A66" s="26">
        <v>1</v>
      </c>
      <c r="B66" s="75" t="s">
        <v>163</v>
      </c>
      <c r="C66" s="29" t="s">
        <v>19</v>
      </c>
      <c r="D66" s="29" t="s">
        <v>50</v>
      </c>
      <c r="E66" s="75" t="s">
        <v>105</v>
      </c>
      <c r="F66" s="75" t="s">
        <v>103</v>
      </c>
      <c r="G66" s="75"/>
      <c r="H66" s="26" t="s">
        <v>104</v>
      </c>
      <c r="I66" s="29" t="s">
        <v>41</v>
      </c>
      <c r="J66" s="87">
        <v>2000</v>
      </c>
      <c r="K66" s="32">
        <v>0</v>
      </c>
      <c r="L66" s="29"/>
      <c r="M66" s="51">
        <f t="shared" ref="M66:M73" si="41">K66*1.08</f>
        <v>0</v>
      </c>
      <c r="N66" s="32">
        <f t="shared" ref="N66" si="42">J66*K66</f>
        <v>0</v>
      </c>
      <c r="O66" s="32">
        <f t="shared" ref="O66:O73" si="43">P66-N66</f>
        <v>0</v>
      </c>
      <c r="P66" s="32">
        <f t="shared" ref="P66" si="44">J66*M66</f>
        <v>0</v>
      </c>
      <c r="Q66" s="115"/>
      <c r="R66" s="116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</row>
    <row r="67" spans="1:231" ht="144.75" customHeight="1" x14ac:dyDescent="0.35">
      <c r="A67" s="26">
        <v>2</v>
      </c>
      <c r="B67" s="108" t="s">
        <v>174</v>
      </c>
      <c r="C67" s="90">
        <v>3.5999999999999999E-3</v>
      </c>
      <c r="D67" s="29" t="s">
        <v>50</v>
      </c>
      <c r="E67" s="75" t="s">
        <v>53</v>
      </c>
      <c r="F67" s="75"/>
      <c r="G67" s="75"/>
      <c r="H67" s="26" t="s">
        <v>195</v>
      </c>
      <c r="I67" s="29" t="s">
        <v>100</v>
      </c>
      <c r="J67" s="87">
        <v>33750</v>
      </c>
      <c r="K67" s="32">
        <v>0</v>
      </c>
      <c r="L67" s="29"/>
      <c r="M67" s="51">
        <f t="shared" si="41"/>
        <v>0</v>
      </c>
      <c r="N67" s="32">
        <f t="shared" ref="N67" si="45">J67*K67</f>
        <v>0</v>
      </c>
      <c r="O67" s="32">
        <f t="shared" si="43"/>
        <v>0</v>
      </c>
      <c r="P67" s="32">
        <f t="shared" ref="P67" si="46">J67*M67</f>
        <v>0</v>
      </c>
      <c r="Q67" s="115"/>
      <c r="R67" s="116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</row>
    <row r="68" spans="1:231" ht="116.25" x14ac:dyDescent="0.35">
      <c r="A68" s="26">
        <v>3</v>
      </c>
      <c r="B68" s="75" t="s">
        <v>157</v>
      </c>
      <c r="C68" s="29" t="s">
        <v>19</v>
      </c>
      <c r="D68" s="29" t="s">
        <v>50</v>
      </c>
      <c r="E68" s="75" t="s">
        <v>106</v>
      </c>
      <c r="F68" s="75"/>
      <c r="G68" s="75"/>
      <c r="H68" s="26" t="s">
        <v>107</v>
      </c>
      <c r="I68" s="29" t="s">
        <v>41</v>
      </c>
      <c r="J68" s="26">
        <v>500</v>
      </c>
      <c r="K68" s="32">
        <v>0</v>
      </c>
      <c r="L68" s="29"/>
      <c r="M68" s="51">
        <f t="shared" si="41"/>
        <v>0</v>
      </c>
      <c r="N68" s="32">
        <f t="shared" ref="N68" si="47">J68*K68</f>
        <v>0</v>
      </c>
      <c r="O68" s="32">
        <f t="shared" si="43"/>
        <v>0</v>
      </c>
      <c r="P68" s="32">
        <f t="shared" ref="P68" si="48">J68*M68</f>
        <v>0</v>
      </c>
      <c r="Q68" s="115"/>
      <c r="R68" s="116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</row>
    <row r="69" spans="1:231" ht="161.25" customHeight="1" x14ac:dyDescent="0.35">
      <c r="A69" s="26">
        <v>4</v>
      </c>
      <c r="B69" s="88" t="s">
        <v>153</v>
      </c>
      <c r="C69" s="29" t="s">
        <v>19</v>
      </c>
      <c r="D69" s="29" t="s">
        <v>50</v>
      </c>
      <c r="E69" s="75" t="s">
        <v>108</v>
      </c>
      <c r="F69" s="75"/>
      <c r="G69" s="75"/>
      <c r="H69" s="75" t="s">
        <v>109</v>
      </c>
      <c r="I69" s="29" t="s">
        <v>41</v>
      </c>
      <c r="J69" s="26">
        <v>500</v>
      </c>
      <c r="K69" s="32">
        <v>0</v>
      </c>
      <c r="L69" s="29"/>
      <c r="M69" s="51">
        <f t="shared" si="41"/>
        <v>0</v>
      </c>
      <c r="N69" s="32">
        <f t="shared" ref="N69:N71" si="49">J69*K69</f>
        <v>0</v>
      </c>
      <c r="O69" s="32">
        <f t="shared" si="43"/>
        <v>0</v>
      </c>
      <c r="P69" s="32">
        <f t="shared" ref="P69:P71" si="50">J69*M69</f>
        <v>0</v>
      </c>
      <c r="Q69" s="115"/>
      <c r="R69" s="116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</row>
    <row r="70" spans="1:231" ht="409.5" x14ac:dyDescent="0.35">
      <c r="A70" s="26">
        <v>5</v>
      </c>
      <c r="B70" s="75" t="s">
        <v>152</v>
      </c>
      <c r="C70" s="29" t="s">
        <v>54</v>
      </c>
      <c r="D70" s="29" t="s">
        <v>110</v>
      </c>
      <c r="E70" s="108" t="s">
        <v>185</v>
      </c>
      <c r="F70" s="75"/>
      <c r="G70" s="75"/>
      <c r="H70" s="26" t="s">
        <v>55</v>
      </c>
      <c r="I70" s="29" t="s">
        <v>41</v>
      </c>
      <c r="J70" s="26">
        <v>150</v>
      </c>
      <c r="K70" s="32">
        <v>0</v>
      </c>
      <c r="L70" s="29"/>
      <c r="M70" s="51">
        <f t="shared" si="41"/>
        <v>0</v>
      </c>
      <c r="N70" s="32">
        <f t="shared" si="49"/>
        <v>0</v>
      </c>
      <c r="O70" s="32">
        <f t="shared" si="43"/>
        <v>0</v>
      </c>
      <c r="P70" s="32">
        <f t="shared" si="50"/>
        <v>0</v>
      </c>
      <c r="Q70" s="115"/>
      <c r="R70" s="116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</row>
    <row r="71" spans="1:231" ht="213.75" customHeight="1" x14ac:dyDescent="0.35">
      <c r="A71" s="26">
        <v>6</v>
      </c>
      <c r="B71" s="75" t="s">
        <v>111</v>
      </c>
      <c r="C71" s="29" t="s">
        <v>19</v>
      </c>
      <c r="D71" s="29" t="s">
        <v>50</v>
      </c>
      <c r="E71" s="75" t="s">
        <v>56</v>
      </c>
      <c r="F71" s="75"/>
      <c r="G71" s="75"/>
      <c r="H71" s="26" t="s">
        <v>112</v>
      </c>
      <c r="I71" s="29" t="s">
        <v>41</v>
      </c>
      <c r="J71" s="26">
        <v>250</v>
      </c>
      <c r="K71" s="32">
        <v>0</v>
      </c>
      <c r="L71" s="29"/>
      <c r="M71" s="51">
        <f t="shared" si="41"/>
        <v>0</v>
      </c>
      <c r="N71" s="32">
        <f t="shared" si="49"/>
        <v>0</v>
      </c>
      <c r="O71" s="32">
        <f t="shared" si="43"/>
        <v>0</v>
      </c>
      <c r="P71" s="32">
        <f t="shared" si="50"/>
        <v>0</v>
      </c>
      <c r="Q71" s="115"/>
      <c r="R71" s="116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</row>
    <row r="72" spans="1:231" ht="209.25" customHeight="1" x14ac:dyDescent="0.35">
      <c r="A72" s="26">
        <v>8</v>
      </c>
      <c r="B72" s="75" t="s">
        <v>113</v>
      </c>
      <c r="C72" s="29"/>
      <c r="D72" s="29"/>
      <c r="E72" s="75"/>
      <c r="F72" s="75"/>
      <c r="G72" s="75"/>
      <c r="H72" s="26" t="s">
        <v>114</v>
      </c>
      <c r="I72" s="29" t="s">
        <v>41</v>
      </c>
      <c r="J72" s="26">
        <v>1000</v>
      </c>
      <c r="K72" s="32">
        <v>0</v>
      </c>
      <c r="L72" s="29"/>
      <c r="M72" s="51">
        <f t="shared" si="41"/>
        <v>0</v>
      </c>
      <c r="N72" s="32">
        <f t="shared" ref="N72:N73" si="51">J72*K72</f>
        <v>0</v>
      </c>
      <c r="O72" s="32">
        <f t="shared" si="43"/>
        <v>0</v>
      </c>
      <c r="P72" s="32">
        <f t="shared" ref="P72:P73" si="52">J72*M72</f>
        <v>0</v>
      </c>
      <c r="Q72" s="115"/>
      <c r="R72" s="116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</row>
    <row r="73" spans="1:231" ht="186" x14ac:dyDescent="0.35">
      <c r="A73" s="26">
        <v>9</v>
      </c>
      <c r="B73" s="75" t="s">
        <v>164</v>
      </c>
      <c r="C73" s="29"/>
      <c r="D73" s="29"/>
      <c r="E73" s="75"/>
      <c r="F73" s="75"/>
      <c r="G73" s="75"/>
      <c r="H73" s="26" t="s">
        <v>115</v>
      </c>
      <c r="I73" s="29" t="s">
        <v>41</v>
      </c>
      <c r="J73" s="26">
        <v>150</v>
      </c>
      <c r="K73" s="32">
        <v>0</v>
      </c>
      <c r="L73" s="29"/>
      <c r="M73" s="51">
        <f t="shared" si="41"/>
        <v>0</v>
      </c>
      <c r="N73" s="32">
        <f t="shared" si="51"/>
        <v>0</v>
      </c>
      <c r="O73" s="32">
        <f t="shared" si="43"/>
        <v>0</v>
      </c>
      <c r="P73" s="32">
        <f t="shared" si="52"/>
        <v>0</v>
      </c>
      <c r="Q73" s="115"/>
      <c r="R73" s="116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</row>
    <row r="74" spans="1:231" x14ac:dyDescent="0.35">
      <c r="A74" s="43"/>
      <c r="B74" s="7"/>
      <c r="C74" s="43"/>
      <c r="D74" s="91"/>
      <c r="E74" s="7"/>
      <c r="F74" s="7"/>
      <c r="G74" s="7"/>
      <c r="H74" s="43"/>
      <c r="I74" s="45"/>
      <c r="J74" s="43"/>
      <c r="K74" s="44"/>
      <c r="L74" s="45" t="s">
        <v>22</v>
      </c>
      <c r="M74" s="48"/>
      <c r="N74" s="41">
        <f>SUM(N66:N73)</f>
        <v>0</v>
      </c>
      <c r="O74" s="41">
        <f>SUM(O66:O73)</f>
        <v>0</v>
      </c>
      <c r="P74" s="41">
        <f>SUM(P66:P73)</f>
        <v>0</v>
      </c>
      <c r="Q74" s="13"/>
      <c r="S74" s="89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</row>
    <row r="75" spans="1:231" x14ac:dyDescent="0.35">
      <c r="A75" s="43"/>
      <c r="B75" s="43"/>
      <c r="C75" s="7"/>
      <c r="D75" s="43"/>
      <c r="E75" s="91"/>
      <c r="F75" s="7"/>
      <c r="G75" s="7"/>
      <c r="H75" s="7"/>
      <c r="I75" s="43"/>
      <c r="J75" s="45"/>
      <c r="K75" s="43"/>
      <c r="L75" s="44"/>
      <c r="M75" s="45"/>
      <c r="N75" s="48"/>
      <c r="O75" s="49"/>
      <c r="P75" s="49"/>
      <c r="Q75" s="49"/>
      <c r="R75" s="13"/>
      <c r="S75" s="6"/>
      <c r="T75" s="89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</row>
    <row r="76" spans="1:231" x14ac:dyDescent="0.35">
      <c r="A76" s="53" t="s">
        <v>199</v>
      </c>
      <c r="B76" s="54" t="s">
        <v>102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</row>
    <row r="77" spans="1:231" ht="116.25" x14ac:dyDescent="0.2">
      <c r="A77" s="112" t="s">
        <v>2</v>
      </c>
      <c r="B77" s="112" t="s">
        <v>3</v>
      </c>
      <c r="C77" s="112" t="s">
        <v>4</v>
      </c>
      <c r="D77" s="112" t="s">
        <v>5</v>
      </c>
      <c r="E77" s="112" t="s">
        <v>6</v>
      </c>
      <c r="F77" s="114" t="s">
        <v>7</v>
      </c>
      <c r="G77" s="114" t="s">
        <v>59</v>
      </c>
      <c r="H77" s="112" t="s">
        <v>9</v>
      </c>
      <c r="I77" s="24" t="s">
        <v>10</v>
      </c>
      <c r="J77" s="112" t="s">
        <v>28</v>
      </c>
      <c r="K77" s="112" t="s">
        <v>12</v>
      </c>
      <c r="L77" s="112" t="s">
        <v>13</v>
      </c>
      <c r="M77" s="25" t="s">
        <v>14</v>
      </c>
      <c r="N77" s="112" t="s">
        <v>15</v>
      </c>
      <c r="O77" s="112" t="s">
        <v>16</v>
      </c>
      <c r="P77" s="112" t="s">
        <v>17</v>
      </c>
      <c r="Q77" s="118" t="s">
        <v>18</v>
      </c>
      <c r="R77" s="11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</row>
    <row r="78" spans="1:231" ht="228" customHeight="1" x14ac:dyDescent="0.35">
      <c r="A78" s="113">
        <v>7</v>
      </c>
      <c r="B78" s="75" t="s">
        <v>186</v>
      </c>
      <c r="C78" s="29" t="s">
        <v>19</v>
      </c>
      <c r="D78" s="29" t="s">
        <v>187</v>
      </c>
      <c r="E78" s="75" t="s">
        <v>188</v>
      </c>
      <c r="F78" s="75" t="s">
        <v>198</v>
      </c>
      <c r="G78" s="75"/>
      <c r="H78" s="113" t="s">
        <v>189</v>
      </c>
      <c r="I78" s="29" t="s">
        <v>41</v>
      </c>
      <c r="J78" s="113">
        <v>100</v>
      </c>
      <c r="K78" s="32">
        <v>0</v>
      </c>
      <c r="L78" s="29"/>
      <c r="M78" s="51">
        <f t="shared" ref="M78" si="53">K78*1.08</f>
        <v>0</v>
      </c>
      <c r="N78" s="32">
        <f t="shared" ref="N78" si="54">J78*K78</f>
        <v>0</v>
      </c>
      <c r="O78" s="32">
        <f t="shared" ref="O78" si="55">P78-N78</f>
        <v>0</v>
      </c>
      <c r="P78" s="32">
        <f t="shared" ref="P78" si="56">J78*M78</f>
        <v>0</v>
      </c>
      <c r="Q78" s="115"/>
      <c r="R78" s="116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</row>
    <row r="79" spans="1:231" x14ac:dyDescent="0.35">
      <c r="A79" s="43"/>
      <c r="B79" s="7"/>
      <c r="C79" s="43"/>
      <c r="D79" s="91"/>
      <c r="E79" s="7"/>
      <c r="F79" s="7"/>
      <c r="G79" s="7"/>
      <c r="H79" s="43"/>
      <c r="I79" s="45"/>
      <c r="J79" s="43"/>
      <c r="K79" s="44"/>
      <c r="L79" s="45" t="s">
        <v>22</v>
      </c>
      <c r="M79" s="48"/>
      <c r="N79" s="41">
        <f>SUM(N78:N78)</f>
        <v>0</v>
      </c>
      <c r="O79" s="41">
        <f>SUM(O78:O78)</f>
        <v>0</v>
      </c>
      <c r="P79" s="41">
        <f>SUM(P78:P78)</f>
        <v>0</v>
      </c>
      <c r="Q79" s="13"/>
      <c r="S79" s="89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</row>
    <row r="80" spans="1:231" x14ac:dyDescent="0.35">
      <c r="A80" s="43"/>
      <c r="B80" s="43"/>
      <c r="C80" s="7"/>
      <c r="D80" s="43"/>
      <c r="E80" s="91"/>
      <c r="F80" s="7"/>
      <c r="G80" s="7"/>
      <c r="H80" s="7"/>
      <c r="I80" s="43"/>
      <c r="J80" s="45"/>
      <c r="K80" s="43"/>
      <c r="L80" s="44"/>
      <c r="M80" s="45"/>
      <c r="N80" s="48"/>
      <c r="O80" s="49"/>
      <c r="P80" s="49"/>
      <c r="Q80" s="49"/>
      <c r="R80" s="13"/>
      <c r="S80" s="6"/>
      <c r="T80" s="89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</row>
    <row r="81" spans="1:231" x14ac:dyDescent="0.35">
      <c r="A81" s="43"/>
      <c r="B81" s="7"/>
      <c r="C81" s="43"/>
      <c r="D81" s="91"/>
      <c r="E81" s="7"/>
      <c r="F81" s="7"/>
      <c r="G81" s="7"/>
      <c r="H81" s="43"/>
      <c r="I81" s="45"/>
      <c r="J81" s="43"/>
      <c r="K81" s="44"/>
      <c r="L81" s="45"/>
      <c r="M81" s="48"/>
      <c r="N81" s="49"/>
      <c r="O81" s="49"/>
      <c r="P81" s="49"/>
      <c r="Q81" s="13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</row>
    <row r="82" spans="1:231" x14ac:dyDescent="0.35">
      <c r="A82" s="53" t="s">
        <v>60</v>
      </c>
      <c r="B82" s="54" t="s">
        <v>116</v>
      </c>
      <c r="E82" s="55" t="s">
        <v>36</v>
      </c>
      <c r="J82" s="64"/>
      <c r="K82" s="65"/>
      <c r="L82" s="66"/>
      <c r="M82" s="66"/>
      <c r="N82" s="66"/>
      <c r="O82" s="66"/>
    </row>
    <row r="83" spans="1:231" ht="69.75" x14ac:dyDescent="0.2">
      <c r="A83" s="22" t="s">
        <v>2</v>
      </c>
      <c r="B83" s="22" t="s">
        <v>3</v>
      </c>
      <c r="C83" s="22" t="s">
        <v>4</v>
      </c>
      <c r="D83" s="22" t="s">
        <v>5</v>
      </c>
      <c r="E83" s="22" t="s">
        <v>6</v>
      </c>
      <c r="F83" s="23" t="s">
        <v>7</v>
      </c>
      <c r="G83" s="22" t="s">
        <v>8</v>
      </c>
      <c r="H83" s="22" t="s">
        <v>9</v>
      </c>
      <c r="I83" s="24" t="s">
        <v>10</v>
      </c>
      <c r="J83" s="22" t="s">
        <v>11</v>
      </c>
      <c r="K83" s="22" t="s">
        <v>37</v>
      </c>
      <c r="L83" s="22" t="s">
        <v>13</v>
      </c>
      <c r="M83" s="22" t="s">
        <v>38</v>
      </c>
      <c r="N83" s="22" t="s">
        <v>15</v>
      </c>
      <c r="O83" s="22" t="s">
        <v>16</v>
      </c>
      <c r="P83" s="22" t="s">
        <v>17</v>
      </c>
      <c r="Q83" s="118" t="s">
        <v>18</v>
      </c>
      <c r="R83" s="118"/>
    </row>
    <row r="84" spans="1:231" ht="372" x14ac:dyDescent="0.35">
      <c r="A84" s="26">
        <v>1</v>
      </c>
      <c r="B84" s="75" t="s">
        <v>175</v>
      </c>
      <c r="C84" s="26" t="s">
        <v>19</v>
      </c>
      <c r="D84" s="26" t="s">
        <v>50</v>
      </c>
      <c r="E84" s="75" t="s">
        <v>158</v>
      </c>
      <c r="F84" s="75" t="s">
        <v>147</v>
      </c>
      <c r="G84" s="75"/>
      <c r="H84" s="26" t="s">
        <v>136</v>
      </c>
      <c r="I84" s="29" t="s">
        <v>41</v>
      </c>
      <c r="J84" s="26">
        <v>100</v>
      </c>
      <c r="K84" s="28">
        <v>0</v>
      </c>
      <c r="L84" s="29"/>
      <c r="M84" s="51">
        <f t="shared" ref="M84" si="57">K84*1.08</f>
        <v>0</v>
      </c>
      <c r="N84" s="32">
        <f t="shared" ref="N84" si="58">J84*K84</f>
        <v>0</v>
      </c>
      <c r="O84" s="32">
        <f t="shared" ref="O84" si="59">P84-N84</f>
        <v>0</v>
      </c>
      <c r="P84" s="32">
        <f t="shared" ref="P84" si="60">J84*M84</f>
        <v>0</v>
      </c>
      <c r="Q84" s="115"/>
      <c r="R84" s="116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</row>
    <row r="85" spans="1:231" x14ac:dyDescent="0.35">
      <c r="A85" s="43"/>
      <c r="B85" s="7"/>
      <c r="C85" s="43"/>
      <c r="D85" s="91"/>
      <c r="E85" s="7"/>
      <c r="F85" s="7"/>
      <c r="G85" s="7"/>
      <c r="H85" s="43"/>
      <c r="I85" s="45"/>
      <c r="J85" s="43"/>
      <c r="K85" s="44"/>
      <c r="L85" s="45" t="s">
        <v>22</v>
      </c>
      <c r="M85" s="48"/>
      <c r="N85" s="41">
        <f>SUM(N84:N84)</f>
        <v>0</v>
      </c>
      <c r="O85" s="41">
        <f>P85-N85</f>
        <v>0</v>
      </c>
      <c r="P85" s="41">
        <f>SUM(P84:P84)</f>
        <v>0</v>
      </c>
      <c r="Q85" s="13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</row>
    <row r="86" spans="1:231" x14ac:dyDescent="0.35">
      <c r="A86" s="43"/>
      <c r="B86" s="7"/>
      <c r="C86" s="43"/>
      <c r="D86" s="91"/>
      <c r="E86" s="7"/>
      <c r="F86" s="7"/>
      <c r="G86" s="7"/>
      <c r="H86" s="43"/>
      <c r="I86" s="45"/>
      <c r="J86" s="43"/>
      <c r="K86" s="44"/>
      <c r="L86" s="45"/>
      <c r="M86" s="48"/>
      <c r="N86" s="49"/>
      <c r="O86" s="49"/>
      <c r="P86" s="49"/>
      <c r="Q86" s="13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</row>
    <row r="87" spans="1:231" x14ac:dyDescent="0.35">
      <c r="A87" s="43"/>
      <c r="B87" s="7"/>
      <c r="C87" s="43"/>
      <c r="D87" s="91"/>
      <c r="E87" s="7"/>
      <c r="F87" s="7"/>
      <c r="G87" s="7"/>
      <c r="H87" s="43"/>
      <c r="I87" s="45"/>
      <c r="J87" s="43"/>
      <c r="K87" s="44"/>
      <c r="L87" s="45"/>
      <c r="M87" s="48"/>
      <c r="N87" s="49"/>
      <c r="O87" s="49"/>
      <c r="P87" s="49"/>
      <c r="Q87" s="13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</row>
    <row r="88" spans="1:231" x14ac:dyDescent="0.35">
      <c r="A88" s="43"/>
      <c r="B88" s="7"/>
      <c r="C88" s="43"/>
      <c r="D88" s="91"/>
      <c r="E88" s="7"/>
      <c r="F88" s="7"/>
      <c r="G88" s="7"/>
      <c r="H88" s="43"/>
      <c r="I88" s="45"/>
      <c r="J88" s="43"/>
      <c r="K88" s="44"/>
      <c r="L88" s="45"/>
      <c r="M88" s="48"/>
      <c r="N88" s="52"/>
      <c r="O88" s="52"/>
      <c r="P88" s="52"/>
      <c r="Q88" s="13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</row>
    <row r="90" spans="1:231" x14ac:dyDescent="0.35">
      <c r="A90" s="53" t="s">
        <v>117</v>
      </c>
      <c r="B90" s="54" t="s">
        <v>61</v>
      </c>
      <c r="E90" s="55" t="s">
        <v>36</v>
      </c>
      <c r="J90" s="64"/>
      <c r="K90" s="65"/>
      <c r="L90" s="66"/>
      <c r="M90" s="66"/>
      <c r="N90" s="66"/>
      <c r="O90" s="66"/>
    </row>
    <row r="91" spans="1:231" ht="46.5" x14ac:dyDescent="0.2">
      <c r="A91" s="23" t="s">
        <v>2</v>
      </c>
      <c r="B91" s="23" t="s">
        <v>3</v>
      </c>
      <c r="C91" s="23"/>
      <c r="D91" s="23"/>
      <c r="E91" s="23"/>
      <c r="F91" s="23" t="s">
        <v>7</v>
      </c>
      <c r="G91" s="23" t="s">
        <v>8</v>
      </c>
      <c r="H91" s="23" t="s">
        <v>9</v>
      </c>
      <c r="I91" s="92" t="s">
        <v>10</v>
      </c>
      <c r="J91" s="23" t="s">
        <v>11</v>
      </c>
      <c r="K91" s="22" t="s">
        <v>37</v>
      </c>
      <c r="L91" s="23" t="s">
        <v>13</v>
      </c>
      <c r="M91" s="23" t="s">
        <v>38</v>
      </c>
      <c r="N91" s="23" t="s">
        <v>15</v>
      </c>
      <c r="O91" s="23" t="s">
        <v>16</v>
      </c>
      <c r="P91" s="23" t="s">
        <v>17</v>
      </c>
      <c r="Q91" s="117" t="s">
        <v>18</v>
      </c>
      <c r="R91" s="117"/>
    </row>
    <row r="92" spans="1:231" s="7" customFormat="1" ht="348.75" x14ac:dyDescent="0.35">
      <c r="A92" s="26">
        <v>1</v>
      </c>
      <c r="B92" s="27" t="s">
        <v>119</v>
      </c>
      <c r="C92" s="26"/>
      <c r="D92" s="26"/>
      <c r="E92" s="26"/>
      <c r="F92" s="26" t="s">
        <v>150</v>
      </c>
      <c r="G92" s="26"/>
      <c r="H92" s="29" t="s">
        <v>62</v>
      </c>
      <c r="I92" s="29" t="s">
        <v>21</v>
      </c>
      <c r="J92" s="30">
        <v>14</v>
      </c>
      <c r="K92" s="28">
        <v>0</v>
      </c>
      <c r="L92" s="29"/>
      <c r="M92" s="51">
        <f t="shared" ref="M92:M96" si="61">K92*1.08</f>
        <v>0</v>
      </c>
      <c r="N92" s="32">
        <f t="shared" ref="N92" si="62">J92*K92</f>
        <v>0</v>
      </c>
      <c r="O92" s="32">
        <f t="shared" ref="O92:O96" si="63">P92-N92</f>
        <v>0</v>
      </c>
      <c r="P92" s="32">
        <f t="shared" ref="P92" si="64">J92*M92</f>
        <v>0</v>
      </c>
      <c r="Q92" s="115"/>
      <c r="R92" s="116"/>
    </row>
    <row r="93" spans="1:231" s="7" customFormat="1" ht="348.75" x14ac:dyDescent="0.2">
      <c r="A93" s="26">
        <v>2</v>
      </c>
      <c r="B93" s="27" t="s">
        <v>120</v>
      </c>
      <c r="C93" s="26"/>
      <c r="D93" s="26"/>
      <c r="E93" s="26"/>
      <c r="F93" s="26" t="s">
        <v>63</v>
      </c>
      <c r="G93" s="26"/>
      <c r="H93" s="29" t="s">
        <v>118</v>
      </c>
      <c r="I93" s="29" t="s">
        <v>21</v>
      </c>
      <c r="J93" s="30">
        <v>8</v>
      </c>
      <c r="K93" s="28">
        <v>0</v>
      </c>
      <c r="L93" s="29"/>
      <c r="M93" s="51">
        <f t="shared" si="61"/>
        <v>0</v>
      </c>
      <c r="N93" s="32">
        <f t="shared" ref="N93:N96" si="65">J93*K93</f>
        <v>0</v>
      </c>
      <c r="O93" s="32">
        <f t="shared" si="63"/>
        <v>0</v>
      </c>
      <c r="P93" s="32">
        <f t="shared" ref="P93:P96" si="66">J93*M93</f>
        <v>0</v>
      </c>
      <c r="Q93" s="118"/>
      <c r="R93" s="118"/>
    </row>
    <row r="94" spans="1:231" s="7" customFormat="1" ht="222.75" customHeight="1" x14ac:dyDescent="0.35">
      <c r="A94" s="26">
        <v>3</v>
      </c>
      <c r="B94" s="27" t="s">
        <v>121</v>
      </c>
      <c r="C94" s="26"/>
      <c r="D94" s="26"/>
      <c r="E94" s="26"/>
      <c r="F94" s="26"/>
      <c r="G94" s="26"/>
      <c r="H94" s="29" t="s">
        <v>64</v>
      </c>
      <c r="I94" s="29" t="s">
        <v>21</v>
      </c>
      <c r="J94" s="26">
        <v>3</v>
      </c>
      <c r="K94" s="28">
        <v>0</v>
      </c>
      <c r="L94" s="29"/>
      <c r="M94" s="51">
        <f t="shared" si="61"/>
        <v>0</v>
      </c>
      <c r="N94" s="32">
        <f t="shared" si="65"/>
        <v>0</v>
      </c>
      <c r="O94" s="32">
        <f t="shared" si="63"/>
        <v>0</v>
      </c>
      <c r="P94" s="32">
        <f t="shared" si="66"/>
        <v>0</v>
      </c>
      <c r="Q94" s="115"/>
      <c r="R94" s="116"/>
    </row>
    <row r="95" spans="1:231" ht="93" x14ac:dyDescent="0.35">
      <c r="A95" s="26">
        <v>4</v>
      </c>
      <c r="B95" s="27" t="s">
        <v>122</v>
      </c>
      <c r="C95" s="26"/>
      <c r="D95" s="26"/>
      <c r="E95" s="26"/>
      <c r="F95" s="26"/>
      <c r="G95" s="26"/>
      <c r="H95" s="29" t="s">
        <v>65</v>
      </c>
      <c r="I95" s="29" t="s">
        <v>21</v>
      </c>
      <c r="J95" s="30">
        <v>12</v>
      </c>
      <c r="K95" s="28">
        <v>0</v>
      </c>
      <c r="L95" s="29"/>
      <c r="M95" s="51">
        <f t="shared" si="61"/>
        <v>0</v>
      </c>
      <c r="N95" s="32">
        <f t="shared" ref="N95" si="67">J95*K95</f>
        <v>0</v>
      </c>
      <c r="O95" s="32">
        <f t="shared" si="63"/>
        <v>0</v>
      </c>
      <c r="P95" s="32">
        <f t="shared" ref="P95" si="68">J95*M95</f>
        <v>0</v>
      </c>
      <c r="Q95" s="119"/>
      <c r="R95" s="119"/>
    </row>
    <row r="96" spans="1:231" ht="93" x14ac:dyDescent="0.35">
      <c r="A96" s="26">
        <v>5</v>
      </c>
      <c r="B96" s="27" t="s">
        <v>66</v>
      </c>
      <c r="C96" s="26"/>
      <c r="D96" s="26"/>
      <c r="E96" s="26"/>
      <c r="F96" s="26"/>
      <c r="G96" s="26"/>
      <c r="H96" s="29" t="s">
        <v>67</v>
      </c>
      <c r="I96" s="29" t="s">
        <v>21</v>
      </c>
      <c r="J96" s="30">
        <v>6</v>
      </c>
      <c r="K96" s="28">
        <v>0</v>
      </c>
      <c r="L96" s="29"/>
      <c r="M96" s="51">
        <f t="shared" si="61"/>
        <v>0</v>
      </c>
      <c r="N96" s="32">
        <f t="shared" si="65"/>
        <v>0</v>
      </c>
      <c r="O96" s="32">
        <f t="shared" si="63"/>
        <v>0</v>
      </c>
      <c r="P96" s="32">
        <f t="shared" si="66"/>
        <v>0</v>
      </c>
      <c r="Q96" s="119"/>
      <c r="R96" s="119"/>
    </row>
    <row r="97" spans="1:231" ht="93" x14ac:dyDescent="0.35">
      <c r="B97" s="93" t="s">
        <v>123</v>
      </c>
      <c r="J97" s="34"/>
      <c r="K97" s="94"/>
      <c r="L97" s="70" t="s">
        <v>22</v>
      </c>
      <c r="M97" s="95"/>
      <c r="N97" s="41">
        <f>SUM(N92:N96)</f>
        <v>0</v>
      </c>
      <c r="O97" s="41">
        <f>SUM(O92:O96)</f>
        <v>0</v>
      </c>
      <c r="P97" s="41">
        <f>SUM(P92:P96)</f>
        <v>0</v>
      </c>
      <c r="Q97" s="119"/>
      <c r="R97" s="119"/>
      <c r="S97" s="89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</row>
    <row r="98" spans="1:231" ht="129.75" customHeight="1" x14ac:dyDescent="0.35">
      <c r="B98" s="7" t="s">
        <v>146</v>
      </c>
      <c r="J98" s="43"/>
      <c r="K98" s="52"/>
      <c r="L98" s="45"/>
      <c r="M98" s="81"/>
      <c r="N98" s="62"/>
      <c r="O98" s="62"/>
      <c r="P98" s="62"/>
      <c r="S98" s="52"/>
    </row>
    <row r="99" spans="1:231" x14ac:dyDescent="0.35">
      <c r="N99" s="89"/>
      <c r="P99" s="89"/>
      <c r="S99" s="52"/>
      <c r="V99" s="52"/>
    </row>
    <row r="101" spans="1:231" x14ac:dyDescent="0.35">
      <c r="A101" s="96" t="s">
        <v>133</v>
      </c>
      <c r="B101" s="54" t="s">
        <v>124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</row>
    <row r="102" spans="1:231" ht="116.25" x14ac:dyDescent="0.2">
      <c r="A102" s="22" t="s">
        <v>2</v>
      </c>
      <c r="B102" s="22" t="s">
        <v>3</v>
      </c>
      <c r="C102" s="22" t="s">
        <v>4</v>
      </c>
      <c r="D102" s="22" t="s">
        <v>5</v>
      </c>
      <c r="E102" s="22" t="s">
        <v>6</v>
      </c>
      <c r="F102" s="23" t="s">
        <v>7</v>
      </c>
      <c r="G102" s="23" t="s">
        <v>59</v>
      </c>
      <c r="H102" s="22" t="s">
        <v>9</v>
      </c>
      <c r="I102" s="24" t="s">
        <v>10</v>
      </c>
      <c r="J102" s="22" t="s">
        <v>28</v>
      </c>
      <c r="K102" s="22" t="s">
        <v>12</v>
      </c>
      <c r="L102" s="22" t="s">
        <v>13</v>
      </c>
      <c r="M102" s="25" t="s">
        <v>14</v>
      </c>
      <c r="N102" s="22" t="s">
        <v>15</v>
      </c>
      <c r="O102" s="22" t="s">
        <v>16</v>
      </c>
      <c r="P102" s="22" t="s">
        <v>17</v>
      </c>
      <c r="Q102" s="118" t="s">
        <v>18</v>
      </c>
      <c r="R102" s="11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</row>
    <row r="103" spans="1:231" ht="162.75" x14ac:dyDescent="0.35">
      <c r="A103" s="26">
        <v>1</v>
      </c>
      <c r="B103" s="75" t="s">
        <v>125</v>
      </c>
      <c r="C103" s="29">
        <v>0.03</v>
      </c>
      <c r="D103" s="97"/>
      <c r="E103" s="75" t="s">
        <v>126</v>
      </c>
      <c r="F103" s="75" t="s">
        <v>127</v>
      </c>
      <c r="G103" s="75"/>
      <c r="H103" s="26" t="s">
        <v>128</v>
      </c>
      <c r="I103" s="29" t="s">
        <v>41</v>
      </c>
      <c r="J103" s="26">
        <v>17</v>
      </c>
      <c r="K103" s="32">
        <v>0</v>
      </c>
      <c r="L103" s="29"/>
      <c r="M103" s="51">
        <f>K103*1.08</f>
        <v>0</v>
      </c>
      <c r="N103" s="32">
        <f t="shared" ref="N103" si="69">J103*K103</f>
        <v>0</v>
      </c>
      <c r="O103" s="32">
        <f t="shared" ref="O103:O104" si="70">P103-N103</f>
        <v>0</v>
      </c>
      <c r="P103" s="32">
        <f t="shared" ref="P103" si="71">J103*M103</f>
        <v>0</v>
      </c>
      <c r="Q103" s="115"/>
      <c r="R103" s="116"/>
      <c r="S103" s="89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</row>
    <row r="104" spans="1:231" ht="162.75" x14ac:dyDescent="0.35">
      <c r="A104" s="26">
        <v>2</v>
      </c>
      <c r="B104" s="75" t="s">
        <v>129</v>
      </c>
      <c r="C104" s="29">
        <v>0.03</v>
      </c>
      <c r="D104" s="75" t="s">
        <v>176</v>
      </c>
      <c r="E104" s="75" t="s">
        <v>130</v>
      </c>
      <c r="F104" s="75"/>
      <c r="G104" s="75"/>
      <c r="H104" s="26" t="s">
        <v>131</v>
      </c>
      <c r="I104" s="29" t="s">
        <v>132</v>
      </c>
      <c r="J104" s="30">
        <v>140</v>
      </c>
      <c r="K104" s="32">
        <v>0</v>
      </c>
      <c r="L104" s="29"/>
      <c r="M104" s="51">
        <f>K104*1.08</f>
        <v>0</v>
      </c>
      <c r="N104" s="32">
        <f t="shared" ref="N104" si="72">J104*K104</f>
        <v>0</v>
      </c>
      <c r="O104" s="32">
        <f t="shared" si="70"/>
        <v>0</v>
      </c>
      <c r="P104" s="32">
        <f t="shared" ref="P104" si="73">J104*M104</f>
        <v>0</v>
      </c>
      <c r="Q104" s="119"/>
      <c r="R104" s="119"/>
      <c r="S104" s="89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</row>
    <row r="105" spans="1:231" ht="116.25" x14ac:dyDescent="0.35">
      <c r="A105" s="43"/>
      <c r="B105" s="7" t="s">
        <v>159</v>
      </c>
      <c r="C105" s="43"/>
      <c r="D105" s="91"/>
      <c r="E105" s="7"/>
      <c r="F105" s="7"/>
      <c r="G105" s="7"/>
      <c r="H105" s="43"/>
      <c r="I105" s="45"/>
      <c r="J105" s="43"/>
      <c r="K105" s="44"/>
      <c r="L105" s="45" t="s">
        <v>22</v>
      </c>
      <c r="M105" s="48"/>
      <c r="N105" s="41">
        <f>SUM(N103:N104)</f>
        <v>0</v>
      </c>
      <c r="O105" s="41">
        <f>SUM(O103:O104)</f>
        <v>0</v>
      </c>
      <c r="P105" s="41">
        <f>SUM(P103:P104)</f>
        <v>0</v>
      </c>
      <c r="Q105" s="13"/>
      <c r="S105" s="89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</row>
    <row r="107" spans="1:231" x14ac:dyDescent="0.35">
      <c r="P107" s="89"/>
      <c r="Q107" s="98"/>
      <c r="R107" s="98"/>
      <c r="S107" s="52"/>
      <c r="T107" s="52"/>
    </row>
    <row r="108" spans="1:231" x14ac:dyDescent="0.35">
      <c r="Q108" s="98"/>
    </row>
    <row r="109" spans="1:231" x14ac:dyDescent="0.35">
      <c r="A109" s="109" t="s">
        <v>137</v>
      </c>
      <c r="B109" s="54" t="s">
        <v>138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</row>
    <row r="110" spans="1:231" ht="116.25" x14ac:dyDescent="0.2">
      <c r="A110" s="22" t="s">
        <v>2</v>
      </c>
      <c r="B110" s="22" t="s">
        <v>3</v>
      </c>
      <c r="C110" s="22" t="s">
        <v>4</v>
      </c>
      <c r="D110" s="22" t="s">
        <v>5</v>
      </c>
      <c r="E110" s="22" t="s">
        <v>6</v>
      </c>
      <c r="F110" s="23" t="s">
        <v>7</v>
      </c>
      <c r="G110" s="23" t="s">
        <v>59</v>
      </c>
      <c r="H110" s="22" t="s">
        <v>9</v>
      </c>
      <c r="I110" s="24" t="s">
        <v>10</v>
      </c>
      <c r="J110" s="22" t="s">
        <v>28</v>
      </c>
      <c r="K110" s="22" t="s">
        <v>12</v>
      </c>
      <c r="L110" s="22" t="s">
        <v>13</v>
      </c>
      <c r="M110" s="25" t="s">
        <v>14</v>
      </c>
      <c r="N110" s="22" t="s">
        <v>15</v>
      </c>
      <c r="O110" s="22" t="s">
        <v>16</v>
      </c>
      <c r="P110" s="22" t="s">
        <v>17</v>
      </c>
      <c r="Q110" s="118" t="s">
        <v>18</v>
      </c>
      <c r="R110" s="118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</row>
    <row r="111" spans="1:231" ht="93" x14ac:dyDescent="0.35">
      <c r="A111" s="26">
        <v>1</v>
      </c>
      <c r="B111" s="75" t="s">
        <v>142</v>
      </c>
      <c r="C111" s="29">
        <v>7.0000000000000001E-3</v>
      </c>
      <c r="D111" s="75" t="s">
        <v>177</v>
      </c>
      <c r="E111" s="75"/>
      <c r="F111" s="75" t="s">
        <v>143</v>
      </c>
      <c r="G111" s="75"/>
      <c r="H111" s="26" t="s">
        <v>165</v>
      </c>
      <c r="I111" s="29" t="s">
        <v>41</v>
      </c>
      <c r="J111" s="26">
        <v>20</v>
      </c>
      <c r="K111" s="32">
        <v>0</v>
      </c>
      <c r="L111" s="29"/>
      <c r="M111" s="51">
        <f>K111*1.08</f>
        <v>0</v>
      </c>
      <c r="N111" s="32">
        <f t="shared" ref="N111" si="74">J111*K111</f>
        <v>0</v>
      </c>
      <c r="O111" s="32">
        <f t="shared" ref="O111:O113" si="75">P111-N111</f>
        <v>0</v>
      </c>
      <c r="P111" s="32">
        <f t="shared" ref="P111" si="76">J111*M111</f>
        <v>0</v>
      </c>
      <c r="Q111" s="115"/>
      <c r="R111" s="116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</row>
    <row r="112" spans="1:231" ht="121.5" customHeight="1" x14ac:dyDescent="0.35">
      <c r="A112" s="26">
        <v>2</v>
      </c>
      <c r="B112" s="75" t="s">
        <v>140</v>
      </c>
      <c r="C112" s="29">
        <v>1.4E-2</v>
      </c>
      <c r="D112" s="75" t="s">
        <v>177</v>
      </c>
      <c r="E112" s="75" t="s">
        <v>139</v>
      </c>
      <c r="F112" s="75" t="s">
        <v>143</v>
      </c>
      <c r="G112" s="75"/>
      <c r="H112" s="26" t="s">
        <v>166</v>
      </c>
      <c r="I112" s="29" t="s">
        <v>41</v>
      </c>
      <c r="J112" s="26">
        <v>60</v>
      </c>
      <c r="K112" s="32">
        <v>0</v>
      </c>
      <c r="L112" s="29"/>
      <c r="M112" s="51">
        <f t="shared" ref="M112:M113" si="77">K112*1.08</f>
        <v>0</v>
      </c>
      <c r="N112" s="32">
        <f t="shared" ref="N112:N113" si="78">J112*K112</f>
        <v>0</v>
      </c>
      <c r="O112" s="32">
        <f t="shared" si="75"/>
        <v>0</v>
      </c>
      <c r="P112" s="32">
        <f t="shared" ref="P112:P113" si="79">J112*M112</f>
        <v>0</v>
      </c>
      <c r="Q112" s="115"/>
      <c r="R112" s="116"/>
    </row>
    <row r="113" spans="1:19" ht="47.25" customHeight="1" x14ac:dyDescent="0.35">
      <c r="A113" s="26">
        <v>3</v>
      </c>
      <c r="B113" s="75" t="s">
        <v>141</v>
      </c>
      <c r="C113" s="29">
        <v>1.4E-2</v>
      </c>
      <c r="D113" s="75"/>
      <c r="E113" s="75"/>
      <c r="F113" s="75"/>
      <c r="G113" s="75"/>
      <c r="H113" s="26" t="s">
        <v>167</v>
      </c>
      <c r="I113" s="29" t="s">
        <v>41</v>
      </c>
      <c r="J113" s="26">
        <v>40</v>
      </c>
      <c r="K113" s="32">
        <v>0</v>
      </c>
      <c r="L113" s="29"/>
      <c r="M113" s="51">
        <f t="shared" si="77"/>
        <v>0</v>
      </c>
      <c r="N113" s="32">
        <f t="shared" si="78"/>
        <v>0</v>
      </c>
      <c r="O113" s="32">
        <f t="shared" si="75"/>
        <v>0</v>
      </c>
      <c r="P113" s="32">
        <f t="shared" si="79"/>
        <v>0</v>
      </c>
      <c r="Q113" s="115"/>
      <c r="R113" s="116"/>
      <c r="S113" s="52"/>
    </row>
    <row r="114" spans="1:19" x14ac:dyDescent="0.35">
      <c r="L114" s="45" t="s">
        <v>22</v>
      </c>
      <c r="M114" s="48"/>
      <c r="N114" s="41">
        <f>SUM(N111:N113)</f>
        <v>0</v>
      </c>
      <c r="O114" s="41">
        <f>SUM(O111:O113)</f>
        <v>0</v>
      </c>
      <c r="P114" s="41">
        <f>SUM(P111:P113)</f>
        <v>0</v>
      </c>
    </row>
    <row r="115" spans="1:19" x14ac:dyDescent="0.35">
      <c r="L115" s="45"/>
      <c r="M115" s="48"/>
      <c r="N115" s="49"/>
      <c r="O115" s="49"/>
      <c r="P115" s="49"/>
    </row>
    <row r="116" spans="1:19" x14ac:dyDescent="0.35">
      <c r="L116" s="99"/>
      <c r="M116" s="100"/>
      <c r="N116" s="101"/>
      <c r="O116" s="101"/>
      <c r="P116" s="101"/>
      <c r="S116" s="52"/>
    </row>
    <row r="117" spans="1:19" x14ac:dyDescent="0.35">
      <c r="L117" s="102"/>
      <c r="M117" s="103"/>
      <c r="N117" s="102"/>
      <c r="O117" s="102"/>
      <c r="P117" s="102"/>
    </row>
    <row r="118" spans="1:19" x14ac:dyDescent="0.35">
      <c r="L118" s="99"/>
      <c r="M118" s="100"/>
      <c r="N118" s="101"/>
      <c r="O118" s="102"/>
      <c r="P118" s="104"/>
    </row>
    <row r="126" spans="1:19" x14ac:dyDescent="0.35">
      <c r="N126" s="89"/>
    </row>
  </sheetData>
  <mergeCells count="54">
    <mergeCell ref="Q95:R95"/>
    <mergeCell ref="Q110:R110"/>
    <mergeCell ref="Q111:R111"/>
    <mergeCell ref="Q112:R112"/>
    <mergeCell ref="Q96:R96"/>
    <mergeCell ref="Q97:R97"/>
    <mergeCell ref="Q113:R113"/>
    <mergeCell ref="Q12:R12"/>
    <mergeCell ref="Q102:R102"/>
    <mergeCell ref="Q103:R103"/>
    <mergeCell ref="Q104:R104"/>
    <mergeCell ref="Q42:R42"/>
    <mergeCell ref="Q21:R21"/>
    <mergeCell ref="Q22:R22"/>
    <mergeCell ref="Q23:R23"/>
    <mergeCell ref="Q13:R13"/>
    <mergeCell ref="Q17:R17"/>
    <mergeCell ref="Q18:R18"/>
    <mergeCell ref="Q33:R33"/>
    <mergeCell ref="Q34:R34"/>
    <mergeCell ref="Q35:R35"/>
    <mergeCell ref="Q36:R36"/>
    <mergeCell ref="Q41:R41"/>
    <mergeCell ref="A2:O2"/>
    <mergeCell ref="Q6:R6"/>
    <mergeCell ref="Q7:R7"/>
    <mergeCell ref="Q8:R8"/>
    <mergeCell ref="Q11:R11"/>
    <mergeCell ref="Q51:R51"/>
    <mergeCell ref="Q67:R67"/>
    <mergeCell ref="Q68:R68"/>
    <mergeCell ref="Q69:R69"/>
    <mergeCell ref="Q70:R70"/>
    <mergeCell ref="Q57:R57"/>
    <mergeCell ref="Q58:R58"/>
    <mergeCell ref="Q59:R59"/>
    <mergeCell ref="Q65:R65"/>
    <mergeCell ref="Q66:R66"/>
    <mergeCell ref="Q43:R43"/>
    <mergeCell ref="Q47:R47"/>
    <mergeCell ref="Q48:R48"/>
    <mergeCell ref="Q49:R49"/>
    <mergeCell ref="Q50:R50"/>
    <mergeCell ref="Q71:R71"/>
    <mergeCell ref="Q91:R91"/>
    <mergeCell ref="Q92:R92"/>
    <mergeCell ref="Q93:R93"/>
    <mergeCell ref="Q94:R94"/>
    <mergeCell ref="Q84:R84"/>
    <mergeCell ref="Q72:R72"/>
    <mergeCell ref="Q73:R73"/>
    <mergeCell ref="Q78:R78"/>
    <mergeCell ref="Q77:R77"/>
    <mergeCell ref="Q83:R83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8" manualBreakCount="8">
    <brk id="19" max="17" man="1"/>
    <brk id="27" max="17" man="1"/>
    <brk id="37" max="17" man="1"/>
    <brk id="55" max="17" man="1"/>
    <brk id="60" max="17" man="1"/>
    <brk id="80" max="17" man="1"/>
    <brk id="87" max="17" man="1"/>
    <brk id="100" max="17" man="1"/>
  </rowBreaks>
  <colBreaks count="1" manualBreakCount="1">
    <brk id="1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6</vt:lpstr>
      <vt:lpstr>'Zał. nr 6'!Obszar_wydruku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Marcin Ceglarski</cp:lastModifiedBy>
  <cp:lastPrinted>2019-04-18T05:23:05Z</cp:lastPrinted>
  <dcterms:created xsi:type="dcterms:W3CDTF">2018-03-09T07:49:57Z</dcterms:created>
  <dcterms:modified xsi:type="dcterms:W3CDTF">2019-04-29T09:16:00Z</dcterms:modified>
</cp:coreProperties>
</file>