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905" activeTab="0"/>
  </bookViews>
  <sheets>
    <sheet name="Arkusz1" sheetId="1" r:id="rId1"/>
  </sheets>
  <definedNames>
    <definedName name="_xlnm.Print_Area" localSheetId="0">'Arkusz1'!$A$1:$O$56</definedName>
  </definedNames>
  <calcPr fullCalcOnLoad="1"/>
</workbook>
</file>

<file path=xl/sharedStrings.xml><?xml version="1.0" encoding="utf-8"?>
<sst xmlns="http://schemas.openxmlformats.org/spreadsheetml/2006/main" count="117" uniqueCount="50">
  <si>
    <t>Opis przedmiotu zamówienia wraz z minimalnymi wymaganiami</t>
  </si>
  <si>
    <t>Opis produktu</t>
  </si>
  <si>
    <t>Lp</t>
  </si>
  <si>
    <t>Wielkość opakowania</t>
  </si>
  <si>
    <t>Jedn. Miary</t>
  </si>
  <si>
    <t>Nazwa przedmiotu zamówienia, nr katalogowy jak na fakturze</t>
  </si>
  <si>
    <t>Cena netto</t>
  </si>
  <si>
    <t>Vat</t>
  </si>
  <si>
    <t>Wartość netto</t>
  </si>
  <si>
    <t>Wartość VAT</t>
  </si>
  <si>
    <t>Wartość brutto</t>
  </si>
  <si>
    <t>Cena brutto</t>
  </si>
  <si>
    <t>320mg/ml</t>
  </si>
  <si>
    <t>100 ml</t>
  </si>
  <si>
    <t>Ilość</t>
  </si>
  <si>
    <t>50 ml</t>
  </si>
  <si>
    <t>350mg/ml</t>
  </si>
  <si>
    <t>200 ml</t>
  </si>
  <si>
    <t>400mg/ml</t>
  </si>
  <si>
    <t>370mg/ml</t>
  </si>
  <si>
    <t>Razem</t>
  </si>
  <si>
    <t>Stężenie jodu</t>
  </si>
  <si>
    <t xml:space="preserve"> </t>
  </si>
  <si>
    <t xml:space="preserve">Pakiet nr 1 </t>
  </si>
  <si>
    <t xml:space="preserve">                                                                                                                    Wykaz asortymentowo-cenowy </t>
  </si>
  <si>
    <t>Jonowy jodowy środek kontrastowy do podania doustnego lub doodbytniczego typ Gastrografin lub równoważny</t>
  </si>
  <si>
    <t>Trójjodowy niejonowy, monomeryczny środek kontrastowy, typ lopromidum lub równoważny</t>
  </si>
  <si>
    <t>Trójjodowy niejonowy monomeryczny środek kontrastowy, typ lopromidum lub równoważny</t>
  </si>
  <si>
    <t>szt</t>
  </si>
  <si>
    <t>Trojjodowy środek kontrastowy niejonowy, dimeryczny</t>
  </si>
  <si>
    <t>50ml</t>
  </si>
  <si>
    <t>320 mg/ml</t>
  </si>
  <si>
    <t>Izoosmolarny, niejonowy, sześciojodowy,
izotoniczny środek kontrastowy
dawka jodiksanoliu 652 mg/ml</t>
  </si>
  <si>
    <t>Środek kontrastowy, trójjodowy monomeryczny, niskoosmolarny, dawka jomeprolu 714,4mg/100 ml</t>
  </si>
  <si>
    <t>Środek kontrastowy, trójjodowy monomeryczny, niskoosmolarny, dawka jomeprolu- 816,5mg/100 ml</t>
  </si>
  <si>
    <t xml:space="preserve">Niejonowy, monomeryczny, trójjodowy  środek  kontrastowy  755mg/ml </t>
  </si>
  <si>
    <t>100ml</t>
  </si>
  <si>
    <t>L.p.</t>
  </si>
  <si>
    <t>OPIS</t>
  </si>
  <si>
    <t>Kryteria 
oceny ofert</t>
  </si>
  <si>
    <t>Parametry 
oferowane</t>
  </si>
  <si>
    <t xml:space="preserve">szt. </t>
  </si>
  <si>
    <t xml:space="preserve">Wkład do strzykawki automatycznej (jednotłoczkowej) CT 9000 ADV z drenem  1 lub 2 rozgałęzieniami
dren długość 1,5 m </t>
  </si>
  <si>
    <t xml:space="preserve">1 rozgałęzienie
- 30 pkt
2 rozgałęzienia - 0 pkt. </t>
  </si>
  <si>
    <t>Pakiet nr 4</t>
  </si>
  <si>
    <t>sprawa nr P/12/02/2019/SK</t>
  </si>
  <si>
    <t xml:space="preserve">Załącznik nr 6 do SIWZ </t>
  </si>
  <si>
    <t>Pakiet nr 2</t>
  </si>
  <si>
    <t>Pakiet nr 3</t>
  </si>
  <si>
    <t>Pakiet nr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</si>
</sst>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_-* #,##0\ _z_ł_-;\-* #,##0\ _z_ł_-;_-* &quot;-&quot;??\ _z_ł_-;_-@_-"/>
    <numFmt numFmtId="167" formatCode="#,##0.00\ &quot;zł&quot;"/>
    <numFmt numFmtId="168" formatCode="[$-415]dddd\,\ d\ mmmm\ 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9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/>
    </xf>
    <xf numFmtId="167" fontId="45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45" fillId="0" borderId="0" xfId="0" applyFont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167" fontId="0" fillId="0" borderId="13" xfId="5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7" fontId="0" fillId="0" borderId="10" xfId="52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166" fontId="45" fillId="0" borderId="10" xfId="42" applyNumberFormat="1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66" fontId="45" fillId="0" borderId="0" xfId="42" applyNumberFormat="1" applyFont="1" applyAlignment="1">
      <alignment/>
    </xf>
    <xf numFmtId="2" fontId="0" fillId="0" borderId="0" xfId="0" applyNumberFormat="1" applyFont="1" applyAlignment="1">
      <alignment vertical="center"/>
    </xf>
    <xf numFmtId="167" fontId="0" fillId="33" borderId="0" xfId="0" applyNumberFormat="1" applyFont="1" applyFill="1" applyAlignment="1">
      <alignment/>
    </xf>
    <xf numFmtId="167" fontId="0" fillId="33" borderId="10" xfId="0" applyNumberFormat="1" applyFont="1" applyFill="1" applyBorder="1" applyAlignment="1">
      <alignment/>
    </xf>
    <xf numFmtId="167" fontId="45" fillId="0" borderId="1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33" borderId="0" xfId="0" applyFont="1" applyFill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view="pageBreakPreview" zoomScaleNormal="75" zoomScaleSheetLayoutView="100" zoomScalePageLayoutView="0" workbookViewId="0" topLeftCell="A25">
      <selection activeCell="C33" sqref="C33"/>
    </sheetView>
  </sheetViews>
  <sheetFormatPr defaultColWidth="9.140625" defaultRowHeight="12.75"/>
  <cols>
    <col min="1" max="1" width="4.28125" style="27" customWidth="1"/>
    <col min="2" max="2" width="30.7109375" style="27" customWidth="1"/>
    <col min="3" max="3" width="15.28125" style="27" customWidth="1"/>
    <col min="4" max="4" width="13.57421875" style="27" customWidth="1"/>
    <col min="5" max="5" width="28.421875" style="27" customWidth="1"/>
    <col min="6" max="6" width="9.7109375" style="27" bestFit="1" customWidth="1"/>
    <col min="7" max="7" width="10.421875" style="28" customWidth="1"/>
    <col min="8" max="8" width="9.8515625" style="29" customWidth="1"/>
    <col min="9" max="9" width="9.140625" style="30" customWidth="1"/>
    <col min="10" max="10" width="9.140625" style="27" customWidth="1"/>
    <col min="11" max="13" width="12.28125" style="29" customWidth="1"/>
    <col min="14" max="14" width="12.28125" style="27" bestFit="1" customWidth="1"/>
    <col min="15" max="15" width="13.28125" style="27" bestFit="1" customWidth="1"/>
    <col min="16" max="18" width="9.140625" style="27" customWidth="1"/>
    <col min="19" max="19" width="13.8515625" style="27" bestFit="1" customWidth="1"/>
    <col min="20" max="16384" width="9.140625" style="27" customWidth="1"/>
  </cols>
  <sheetData>
    <row r="1" spans="1:10" ht="12.75">
      <c r="A1" s="1" t="s">
        <v>22</v>
      </c>
      <c r="J1" s="27" t="s">
        <v>46</v>
      </c>
    </row>
    <row r="2" ht="12.75">
      <c r="B2" s="27" t="s">
        <v>45</v>
      </c>
    </row>
    <row r="3" ht="12.75">
      <c r="B3" s="1" t="s">
        <v>24</v>
      </c>
    </row>
    <row r="4" ht="12.75">
      <c r="B4" s="1"/>
    </row>
    <row r="5" ht="12.75">
      <c r="B5" s="1" t="s">
        <v>0</v>
      </c>
    </row>
    <row r="7" ht="12.75">
      <c r="B7" s="27" t="s">
        <v>23</v>
      </c>
    </row>
    <row r="8" spans="1:13" s="10" customFormat="1" ht="25.5">
      <c r="A8" s="7" t="s">
        <v>2</v>
      </c>
      <c r="B8" s="7" t="s">
        <v>1</v>
      </c>
      <c r="C8" s="7" t="s">
        <v>21</v>
      </c>
      <c r="D8" s="7" t="s">
        <v>3</v>
      </c>
      <c r="E8" s="7" t="s">
        <v>5</v>
      </c>
      <c r="F8" s="7" t="s">
        <v>4</v>
      </c>
      <c r="G8" s="7" t="s">
        <v>14</v>
      </c>
      <c r="H8" s="15" t="s">
        <v>6</v>
      </c>
      <c r="I8" s="16" t="s">
        <v>7</v>
      </c>
      <c r="J8" s="7" t="s">
        <v>11</v>
      </c>
      <c r="K8" s="15" t="s">
        <v>8</v>
      </c>
      <c r="L8" s="15" t="s">
        <v>9</v>
      </c>
      <c r="M8" s="15" t="s">
        <v>10</v>
      </c>
    </row>
    <row r="9" spans="1:13" ht="51">
      <c r="A9" s="31">
        <v>1</v>
      </c>
      <c r="B9" s="32" t="s">
        <v>26</v>
      </c>
      <c r="C9" s="6" t="s">
        <v>19</v>
      </c>
      <c r="D9" s="6" t="s">
        <v>15</v>
      </c>
      <c r="E9" s="6"/>
      <c r="F9" s="33" t="s">
        <v>28</v>
      </c>
      <c r="G9" s="33">
        <v>500</v>
      </c>
      <c r="H9" s="34">
        <v>0</v>
      </c>
      <c r="I9" s="35">
        <v>0.08</v>
      </c>
      <c r="J9" s="36">
        <f>H9*1.08</f>
        <v>0</v>
      </c>
      <c r="K9" s="34">
        <f>G9*H9</f>
        <v>0</v>
      </c>
      <c r="L9" s="36">
        <f>M9-K9</f>
        <v>0</v>
      </c>
      <c r="M9" s="34">
        <f>G9*J9</f>
        <v>0</v>
      </c>
    </row>
    <row r="10" spans="1:13" ht="50.25" customHeight="1">
      <c r="A10" s="31">
        <v>2</v>
      </c>
      <c r="B10" s="32" t="s">
        <v>27</v>
      </c>
      <c r="C10" s="6" t="s">
        <v>19</v>
      </c>
      <c r="D10" s="6" t="s">
        <v>13</v>
      </c>
      <c r="E10" s="6"/>
      <c r="F10" s="33" t="s">
        <v>28</v>
      </c>
      <c r="G10" s="33">
        <v>2400</v>
      </c>
      <c r="H10" s="34">
        <v>0</v>
      </c>
      <c r="I10" s="35">
        <v>0.08</v>
      </c>
      <c r="J10" s="36">
        <f>H10*1.08</f>
        <v>0</v>
      </c>
      <c r="K10" s="34">
        <f>G10*H10</f>
        <v>0</v>
      </c>
      <c r="L10" s="36">
        <f>M10-K10</f>
        <v>0</v>
      </c>
      <c r="M10" s="34">
        <f>G10*J10</f>
        <v>0</v>
      </c>
    </row>
    <row r="11" spans="1:13" ht="51">
      <c r="A11" s="31">
        <v>3</v>
      </c>
      <c r="B11" s="32" t="s">
        <v>25</v>
      </c>
      <c r="C11" s="5">
        <v>0.76</v>
      </c>
      <c r="D11" s="6" t="s">
        <v>13</v>
      </c>
      <c r="E11" s="6"/>
      <c r="F11" s="33" t="s">
        <v>28</v>
      </c>
      <c r="G11" s="33">
        <v>50</v>
      </c>
      <c r="H11" s="34">
        <v>0</v>
      </c>
      <c r="I11" s="35">
        <v>0.08</v>
      </c>
      <c r="J11" s="36">
        <f>H11*1.08</f>
        <v>0</v>
      </c>
      <c r="K11" s="34">
        <f>G11*H11</f>
        <v>0</v>
      </c>
      <c r="L11" s="36">
        <f>M11-K11</f>
        <v>0</v>
      </c>
      <c r="M11" s="34">
        <f>G11*J11</f>
        <v>0</v>
      </c>
    </row>
    <row r="12" spans="1:14" ht="12.75">
      <c r="A12" s="37"/>
      <c r="B12" s="4"/>
      <c r="C12" s="37"/>
      <c r="D12" s="37"/>
      <c r="E12" s="37"/>
      <c r="F12" s="37"/>
      <c r="G12" s="38"/>
      <c r="H12" s="39"/>
      <c r="I12" s="40"/>
      <c r="J12" s="37"/>
      <c r="K12" s="41">
        <f>K9+K10+K11</f>
        <v>0</v>
      </c>
      <c r="L12" s="57">
        <f>SUM(L9:L11)</f>
        <v>0</v>
      </c>
      <c r="M12" s="41">
        <f>SUM(M9:M11)</f>
        <v>0</v>
      </c>
      <c r="N12" s="58"/>
    </row>
    <row r="13" spans="1:13" ht="12.75">
      <c r="A13" s="37"/>
      <c r="B13" s="4"/>
      <c r="C13" s="37"/>
      <c r="D13" s="37"/>
      <c r="E13" s="37"/>
      <c r="F13" s="37"/>
      <c r="G13" s="38"/>
      <c r="H13" s="39"/>
      <c r="I13" s="2"/>
      <c r="J13" s="37"/>
      <c r="K13" s="3"/>
      <c r="L13" s="3"/>
      <c r="M13" s="3"/>
    </row>
    <row r="14" ht="12.75">
      <c r="B14" s="59"/>
    </row>
    <row r="15" spans="1:15" ht="12.75">
      <c r="A15" s="10"/>
      <c r="B15" s="11" t="s">
        <v>47</v>
      </c>
      <c r="C15" s="10"/>
      <c r="D15" s="10"/>
      <c r="E15" s="10"/>
      <c r="F15" s="10"/>
      <c r="G15" s="12"/>
      <c r="H15" s="13"/>
      <c r="I15" s="14"/>
      <c r="J15" s="10"/>
      <c r="K15" s="13"/>
      <c r="L15" s="13"/>
      <c r="M15" s="13"/>
      <c r="O15" s="60"/>
    </row>
    <row r="16" spans="1:13" ht="25.5">
      <c r="A16" s="7" t="s">
        <v>2</v>
      </c>
      <c r="B16" s="7" t="s">
        <v>1</v>
      </c>
      <c r="C16" s="7" t="s">
        <v>21</v>
      </c>
      <c r="D16" s="7" t="s">
        <v>3</v>
      </c>
      <c r="E16" s="7" t="s">
        <v>5</v>
      </c>
      <c r="F16" s="7" t="s">
        <v>4</v>
      </c>
      <c r="G16" s="7" t="s">
        <v>14</v>
      </c>
      <c r="H16" s="15" t="s">
        <v>6</v>
      </c>
      <c r="I16" s="16" t="s">
        <v>7</v>
      </c>
      <c r="J16" s="7" t="s">
        <v>11</v>
      </c>
      <c r="K16" s="15" t="s">
        <v>8</v>
      </c>
      <c r="L16" s="15" t="s">
        <v>9</v>
      </c>
      <c r="M16" s="15" t="s">
        <v>10</v>
      </c>
    </row>
    <row r="17" spans="1:13" ht="38.25">
      <c r="A17" s="7">
        <v>1</v>
      </c>
      <c r="B17" s="9" t="s">
        <v>33</v>
      </c>
      <c r="C17" s="8" t="s">
        <v>16</v>
      </c>
      <c r="D17" s="7" t="s">
        <v>13</v>
      </c>
      <c r="E17" s="8"/>
      <c r="F17" s="17" t="s">
        <v>28</v>
      </c>
      <c r="G17" s="17">
        <v>500</v>
      </c>
      <c r="H17" s="18">
        <v>0</v>
      </c>
      <c r="I17" s="19">
        <v>0.08</v>
      </c>
      <c r="J17" s="20">
        <f>H17*1.08</f>
        <v>0</v>
      </c>
      <c r="K17" s="18">
        <f>G17*H17</f>
        <v>0</v>
      </c>
      <c r="L17" s="20">
        <f>M17-K17</f>
        <v>0</v>
      </c>
      <c r="M17" s="18">
        <f>G17*J17</f>
        <v>0</v>
      </c>
    </row>
    <row r="18" spans="1:13" ht="38.25">
      <c r="A18" s="7">
        <v>2</v>
      </c>
      <c r="B18" s="9" t="s">
        <v>33</v>
      </c>
      <c r="C18" s="8" t="s">
        <v>16</v>
      </c>
      <c r="D18" s="7" t="s">
        <v>17</v>
      </c>
      <c r="E18" s="8"/>
      <c r="F18" s="17" t="s">
        <v>28</v>
      </c>
      <c r="G18" s="17">
        <v>500</v>
      </c>
      <c r="H18" s="18">
        <v>0</v>
      </c>
      <c r="I18" s="19">
        <v>0.08</v>
      </c>
      <c r="J18" s="20">
        <f>H18*1.08</f>
        <v>0</v>
      </c>
      <c r="K18" s="18">
        <f>G18*H18</f>
        <v>0</v>
      </c>
      <c r="L18" s="20">
        <f>M18-K18</f>
        <v>0</v>
      </c>
      <c r="M18" s="18">
        <f>G18*J18</f>
        <v>0</v>
      </c>
    </row>
    <row r="19" spans="1:19" ht="38.25">
      <c r="A19" s="7">
        <v>3</v>
      </c>
      <c r="B19" s="9" t="s">
        <v>34</v>
      </c>
      <c r="C19" s="8" t="s">
        <v>18</v>
      </c>
      <c r="D19" s="7" t="s">
        <v>13</v>
      </c>
      <c r="E19" s="8"/>
      <c r="F19" s="17" t="s">
        <v>28</v>
      </c>
      <c r="G19" s="17">
        <v>200</v>
      </c>
      <c r="H19" s="18">
        <v>0</v>
      </c>
      <c r="I19" s="19">
        <v>0.08</v>
      </c>
      <c r="J19" s="20">
        <f>H19*1.08</f>
        <v>0</v>
      </c>
      <c r="K19" s="18">
        <f>G19*H19</f>
        <v>0</v>
      </c>
      <c r="L19" s="20">
        <f>M19-K19</f>
        <v>0</v>
      </c>
      <c r="M19" s="18">
        <f>G19*J19</f>
        <v>0</v>
      </c>
      <c r="S19" s="60"/>
    </row>
    <row r="20" spans="9:19" ht="12.75">
      <c r="I20" s="53" t="s">
        <v>20</v>
      </c>
      <c r="J20" s="54"/>
      <c r="K20" s="44">
        <f>SUM(K17:K19)</f>
        <v>0</v>
      </c>
      <c r="L20" s="52">
        <f>SUM(L17:L19)</f>
        <v>0</v>
      </c>
      <c r="M20" s="23">
        <f>SUM(M17:M19)</f>
        <v>0</v>
      </c>
      <c r="N20" s="58"/>
      <c r="S20" s="60"/>
    </row>
    <row r="21" spans="1:19" ht="12.75">
      <c r="A21" s="42"/>
      <c r="B21" s="11"/>
      <c r="C21" s="10"/>
      <c r="D21" s="10"/>
      <c r="E21" s="10"/>
      <c r="F21" s="10"/>
      <c r="G21" s="12"/>
      <c r="H21" s="13"/>
      <c r="O21" s="29"/>
      <c r="S21" s="60"/>
    </row>
    <row r="22" spans="1:19" ht="12.75">
      <c r="A22" s="10"/>
      <c r="B22" s="11"/>
      <c r="C22" s="10"/>
      <c r="D22" s="10"/>
      <c r="E22" s="10"/>
      <c r="F22" s="10"/>
      <c r="G22" s="12"/>
      <c r="H22" s="13"/>
      <c r="I22" s="21"/>
      <c r="J22" s="22"/>
      <c r="K22" s="21"/>
      <c r="L22" s="22"/>
      <c r="M22" s="26"/>
      <c r="S22" s="60"/>
    </row>
    <row r="23" s="61" customFormat="1" ht="12.75"/>
    <row r="24" spans="1:13" s="61" customFormat="1" ht="12.75">
      <c r="A24" s="10"/>
      <c r="B24" s="11" t="s">
        <v>48</v>
      </c>
      <c r="C24" s="10"/>
      <c r="D24" s="10"/>
      <c r="E24" s="10"/>
      <c r="F24" s="10"/>
      <c r="G24" s="12"/>
      <c r="H24" s="13"/>
      <c r="I24" s="14"/>
      <c r="J24" s="10"/>
      <c r="K24" s="13"/>
      <c r="L24" s="13"/>
      <c r="M24" s="13"/>
    </row>
    <row r="25" spans="1:13" s="61" customFormat="1" ht="25.5">
      <c r="A25" s="7" t="s">
        <v>2</v>
      </c>
      <c r="B25" s="7" t="s">
        <v>1</v>
      </c>
      <c r="C25" s="7" t="s">
        <v>21</v>
      </c>
      <c r="D25" s="7" t="s">
        <v>3</v>
      </c>
      <c r="E25" s="7" t="s">
        <v>5</v>
      </c>
      <c r="F25" s="7" t="s">
        <v>4</v>
      </c>
      <c r="G25" s="7" t="s">
        <v>14</v>
      </c>
      <c r="H25" s="15" t="s">
        <v>6</v>
      </c>
      <c r="I25" s="16" t="s">
        <v>7</v>
      </c>
      <c r="J25" s="7" t="s">
        <v>11</v>
      </c>
      <c r="K25" s="15" t="s">
        <v>8</v>
      </c>
      <c r="L25" s="15" t="s">
        <v>9</v>
      </c>
      <c r="M25" s="15" t="s">
        <v>10</v>
      </c>
    </row>
    <row r="26" spans="1:13" s="61" customFormat="1" ht="38.25">
      <c r="A26" s="7">
        <v>1</v>
      </c>
      <c r="B26" s="9" t="s">
        <v>35</v>
      </c>
      <c r="C26" s="8" t="s">
        <v>16</v>
      </c>
      <c r="D26" s="7" t="s">
        <v>36</v>
      </c>
      <c r="E26" s="8"/>
      <c r="F26" s="17" t="s">
        <v>28</v>
      </c>
      <c r="G26" s="17">
        <v>500</v>
      </c>
      <c r="H26" s="18">
        <v>0</v>
      </c>
      <c r="I26" s="19">
        <v>0.08</v>
      </c>
      <c r="J26" s="20">
        <f>H26*1.08</f>
        <v>0</v>
      </c>
      <c r="K26" s="18">
        <f>G26*H26</f>
        <v>0</v>
      </c>
      <c r="L26" s="20">
        <f>M26-K26</f>
        <v>0</v>
      </c>
      <c r="M26" s="18">
        <f>G26*J26</f>
        <v>0</v>
      </c>
    </row>
    <row r="27" spans="9:19" ht="12.75">
      <c r="I27" s="62" t="s">
        <v>20</v>
      </c>
      <c r="J27" s="63"/>
      <c r="K27" s="18">
        <f>K26</f>
        <v>0</v>
      </c>
      <c r="L27" s="18">
        <f>L26</f>
        <v>0</v>
      </c>
      <c r="M27" s="18">
        <f>M26</f>
        <v>0</v>
      </c>
      <c r="S27" s="60"/>
    </row>
    <row r="30" spans="1:15" ht="12.75">
      <c r="A30" s="64"/>
      <c r="B30" s="11" t="s">
        <v>44</v>
      </c>
      <c r="C30" s="65"/>
      <c r="D30" s="65"/>
      <c r="E30" s="66"/>
      <c r="F30" s="67"/>
      <c r="G30" s="68"/>
      <c r="H30" s="69"/>
      <c r="I30" s="68"/>
      <c r="J30" s="70"/>
      <c r="K30" s="71"/>
      <c r="L30" s="70"/>
      <c r="M30" s="65"/>
      <c r="O30" s="29"/>
    </row>
    <row r="31" spans="1:13" ht="25.5">
      <c r="A31" s="45" t="s">
        <v>37</v>
      </c>
      <c r="B31" s="9" t="s">
        <v>38</v>
      </c>
      <c r="C31" s="72" t="s">
        <v>39</v>
      </c>
      <c r="D31" s="7" t="s">
        <v>3</v>
      </c>
      <c r="E31" s="7" t="s">
        <v>5</v>
      </c>
      <c r="F31" s="7" t="s">
        <v>4</v>
      </c>
      <c r="G31" s="73" t="s">
        <v>14</v>
      </c>
      <c r="H31" s="56" t="s">
        <v>6</v>
      </c>
      <c r="I31" s="16" t="s">
        <v>7</v>
      </c>
      <c r="J31" s="56" t="s">
        <v>11</v>
      </c>
      <c r="K31" s="15" t="s">
        <v>8</v>
      </c>
      <c r="L31" s="74" t="s">
        <v>9</v>
      </c>
      <c r="M31" s="15" t="s">
        <v>10</v>
      </c>
    </row>
    <row r="32" spans="1:13" ht="25.5">
      <c r="A32" s="33">
        <v>1</v>
      </c>
      <c r="B32" s="51" t="s">
        <v>29</v>
      </c>
      <c r="C32" s="35" t="s">
        <v>12</v>
      </c>
      <c r="D32" s="33" t="s">
        <v>30</v>
      </c>
      <c r="E32" s="33"/>
      <c r="F32" s="33" t="s">
        <v>28</v>
      </c>
      <c r="G32" s="33">
        <v>50</v>
      </c>
      <c r="H32" s="34">
        <v>0</v>
      </c>
      <c r="I32" s="35">
        <v>0.08</v>
      </c>
      <c r="J32" s="36">
        <f>H32*1.08</f>
        <v>0</v>
      </c>
      <c r="K32" s="34">
        <f>G32*H32</f>
        <v>0</v>
      </c>
      <c r="L32" s="36">
        <f>M32-K32</f>
        <v>0</v>
      </c>
      <c r="M32" s="34">
        <f>J32*G32</f>
        <v>0</v>
      </c>
    </row>
    <row r="33" spans="1:13" ht="51">
      <c r="A33" s="7">
        <v>2</v>
      </c>
      <c r="B33" s="43" t="s">
        <v>32</v>
      </c>
      <c r="C33" s="7" t="s">
        <v>31</v>
      </c>
      <c r="D33" s="7" t="s">
        <v>13</v>
      </c>
      <c r="E33" s="7"/>
      <c r="F33" s="7" t="s">
        <v>28</v>
      </c>
      <c r="G33" s="7">
        <v>500</v>
      </c>
      <c r="H33" s="15">
        <v>0</v>
      </c>
      <c r="I33" s="16">
        <v>0.08</v>
      </c>
      <c r="J33" s="56">
        <f>H33*1.08</f>
        <v>0</v>
      </c>
      <c r="K33" s="18">
        <f>G33*H33</f>
        <v>0</v>
      </c>
      <c r="L33" s="20">
        <f>M33-K33</f>
        <v>0</v>
      </c>
      <c r="M33" s="18">
        <f>G33*J33</f>
        <v>0</v>
      </c>
    </row>
    <row r="34" spans="9:13" ht="12.75">
      <c r="I34" s="53" t="s">
        <v>20</v>
      </c>
      <c r="J34" s="54"/>
      <c r="K34" s="44">
        <f>SUM(K32:K33)</f>
        <v>0</v>
      </c>
      <c r="L34" s="52">
        <f>SUM(L32:L33)</f>
        <v>0</v>
      </c>
      <c r="M34" s="23">
        <f>SUM(M32:M33)</f>
        <v>0</v>
      </c>
    </row>
    <row r="37" spans="1:14" ht="12.75">
      <c r="A37" s="64"/>
      <c r="B37" s="90" t="s">
        <v>49</v>
      </c>
      <c r="C37" s="65"/>
      <c r="D37" s="65"/>
      <c r="E37" s="66"/>
      <c r="F37" s="67"/>
      <c r="G37" s="68"/>
      <c r="H37" s="69"/>
      <c r="I37" s="68"/>
      <c r="J37" s="70"/>
      <c r="K37" s="71"/>
      <c r="L37" s="70"/>
      <c r="M37" s="65"/>
      <c r="N37" s="75"/>
    </row>
    <row r="38" spans="1:14" ht="25.5">
      <c r="A38" s="45" t="s">
        <v>37</v>
      </c>
      <c r="B38" s="9" t="s">
        <v>38</v>
      </c>
      <c r="C38" s="72" t="s">
        <v>39</v>
      </c>
      <c r="D38" s="72" t="s">
        <v>40</v>
      </c>
      <c r="E38" s="7" t="s">
        <v>5</v>
      </c>
      <c r="F38" s="7" t="s">
        <v>4</v>
      </c>
      <c r="G38" s="73" t="s">
        <v>14</v>
      </c>
      <c r="H38" s="56" t="s">
        <v>6</v>
      </c>
      <c r="I38" s="16" t="s">
        <v>7</v>
      </c>
      <c r="J38" s="56" t="s">
        <v>11</v>
      </c>
      <c r="K38" s="15" t="s">
        <v>8</v>
      </c>
      <c r="L38" s="74" t="s">
        <v>9</v>
      </c>
      <c r="M38" s="15" t="s">
        <v>10</v>
      </c>
      <c r="N38" s="76"/>
    </row>
    <row r="39" spans="1:14" ht="63.75">
      <c r="A39" s="77">
        <v>1</v>
      </c>
      <c r="B39" s="46" t="s">
        <v>42</v>
      </c>
      <c r="C39" s="78" t="s">
        <v>43</v>
      </c>
      <c r="D39" s="79"/>
      <c r="E39" s="80"/>
      <c r="F39" s="80" t="s">
        <v>41</v>
      </c>
      <c r="G39" s="81">
        <v>1500</v>
      </c>
      <c r="H39" s="82">
        <v>0</v>
      </c>
      <c r="I39" s="47">
        <v>0.08</v>
      </c>
      <c r="J39" s="82">
        <f>H39*1.08</f>
        <v>0</v>
      </c>
      <c r="K39" s="82">
        <f>H39*G39</f>
        <v>0</v>
      </c>
      <c r="L39" s="82">
        <f>M39-K39</f>
        <v>0</v>
      </c>
      <c r="M39" s="82">
        <f>J39*G39</f>
        <v>0</v>
      </c>
      <c r="N39" s="83"/>
    </row>
    <row r="40" spans="1:14" ht="12.75">
      <c r="A40" s="61"/>
      <c r="B40" s="61"/>
      <c r="C40" s="61"/>
      <c r="D40" s="61"/>
      <c r="E40" s="61"/>
      <c r="F40" s="84"/>
      <c r="G40" s="85"/>
      <c r="H40" s="86"/>
      <c r="I40" s="55" t="s">
        <v>20</v>
      </c>
      <c r="J40" s="87"/>
      <c r="K40" s="88">
        <f>SUM(K39)</f>
        <v>0</v>
      </c>
      <c r="L40" s="88">
        <f>SUM(L39)</f>
        <v>0</v>
      </c>
      <c r="M40" s="88">
        <f>SUM(M39)</f>
        <v>0</v>
      </c>
      <c r="N40" s="58"/>
    </row>
    <row r="41" spans="1:15" ht="12.75">
      <c r="A41" s="10"/>
      <c r="B41" s="11"/>
      <c r="C41" s="10"/>
      <c r="D41" s="10"/>
      <c r="E41" s="10"/>
      <c r="F41" s="10"/>
      <c r="G41" s="12"/>
      <c r="H41" s="13"/>
      <c r="I41" s="21"/>
      <c r="J41" s="22"/>
      <c r="K41" s="48"/>
      <c r="L41" s="49"/>
      <c r="M41" s="50"/>
      <c r="O41" s="89"/>
    </row>
    <row r="42" spans="1:13" ht="12.75">
      <c r="A42" s="22"/>
      <c r="B42" s="24"/>
      <c r="C42" s="22"/>
      <c r="D42" s="22"/>
      <c r="E42" s="22"/>
      <c r="F42" s="22"/>
      <c r="G42" s="25"/>
      <c r="H42" s="26"/>
      <c r="J42" s="22"/>
      <c r="K42" s="26"/>
      <c r="L42" s="26"/>
      <c r="M42" s="26"/>
    </row>
    <row r="43" ht="12.75">
      <c r="I43" s="27"/>
    </row>
    <row r="46" ht="12.75">
      <c r="I46" s="21"/>
    </row>
    <row r="49" ht="12.75">
      <c r="B49" s="59"/>
    </row>
    <row r="50" ht="12.75">
      <c r="B50" s="59"/>
    </row>
  </sheetData>
  <sheetProtection/>
  <printOptions/>
  <pageMargins left="0.75" right="0.75" top="1" bottom="1" header="0.5" footer="0.5"/>
  <pageSetup fitToHeight="0" fitToWidth="1" orientation="landscape" paperSize="9" scale="65" r:id="rId1"/>
  <rowBreaks count="1" manualBreakCount="1"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Żyła</dc:creator>
  <cp:keywords/>
  <dc:description/>
  <cp:lastModifiedBy>Marcin Ceglarski</cp:lastModifiedBy>
  <cp:lastPrinted>2017-02-20T11:24:35Z</cp:lastPrinted>
  <dcterms:created xsi:type="dcterms:W3CDTF">2012-03-22T10:55:50Z</dcterms:created>
  <dcterms:modified xsi:type="dcterms:W3CDTF">2019-02-28T09:55:22Z</dcterms:modified>
  <cp:category/>
  <cp:version/>
  <cp:contentType/>
  <cp:contentStatus/>
</cp:coreProperties>
</file>