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P34072017CH" sheetId="1" r:id="rId1"/>
  </sheets>
  <definedNames>
    <definedName name="_xlnm.Print_Area" localSheetId="0">'P34072017CH'!$A$1:$M$61</definedName>
  </definedNames>
  <calcPr fullCalcOnLoad="1"/>
</workbook>
</file>

<file path=xl/sharedStrings.xml><?xml version="1.0" encoding="utf-8"?>
<sst xmlns="http://schemas.openxmlformats.org/spreadsheetml/2006/main" count="91" uniqueCount="73">
  <si>
    <t>Nr pakietu</t>
  </si>
  <si>
    <t>Nr poz. w pakiecie</t>
  </si>
  <si>
    <t>Opis</t>
  </si>
  <si>
    <t>Nazwa handlowa/producent/nr katalogowy</t>
  </si>
  <si>
    <t>J.m.</t>
  </si>
  <si>
    <t>Ilość</t>
  </si>
  <si>
    <t>Cena z VAT  brutto</t>
  </si>
  <si>
    <t>Wartość Brutto</t>
  </si>
  <si>
    <t>Wartość Netto</t>
  </si>
  <si>
    <t>Wartość VAT</t>
  </si>
  <si>
    <t>1.1</t>
  </si>
  <si>
    <t>szt</t>
  </si>
  <si>
    <t>1.2</t>
  </si>
  <si>
    <t>1.3</t>
  </si>
  <si>
    <t>4.1</t>
  </si>
  <si>
    <t>5.1</t>
  </si>
  <si>
    <t>6.1</t>
  </si>
  <si>
    <t>7.1</t>
  </si>
  <si>
    <t>8.1</t>
  </si>
  <si>
    <t>9.1</t>
  </si>
  <si>
    <t>9.2</t>
  </si>
  <si>
    <t>10.1</t>
  </si>
  <si>
    <t>11.1</t>
  </si>
  <si>
    <t>Prowadnice jednorazowe do zabiegów ERCP, typu zebra przez co identyfikująca ruch, dł. 450-480 cm, dwa końce cieniodajne róznej dlugości ,średnica prowadnicy od 0,018 do  0,035 z miękką końcówką wykazującą właściwą sztywność w części proksymalnej zapobiegającą wyciągnięciu podczas protezowania. Ilości w poszczególnych rozmiarach w zależności od potrzeb zamawiającego</t>
  </si>
  <si>
    <t>12.1</t>
  </si>
  <si>
    <t>13.1</t>
  </si>
  <si>
    <t>14.1</t>
  </si>
  <si>
    <t>Trójnik - łącznik do ECPW</t>
  </si>
  <si>
    <t>15.1</t>
  </si>
  <si>
    <t>Cena jedn. netto</t>
  </si>
  <si>
    <t>Osłony końcówek do posiadanych duodenoskopów  Fujinon serii  ED 530 XT8</t>
  </si>
  <si>
    <t>Koszyk spiralny wielorazowego użytku,  min. śr. Kanału roboczego 2,8mm, dł. Robocza 1900mm, średnica koszyka 22mm, posiadający rozkręcaną część dystalną,  co umożliwia nakręcenie na rękojeść posiadanego  awaryjnego litotryptora bez zniszczenia koszyka, umozliwiajacy kontrastowanie dróg zólciowych, zapewniający właściwą szczelność na poziomie rękojeści.</t>
  </si>
  <si>
    <t>Koszyk bez dodatkowych ramion, wielorazowego użytku,  min. śr. Kanału roboczego 2,8mm, dł. Robocza 1900mm, średnica koszyka 22mm, posiadający rozkręcaną metalową część dystalną, co umożliwia nakręcenie na rękojeść awaryjnego litotryptora bez zniszczenia koszyka, umozliwiajacy kontrastowanie dróg żółciowych, zapewniający właściwą szczelność na poziomie rękojeści.</t>
  </si>
  <si>
    <t xml:space="preserve"> Koszyk wielorazowy z dodatkowymi ramionami typu kwiat,  minimalna średnica kanału roboczego 2,8mm, długość robocza 1950 mm ,średnica koszyka 20,  minimalna średnica kanału roboczego 2,8mm, długość robocza 1950mm, umożliwiajacy kontrastowanie dróg żółciowych, zapewniający właściwą szczelność na poziomie rękojeści.</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</si>
  <si>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t>
  </si>
  <si>
    <t>Razem pakiet nr 4</t>
  </si>
  <si>
    <t>Razem pakiet nr 11</t>
  </si>
  <si>
    <t>Razem pakiet nr 14</t>
  </si>
  <si>
    <t>Razem pakiet nr 15</t>
  </si>
  <si>
    <t>Balony do usuwania złogów z możliwością insuflacji  do średnicy w granicach 9mm- 18mm, współpracuje z prowadnikiem 0,035, możliwość swobodnego kontrastowania z wprowadzona prowadnicą 0,035 dystalnie od balonu po wprowadzeniu prowadnika i typowym zagięciu wymaganym do wprowadzenia do dróg żółciowych. Wykauzujace dostateczną podatność na zaginanie części dystalnej umożliwiające swobodne wprowadzenie przez zagięty elewator duodenoskopu. Preferowany przezierny dystalny odcinek w stopniu umożliwiajacym obserwacje  prowacnicy typu Zebra.</t>
  </si>
  <si>
    <t>Zestawy do drenażu przezskórnego dróg żółciowych. Możliwość stabilizacji kształtu cewnika po wprowadzeniu do drzewa żółciowego, cewnik  widoczny w skopii RTG.</t>
  </si>
  <si>
    <t>Balon do rozszerzania przełyku ze znacznikiem widocznym w fluoroskopii,  kompatybilny z posiadana raczką typ Alliance II Boston.</t>
  </si>
  <si>
    <t>Manometr do posiadanej rączki do rozszerzania, typ Alliance II - Boston.</t>
  </si>
  <si>
    <t>Szczotki do czyszczenia kanałów woda -powietrze do posiadach duodenoskopów Fujinon serii  ED 530 XT8</t>
  </si>
  <si>
    <t>Podsumowanie</t>
  </si>
  <si>
    <t>Wielkość opakowania handlowego</t>
  </si>
  <si>
    <t>Stawka VAT w %</t>
  </si>
  <si>
    <t>Cewnik trzustkowy  wielorazowy z długą  stożkową  końcówką średnicy 2,5 Fr, przyjmujący  prowadnice 0,025, posiadający znacznik fluoroskopowy na końcu, minimalna długość robocza 1950 mm</t>
  </si>
  <si>
    <t xml:space="preserve">Wielorazowe szczypce chwytające, 5- ramienne do usuwania polipów i ciał obcych, średnica kanału roboczego 2,8mm, długość robocza 2300mm, szerokość otwarcia 20mm. </t>
  </si>
  <si>
    <t xml:space="preserve">Osłony końcówek do posiadanych duodenoskopów  Olympus serii   160 </t>
  </si>
  <si>
    <t>Cewniki do wykonania manometrii odbytu z balonem, pasujące do zestawu manometrycznego marki Sandhill , który Zamawiający posiada.</t>
  </si>
  <si>
    <t>Szczotki do czyszczenia przestrzeni wokół elewatora duodenoskopu .</t>
  </si>
  <si>
    <r>
      <t>Osłony metalowe do posiadanych litotryptorów</t>
    </r>
    <r>
      <rPr>
        <sz val="12"/>
        <color indexed="10"/>
        <rFont val="Arial CE1"/>
        <family val="0"/>
      </rPr>
      <t xml:space="preserve"> (podać typ litotryptorów)</t>
    </r>
  </si>
  <si>
    <t>Śruby do usuwania protez średnicy 5Fr (szt 1) i 8,5Fr ( szt 1).</t>
  </si>
  <si>
    <t>2.1</t>
  </si>
  <si>
    <t>3.1</t>
  </si>
  <si>
    <t xml:space="preserve">                                                                                                                                   Wykaz  wyrobów z opisem minimalnych wymagań, parametrów i ilości przewidywanego zużycia w okresie 12 miesięcy</t>
  </si>
  <si>
    <t>Sprawa P/06/01/2019/ChM</t>
  </si>
  <si>
    <t>Załącznik nr 5 do SIWZ</t>
  </si>
  <si>
    <t>Razem pakiet nr 1</t>
  </si>
  <si>
    <t>Razem pakiet nr 2</t>
  </si>
  <si>
    <t>Razem pakiet nr 3</t>
  </si>
  <si>
    <t>Razem pakiet nr 5</t>
  </si>
  <si>
    <t>Razem pakiet nr 6</t>
  </si>
  <si>
    <t>Razem pakiet nr 7</t>
  </si>
  <si>
    <t>Razem pakiet nr 8</t>
  </si>
  <si>
    <t>Razem pakiet nr 9</t>
  </si>
  <si>
    <t>Razem pakiet nr 10</t>
  </si>
  <si>
    <t>Razem pakiet nr 12</t>
  </si>
  <si>
    <t>Razem pakiet nr 13.2</t>
  </si>
  <si>
    <t>Razem pakiet nr 13.1</t>
  </si>
  <si>
    <t>13A</t>
  </si>
  <si>
    <t>13A.1</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</si>
</sst>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00"/>
    <numFmt numFmtId="165" formatCode="[$-415]0.00"/>
    <numFmt numFmtId="166" formatCode="[$-415]0%"/>
    <numFmt numFmtId="167" formatCode="&quot; &quot;#,##0.00&quot;      &quot;;&quot;-&quot;#,##0.00&quot;      &quot;;&quot; -&quot;#&quot;      &quot;;&quot; &quot;@&quot; &quot;"/>
    <numFmt numFmtId="168" formatCode="[$-415]General"/>
    <numFmt numFmtId="169" formatCode="#,##0.00&quot; &quot;[$zł-415];[Red]&quot;-&quot;#,##0.00&quot; &quot;[$zł-415]"/>
    <numFmt numFmtId="170" formatCode="&quot; &quot;#,##0.00&quot; zł &quot;;&quot;-&quot;#,##0.00&quot; zł &quot;;&quot; -&quot;#&quot; zł &quot;;&quot; &quot;@&quot; &quot;"/>
    <numFmt numFmtId="171" formatCode="[$-415]d\ mmmm\ yyyy"/>
  </numFmts>
  <fonts count="75">
    <font>
      <sz val="11"/>
      <color theme="1"/>
      <name val="Arial"/>
      <family val="2"/>
    </font>
    <font>
      <sz val="11"/>
      <color indexed="8"/>
      <name val="Calibri"/>
      <family val="2"/>
    </font>
    <font>
      <b/>
      <sz val="10"/>
      <name val="Arial"/>
      <family val="2"/>
    </font>
    <font>
      <sz val="10"/>
      <name val="Arial CE1"/>
      <family val="0"/>
    </font>
    <font>
      <sz val="11"/>
      <name val="Arial"/>
      <family val="2"/>
    </font>
    <font>
      <sz val="12"/>
      <name val="Arial"/>
      <family val="2"/>
    </font>
    <font>
      <sz val="12"/>
      <name val="Arial CE1"/>
      <family val="0"/>
    </font>
    <font>
      <sz val="12"/>
      <color indexed="10"/>
      <name val="Arial CE1"/>
      <family val="0"/>
    </font>
    <font>
      <b/>
      <sz val="12"/>
      <name val="Arial"/>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sz val="10"/>
      <color indexed="8"/>
      <name val="Arial CE1"/>
      <family val="0"/>
    </font>
    <font>
      <sz val="11"/>
      <color indexed="8"/>
      <name val="Czcionka tekstu podstawowego"/>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sz val="9"/>
      <color indexed="8"/>
      <name val="Arial CE1"/>
      <family val="0"/>
    </font>
    <font>
      <sz val="11"/>
      <color indexed="10"/>
      <name val="Arial"/>
      <family val="2"/>
    </font>
    <font>
      <sz val="10"/>
      <color indexed="10"/>
      <name val="Arial CE1"/>
      <family val="0"/>
    </font>
    <font>
      <sz val="12"/>
      <color indexed="10"/>
      <name val="Arial"/>
      <family val="2"/>
    </font>
    <font>
      <sz val="12"/>
      <color indexed="8"/>
      <name val="Arial"/>
      <family val="2"/>
    </font>
    <font>
      <b/>
      <sz val="12"/>
      <color indexed="10"/>
      <name val="Arial"/>
      <family val="2"/>
    </font>
    <font>
      <b/>
      <sz val="11"/>
      <color indexed="10"/>
      <name val="Arial"/>
      <family val="2"/>
    </font>
    <font>
      <b/>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 CE"/>
      <family val="0"/>
    </font>
    <font>
      <b/>
      <i/>
      <sz val="16"/>
      <color theme="1"/>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0"/>
      <color theme="1"/>
      <name val="Arial CE1"/>
      <family val="0"/>
    </font>
    <font>
      <sz val="11"/>
      <color rgb="FF000000"/>
      <name val="Calibri"/>
      <family val="2"/>
    </font>
    <font>
      <sz val="11"/>
      <color rgb="FF000000"/>
      <name val="Czcionka tekstu podstawowego"/>
      <family val="0"/>
    </font>
    <font>
      <b/>
      <sz val="11"/>
      <color rgb="FFFA7D00"/>
      <name val="Calibri"/>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theme="1"/>
      <name val="Arial"/>
      <family val="2"/>
    </font>
    <font>
      <sz val="9"/>
      <color theme="1"/>
      <name val="Arial CE1"/>
      <family val="0"/>
    </font>
    <font>
      <sz val="11"/>
      <color rgb="FFFF0000"/>
      <name val="Arial"/>
      <family val="2"/>
    </font>
    <font>
      <sz val="10"/>
      <color rgb="FFFF0000"/>
      <name val="Arial CE1"/>
      <family val="0"/>
    </font>
    <font>
      <sz val="12"/>
      <color rgb="FFFF0000"/>
      <name val="Arial"/>
      <family val="2"/>
    </font>
    <font>
      <sz val="12"/>
      <color rgb="FFFF0000"/>
      <name val="Arial CE1"/>
      <family val="0"/>
    </font>
    <font>
      <sz val="12"/>
      <color theme="1"/>
      <name val="Arial"/>
      <family val="2"/>
    </font>
    <font>
      <b/>
      <sz val="12"/>
      <color rgb="FFFF0000"/>
      <name val="Arial"/>
      <family val="2"/>
    </font>
    <font>
      <b/>
      <sz val="11"/>
      <color rgb="FFFF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bottom style="thin"/>
    </border>
    <border>
      <left style="thin">
        <color rgb="FF000000"/>
      </left>
      <right style="thin"/>
      <top style="thin"/>
      <bottom style="thin"/>
    </border>
    <border>
      <left>
        <color indexed="63"/>
      </left>
      <right style="thin">
        <color rgb="FF000000"/>
      </right>
      <top style="thin">
        <color rgb="FF000000"/>
      </top>
      <bottom style="thin">
        <color rgb="FF000000"/>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41" fillId="0" borderId="0" applyFont="0" applyFill="0" applyBorder="0" applyAlignment="0" applyProtection="0"/>
    <xf numFmtId="41" fontId="41" fillId="0" borderId="0" applyFont="0" applyFill="0" applyBorder="0" applyAlignment="0" applyProtection="0"/>
    <xf numFmtId="167" fontId="0" fillId="0" borderId="0">
      <alignment/>
      <protection/>
    </xf>
    <xf numFmtId="167" fontId="0" fillId="0" borderId="0">
      <alignment/>
      <protection/>
    </xf>
    <xf numFmtId="167" fontId="0" fillId="0" borderId="0">
      <alignment/>
      <protection/>
    </xf>
    <xf numFmtId="167" fontId="0" fillId="0" borderId="0">
      <alignment/>
      <protection/>
    </xf>
    <xf numFmtId="168" fontId="46" fillId="0" borderId="0">
      <alignment/>
      <protection/>
    </xf>
    <xf numFmtId="0" fontId="47" fillId="0" borderId="0">
      <alignment horizontal="center"/>
      <protection/>
    </xf>
    <xf numFmtId="0" fontId="47" fillId="0" borderId="0">
      <alignment horizontal="center" textRotation="90"/>
      <protection/>
    </xf>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168" fontId="54" fillId="0" borderId="0">
      <alignment/>
      <protection/>
    </xf>
    <xf numFmtId="168" fontId="54" fillId="0" borderId="0">
      <alignment/>
      <protection/>
    </xf>
    <xf numFmtId="168" fontId="54" fillId="0" borderId="0">
      <alignment/>
      <protection/>
    </xf>
    <xf numFmtId="168" fontId="46" fillId="0" borderId="0">
      <alignment/>
      <protection/>
    </xf>
    <xf numFmtId="168" fontId="54" fillId="0" borderId="0">
      <alignment/>
      <protection/>
    </xf>
    <xf numFmtId="168" fontId="54" fillId="0" borderId="0">
      <alignment/>
      <protection/>
    </xf>
    <xf numFmtId="168" fontId="54" fillId="0" borderId="0">
      <alignment/>
      <protection/>
    </xf>
    <xf numFmtId="168" fontId="55" fillId="0" borderId="0">
      <alignment/>
      <protection/>
    </xf>
    <xf numFmtId="168" fontId="54" fillId="0" borderId="0">
      <alignment/>
      <protection/>
    </xf>
    <xf numFmtId="168" fontId="55"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168" fontId="56" fillId="0" borderId="0">
      <alignment/>
      <protection/>
    </xf>
    <xf numFmtId="168" fontId="55" fillId="0" borderId="0">
      <alignment/>
      <protection/>
    </xf>
    <xf numFmtId="168" fontId="56" fillId="0" borderId="0">
      <alignment/>
      <protection/>
    </xf>
    <xf numFmtId="168" fontId="56" fillId="0" borderId="0">
      <alignment/>
      <protection/>
    </xf>
    <xf numFmtId="168" fontId="57" fillId="0" borderId="0">
      <alignment/>
      <protection/>
    </xf>
    <xf numFmtId="168" fontId="54" fillId="0" borderId="0">
      <alignment/>
      <protection/>
    </xf>
    <xf numFmtId="0" fontId="58" fillId="27" borderId="1" applyNumberFormat="0" applyAlignment="0" applyProtection="0"/>
    <xf numFmtId="9" fontId="41" fillId="0" borderId="0" applyFont="0" applyFill="0" applyBorder="0" applyAlignment="0" applyProtection="0"/>
    <xf numFmtId="166" fontId="0" fillId="0" borderId="0">
      <alignment/>
      <protection/>
    </xf>
    <xf numFmtId="166" fontId="0" fillId="0" borderId="0">
      <alignment/>
      <protection/>
    </xf>
    <xf numFmtId="166" fontId="0" fillId="0" borderId="0">
      <alignment/>
      <protection/>
    </xf>
    <xf numFmtId="0" fontId="59" fillId="0" borderId="0">
      <alignment/>
      <protection/>
    </xf>
    <xf numFmtId="169" fontId="59" fillId="0" borderId="0">
      <alignment/>
      <protection/>
    </xf>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1" fillId="31" borderId="9" applyNumberFormat="0" applyFont="0" applyAlignment="0" applyProtection="0"/>
    <xf numFmtId="44" fontId="41" fillId="0" borderId="0" applyFont="0" applyFill="0" applyBorder="0" applyAlignment="0" applyProtection="0"/>
    <xf numFmtId="42" fontId="41" fillId="0" borderId="0" applyFont="0" applyFill="0" applyBorder="0" applyAlignment="0" applyProtection="0"/>
    <xf numFmtId="170" fontId="0" fillId="0" borderId="0">
      <alignment/>
      <protection/>
    </xf>
    <xf numFmtId="170" fontId="0" fillId="0" borderId="0">
      <alignment/>
      <protection/>
    </xf>
    <xf numFmtId="170" fontId="0" fillId="0" borderId="0">
      <alignment/>
      <protection/>
    </xf>
    <xf numFmtId="0" fontId="64" fillId="32" borderId="0" applyNumberFormat="0" applyBorder="0" applyAlignment="0" applyProtection="0"/>
  </cellStyleXfs>
  <cellXfs count="119">
    <xf numFmtId="0" fontId="0" fillId="0" borderId="0" xfId="0" applyAlignment="1">
      <alignment/>
    </xf>
    <xf numFmtId="0" fontId="65" fillId="0" borderId="0" xfId="0" applyFont="1" applyAlignment="1">
      <alignment/>
    </xf>
    <xf numFmtId="0" fontId="0" fillId="0" borderId="0" xfId="0" applyAlignment="1">
      <alignment wrapText="1"/>
    </xf>
    <xf numFmtId="166" fontId="0" fillId="0" borderId="0" xfId="0" applyNumberFormat="1" applyAlignment="1">
      <alignment/>
    </xf>
    <xf numFmtId="0" fontId="66" fillId="0" borderId="0" xfId="0" applyFont="1" applyAlignment="1">
      <alignment/>
    </xf>
    <xf numFmtId="0" fontId="67" fillId="0" borderId="0" xfId="0" applyFont="1" applyAlignment="1">
      <alignment/>
    </xf>
    <xf numFmtId="0" fontId="68" fillId="33" borderId="0" xfId="0" applyFont="1" applyFill="1" applyBorder="1" applyAlignment="1">
      <alignment horizontal="center" vertical="center"/>
    </xf>
    <xf numFmtId="0" fontId="68" fillId="33" borderId="10" xfId="0" applyFont="1" applyFill="1" applyBorder="1" applyAlignment="1">
      <alignment horizontal="center" vertical="center"/>
    </xf>
    <xf numFmtId="0" fontId="4" fillId="0" borderId="0" xfId="0" applyFont="1" applyAlignment="1">
      <alignment/>
    </xf>
    <xf numFmtId="0" fontId="3" fillId="33" borderId="0" xfId="0" applyFont="1" applyFill="1" applyAlignment="1">
      <alignment/>
    </xf>
    <xf numFmtId="0" fontId="4" fillId="33" borderId="0" xfId="0" applyFont="1" applyFill="1" applyAlignment="1">
      <alignment/>
    </xf>
    <xf numFmtId="0" fontId="4" fillId="0" borderId="0" xfId="0" applyFont="1" applyBorder="1" applyAlignment="1">
      <alignment/>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5" fillId="0" borderId="11" xfId="0" applyFont="1" applyFill="1" applyBorder="1" applyAlignment="1">
      <alignment vertical="center" wrapText="1"/>
    </xf>
    <xf numFmtId="0" fontId="5" fillId="33" borderId="11" xfId="0" applyFont="1" applyFill="1" applyBorder="1" applyAlignment="1">
      <alignment vertical="center" wrapText="1"/>
    </xf>
    <xf numFmtId="0" fontId="5" fillId="33" borderId="0" xfId="0" applyFont="1" applyFill="1" applyBorder="1" applyAlignment="1">
      <alignment vertical="center" wrapText="1"/>
    </xf>
    <xf numFmtId="0" fontId="69"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11" xfId="0" applyFont="1" applyBorder="1" applyAlignment="1">
      <alignment wrapText="1"/>
    </xf>
    <xf numFmtId="0" fontId="6" fillId="0" borderId="0" xfId="0" applyFont="1" applyBorder="1" applyAlignment="1">
      <alignment wrapText="1"/>
    </xf>
    <xf numFmtId="168" fontId="5" fillId="33" borderId="11" xfId="76" applyFont="1" applyFill="1" applyBorder="1" applyAlignment="1">
      <alignment horizontal="left" vertical="center" wrapText="1"/>
      <protection/>
    </xf>
    <xf numFmtId="0" fontId="70" fillId="0" borderId="0" xfId="0" applyFont="1" applyBorder="1" applyAlignment="1">
      <alignment wrapText="1"/>
    </xf>
    <xf numFmtId="168" fontId="5" fillId="0" borderId="11" xfId="76" applyFont="1" applyBorder="1" applyAlignment="1">
      <alignment horizontal="left" vertical="center" wrapText="1"/>
      <protection/>
    </xf>
    <xf numFmtId="168" fontId="5" fillId="0" borderId="0" xfId="76" applyFont="1" applyBorder="1" applyAlignment="1">
      <alignment horizontal="left" vertical="center" wrapText="1"/>
      <protection/>
    </xf>
    <xf numFmtId="168" fontId="5" fillId="0" borderId="11" xfId="76" applyFont="1" applyFill="1" applyBorder="1" applyAlignment="1">
      <alignment horizontal="left" vertical="center" wrapText="1"/>
      <protection/>
    </xf>
    <xf numFmtId="168" fontId="5" fillId="0" borderId="0" xfId="76" applyFont="1" applyFill="1" applyBorder="1" applyAlignment="1">
      <alignment horizontal="left" vertical="center" wrapText="1"/>
      <protection/>
    </xf>
    <xf numFmtId="0" fontId="5" fillId="0" borderId="11" xfId="0" applyFont="1" applyBorder="1" applyAlignment="1">
      <alignment wrapText="1"/>
    </xf>
    <xf numFmtId="0" fontId="6" fillId="0" borderId="11" xfId="0" applyFont="1" applyBorder="1" applyAlignment="1">
      <alignment vertical="center" wrapText="1"/>
    </xf>
    <xf numFmtId="0" fontId="54" fillId="0" borderId="0" xfId="0" applyFont="1" applyAlignment="1">
      <alignment/>
    </xf>
    <xf numFmtId="0" fontId="54" fillId="0" borderId="0" xfId="0" applyFont="1" applyAlignment="1">
      <alignment wrapText="1"/>
    </xf>
    <xf numFmtId="166" fontId="54" fillId="0" borderId="0" xfId="0" applyNumberFormat="1" applyFont="1" applyAlignment="1">
      <alignment/>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166" fontId="2" fillId="33" borderId="11" xfId="0" applyNumberFormat="1" applyFont="1" applyFill="1" applyBorder="1" applyAlignment="1">
      <alignment horizontal="center" vertical="center" wrapText="1"/>
    </xf>
    <xf numFmtId="166" fontId="2" fillId="33" borderId="0"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164" fontId="5" fillId="0" borderId="11" xfId="77" applyNumberFormat="1" applyFont="1" applyFill="1" applyBorder="1" applyAlignment="1">
      <alignment vertical="center"/>
      <protection/>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69" fillId="33" borderId="0" xfId="0" applyFont="1" applyFill="1" applyBorder="1" applyAlignment="1">
      <alignment horizontal="center" vertical="center" wrapText="1"/>
    </xf>
    <xf numFmtId="0" fontId="69" fillId="33" borderId="0" xfId="0" applyFont="1" applyFill="1" applyBorder="1" applyAlignment="1">
      <alignment horizontal="center" vertical="center"/>
    </xf>
    <xf numFmtId="164" fontId="5" fillId="0" borderId="12" xfId="0" applyNumberFormat="1" applyFont="1" applyFill="1" applyBorder="1" applyAlignment="1">
      <alignment vertical="center"/>
    </xf>
    <xf numFmtId="166" fontId="5" fillId="0" borderId="13" xfId="0" applyNumberFormat="1" applyFont="1" applyFill="1" applyBorder="1" applyAlignment="1">
      <alignment horizontal="center" vertical="center"/>
    </xf>
    <xf numFmtId="164" fontId="5" fillId="0" borderId="10" xfId="0" applyNumberFormat="1" applyFont="1" applyBorder="1" applyAlignment="1">
      <alignment horizontal="right" vertical="center"/>
    </xf>
    <xf numFmtId="164" fontId="5" fillId="0" borderId="14" xfId="0" applyNumberFormat="1" applyFont="1" applyFill="1" applyBorder="1" applyAlignment="1">
      <alignment horizontal="right" vertical="center"/>
    </xf>
    <xf numFmtId="164" fontId="5" fillId="33" borderId="10" xfId="0" applyNumberFormat="1" applyFont="1" applyFill="1" applyBorder="1" applyAlignment="1">
      <alignment horizontal="right" vertical="center"/>
    </xf>
    <xf numFmtId="164" fontId="5" fillId="0" borderId="0" xfId="77" applyNumberFormat="1" applyFont="1" applyFill="1" applyBorder="1" applyAlignment="1">
      <alignment vertical="center"/>
      <protection/>
    </xf>
    <xf numFmtId="164" fontId="5" fillId="0" borderId="0" xfId="0" applyNumberFormat="1" applyFont="1" applyFill="1" applyBorder="1" applyAlignment="1">
      <alignment vertical="center"/>
    </xf>
    <xf numFmtId="166" fontId="5" fillId="0" borderId="0" xfId="0" applyNumberFormat="1" applyFont="1" applyFill="1" applyBorder="1" applyAlignment="1">
      <alignment horizontal="center" vertical="center"/>
    </xf>
    <xf numFmtId="164" fontId="5" fillId="0" borderId="0" xfId="0" applyNumberFormat="1" applyFont="1" applyBorder="1" applyAlignment="1">
      <alignment horizontal="right" vertical="center"/>
    </xf>
    <xf numFmtId="164" fontId="5" fillId="0" borderId="0" xfId="0" applyNumberFormat="1" applyFont="1" applyFill="1" applyBorder="1" applyAlignment="1">
      <alignment horizontal="righ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xf>
    <xf numFmtId="0" fontId="69" fillId="0" borderId="0" xfId="0" applyFont="1" applyBorder="1" applyAlignment="1">
      <alignment wrapText="1"/>
    </xf>
    <xf numFmtId="0" fontId="70" fillId="33" borderId="0" xfId="0" applyFont="1" applyFill="1" applyBorder="1" applyAlignment="1">
      <alignment horizontal="center" vertical="center"/>
    </xf>
    <xf numFmtId="0" fontId="5" fillId="0" borderId="0" xfId="0" applyFont="1" applyBorder="1" applyAlignment="1">
      <alignment horizontal="center" vertical="center"/>
    </xf>
    <xf numFmtId="164" fontId="5" fillId="0" borderId="0" xfId="0" applyNumberFormat="1" applyFont="1" applyBorder="1" applyAlignment="1">
      <alignment vertical="center"/>
    </xf>
    <xf numFmtId="0" fontId="5" fillId="0" borderId="0" xfId="0" applyFont="1" applyBorder="1" applyAlignment="1">
      <alignment wrapText="1"/>
    </xf>
    <xf numFmtId="2" fontId="5" fillId="0" borderId="0" xfId="0" applyNumberFormat="1" applyFont="1" applyBorder="1" applyAlignment="1">
      <alignment vertical="center"/>
    </xf>
    <xf numFmtId="2" fontId="5" fillId="0" borderId="0" xfId="0" applyNumberFormat="1" applyFont="1" applyFill="1" applyBorder="1" applyAlignment="1">
      <alignment vertical="center"/>
    </xf>
    <xf numFmtId="2" fontId="5" fillId="0" borderId="0" xfId="0" applyNumberFormat="1" applyFont="1" applyBorder="1" applyAlignment="1">
      <alignment horizontal="right" vertical="center"/>
    </xf>
    <xf numFmtId="2" fontId="5" fillId="0" borderId="0" xfId="0" applyNumberFormat="1" applyFont="1" applyFill="1" applyBorder="1" applyAlignment="1">
      <alignment horizontal="right" vertical="center"/>
    </xf>
    <xf numFmtId="0" fontId="69" fillId="0" borderId="0" xfId="0" applyFont="1" applyBorder="1" applyAlignment="1">
      <alignment horizontal="center" vertical="center" wrapText="1"/>
    </xf>
    <xf numFmtId="0" fontId="69" fillId="0" borderId="0" xfId="0" applyFont="1" applyBorder="1" applyAlignment="1">
      <alignment horizontal="center" vertical="center"/>
    </xf>
    <xf numFmtId="2" fontId="5" fillId="0" borderId="0" xfId="0" applyNumberFormat="1" applyFont="1" applyBorder="1" applyAlignment="1">
      <alignment/>
    </xf>
    <xf numFmtId="0" fontId="71" fillId="0" borderId="0" xfId="0" applyFont="1" applyAlignment="1">
      <alignment wrapText="1"/>
    </xf>
    <xf numFmtId="0" fontId="71" fillId="0" borderId="0" xfId="0" applyFont="1" applyAlignment="1">
      <alignment/>
    </xf>
    <xf numFmtId="166" fontId="71" fillId="0" borderId="0" xfId="0" applyNumberFormat="1" applyFont="1" applyAlignment="1">
      <alignment/>
    </xf>
    <xf numFmtId="0" fontId="72" fillId="0" borderId="0" xfId="0" applyFont="1" applyAlignment="1">
      <alignment/>
    </xf>
    <xf numFmtId="166" fontId="72" fillId="0" borderId="0" xfId="0" applyNumberFormat="1" applyFont="1" applyAlignment="1">
      <alignment/>
    </xf>
    <xf numFmtId="4" fontId="72" fillId="0" borderId="0" xfId="0" applyNumberFormat="1" applyFont="1" applyAlignment="1">
      <alignment/>
    </xf>
    <xf numFmtId="0" fontId="69" fillId="33" borderId="15" xfId="0" applyFont="1" applyFill="1" applyBorder="1" applyAlignment="1">
      <alignment horizontal="center" vertical="center"/>
    </xf>
    <xf numFmtId="0" fontId="5" fillId="33" borderId="15" xfId="0" applyFont="1" applyFill="1" applyBorder="1" applyAlignment="1">
      <alignment horizontal="center" vertical="center"/>
    </xf>
    <xf numFmtId="0" fontId="69" fillId="0" borderId="15" xfId="0" applyFont="1" applyFill="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164" fontId="8" fillId="0" borderId="11" xfId="0" applyNumberFormat="1" applyFont="1" applyBorder="1" applyAlignment="1">
      <alignment horizontal="right" vertical="center"/>
    </xf>
    <xf numFmtId="164" fontId="8" fillId="0" borderId="11" xfId="0" applyNumberFormat="1" applyFont="1" applyFill="1" applyBorder="1" applyAlignment="1">
      <alignment horizontal="right" vertical="center"/>
    </xf>
    <xf numFmtId="164" fontId="8" fillId="33" borderId="11" xfId="0" applyNumberFormat="1" applyFont="1" applyFill="1" applyBorder="1" applyAlignment="1">
      <alignment horizontal="right" vertical="center"/>
    </xf>
    <xf numFmtId="164" fontId="8" fillId="0" borderId="16" xfId="0" applyNumberFormat="1" applyFont="1" applyBorder="1" applyAlignment="1">
      <alignment horizontal="right" vertical="center"/>
    </xf>
    <xf numFmtId="164" fontId="8" fillId="0" borderId="16" xfId="0" applyNumberFormat="1" applyFont="1" applyFill="1" applyBorder="1" applyAlignment="1">
      <alignment horizontal="right" vertical="center"/>
    </xf>
    <xf numFmtId="0" fontId="70" fillId="0" borderId="11" xfId="0" applyFont="1" applyBorder="1" applyAlignment="1">
      <alignment horizontal="center" vertical="center" wrapText="1"/>
    </xf>
    <xf numFmtId="0" fontId="69" fillId="0" borderId="11" xfId="0" applyFont="1" applyBorder="1" applyAlignment="1">
      <alignment horizontal="center" vertical="center" wrapText="1"/>
    </xf>
    <xf numFmtId="164" fontId="8" fillId="0" borderId="0" xfId="0" applyNumberFormat="1" applyFont="1" applyBorder="1" applyAlignment="1">
      <alignment horizontal="right" vertical="center"/>
    </xf>
    <xf numFmtId="164" fontId="8" fillId="0" borderId="0" xfId="0" applyNumberFormat="1" applyFont="1" applyFill="1" applyBorder="1" applyAlignment="1">
      <alignment horizontal="right" vertical="center"/>
    </xf>
    <xf numFmtId="164" fontId="8" fillId="33" borderId="0" xfId="0" applyNumberFormat="1" applyFont="1" applyFill="1" applyBorder="1" applyAlignment="1">
      <alignment horizontal="right" vertical="center"/>
    </xf>
    <xf numFmtId="164" fontId="8" fillId="0" borderId="0" xfId="77" applyNumberFormat="1" applyFont="1" applyFill="1" applyBorder="1" applyAlignment="1">
      <alignment horizontal="left" vertical="center"/>
      <protection/>
    </xf>
    <xf numFmtId="0" fontId="5" fillId="33" borderId="11" xfId="0" applyFont="1" applyFill="1" applyBorder="1" applyAlignment="1">
      <alignment horizontal="center" vertical="center"/>
    </xf>
    <xf numFmtId="0" fontId="73" fillId="0" borderId="0" xfId="0" applyFont="1" applyAlignment="1">
      <alignment/>
    </xf>
    <xf numFmtId="0" fontId="69" fillId="0" borderId="0" xfId="0" applyFont="1" applyFill="1" applyBorder="1" applyAlignment="1">
      <alignment horizontal="center"/>
    </xf>
    <xf numFmtId="0" fontId="72" fillId="0" borderId="0" xfId="0" applyFont="1" applyBorder="1" applyAlignment="1">
      <alignment horizontal="left"/>
    </xf>
    <xf numFmtId="0" fontId="72" fillId="0" borderId="17" xfId="0" applyFont="1" applyBorder="1" applyAlignment="1">
      <alignment horizontal="left"/>
    </xf>
    <xf numFmtId="0" fontId="72" fillId="0" borderId="18" xfId="0" applyFont="1" applyBorder="1" applyAlignment="1">
      <alignment horizontal="left"/>
    </xf>
    <xf numFmtId="0" fontId="72" fillId="0" borderId="19" xfId="0" applyFont="1" applyBorder="1" applyAlignment="1">
      <alignment horizontal="left"/>
    </xf>
    <xf numFmtId="0" fontId="5" fillId="33" borderId="11" xfId="0" applyFont="1" applyFill="1" applyBorder="1" applyAlignment="1">
      <alignment horizontal="center" vertical="center"/>
    </xf>
    <xf numFmtId="0" fontId="5" fillId="0" borderId="11" xfId="0" applyFont="1" applyFill="1" applyBorder="1" applyAlignment="1">
      <alignment horizontal="center" vertical="center"/>
    </xf>
    <xf numFmtId="0" fontId="72" fillId="0" borderId="20" xfId="0" applyFont="1" applyBorder="1" applyAlignment="1">
      <alignment horizontal="left"/>
    </xf>
    <xf numFmtId="0" fontId="72" fillId="0" borderId="21" xfId="0" applyFont="1" applyBorder="1" applyAlignment="1">
      <alignment horizontal="left"/>
    </xf>
    <xf numFmtId="0" fontId="72" fillId="0" borderId="22" xfId="0" applyFont="1" applyBorder="1" applyAlignment="1">
      <alignment horizontal="left"/>
    </xf>
    <xf numFmtId="164" fontId="72" fillId="0" borderId="20" xfId="77" applyNumberFormat="1" applyFont="1" applyFill="1" applyBorder="1" applyAlignment="1">
      <alignment horizontal="left" vertical="center"/>
      <protection/>
    </xf>
    <xf numFmtId="164" fontId="72" fillId="0" borderId="21" xfId="77" applyNumberFormat="1" applyFont="1" applyFill="1" applyBorder="1" applyAlignment="1">
      <alignment horizontal="left" vertical="center"/>
      <protection/>
    </xf>
    <xf numFmtId="164" fontId="72" fillId="0" borderId="22" xfId="77" applyNumberFormat="1" applyFont="1" applyFill="1" applyBorder="1" applyAlignment="1">
      <alignment horizontal="left" vertical="center"/>
      <protection/>
    </xf>
    <xf numFmtId="0" fontId="74" fillId="0" borderId="0" xfId="0" applyFont="1" applyAlignment="1">
      <alignment vertical="center"/>
    </xf>
  </cellXfs>
  <cellStyles count="8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2 2" xfId="45"/>
    <cellStyle name="Dziesiętny 3" xfId="46"/>
    <cellStyle name="Dziesiętny 3 2" xfId="47"/>
    <cellStyle name="Excel Built-in Normal 1" xfId="48"/>
    <cellStyle name="Heading" xfId="49"/>
    <cellStyle name="Heading1" xfId="50"/>
    <cellStyle name="Komórka połączona" xfId="51"/>
    <cellStyle name="Komórka zaznaczona" xfId="52"/>
    <cellStyle name="Nagłówek 1" xfId="53"/>
    <cellStyle name="Nagłówek 2" xfId="54"/>
    <cellStyle name="Nagłówek 3" xfId="55"/>
    <cellStyle name="Nagłówek 4" xfId="56"/>
    <cellStyle name="Neutralne" xfId="57"/>
    <cellStyle name="Normal 2 16" xfId="58"/>
    <cellStyle name="Normal 2 16 2" xfId="59"/>
    <cellStyle name="Normal_wyysyjqqhjq9yjqjys9lys4sl8dl4C2lhyh9Ch2q 1 " xfId="60"/>
    <cellStyle name="Normalny 2" xfId="61"/>
    <cellStyle name="Normalny 2 2" xfId="62"/>
    <cellStyle name="Normalny 2 2 2" xfId="63"/>
    <cellStyle name="Normalny 3" xfId="64"/>
    <cellStyle name="Normalny 3 2" xfId="65"/>
    <cellStyle name="Normalny 3 3" xfId="66"/>
    <cellStyle name="Normalny 4" xfId="67"/>
    <cellStyle name="Normalny 4 2" xfId="68"/>
    <cellStyle name="Normalny 5" xfId="69"/>
    <cellStyle name="Normalny 5 2" xfId="70"/>
    <cellStyle name="Normalny 5 2 2" xfId="71"/>
    <cellStyle name="Normalny 6" xfId="72"/>
    <cellStyle name="Normalny 6 2" xfId="73"/>
    <cellStyle name="Normalny 7" xfId="74"/>
    <cellStyle name="Normalny 8" xfId="75"/>
    <cellStyle name="Normalny_Centralna ster. Chełm" xfId="76"/>
    <cellStyle name="Normalny_Wycena stawka VAT" xfId="77"/>
    <cellStyle name="Obliczenia" xfId="78"/>
    <cellStyle name="Percent" xfId="79"/>
    <cellStyle name="Procentowy 2" xfId="80"/>
    <cellStyle name="Procentowy 2 2" xfId="81"/>
    <cellStyle name="Procentowy 3" xfId="82"/>
    <cellStyle name="Result" xfId="83"/>
    <cellStyle name="Result2" xfId="84"/>
    <cellStyle name="Suma" xfId="85"/>
    <cellStyle name="Tekst objaśnienia" xfId="86"/>
    <cellStyle name="Tekst ostrzeżenia" xfId="87"/>
    <cellStyle name="Tytuł" xfId="88"/>
    <cellStyle name="Uwaga" xfId="89"/>
    <cellStyle name="Currency" xfId="90"/>
    <cellStyle name="Currency [0]" xfId="91"/>
    <cellStyle name="Walutowy 2" xfId="92"/>
    <cellStyle name="Walutowy 2 2" xfId="93"/>
    <cellStyle name="Walutowy 3" xfId="94"/>
    <cellStyle name="Złe"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F63"/>
  <sheetViews>
    <sheetView tabSelected="1" zoomScale="75" zoomScaleNormal="75" zoomScaleSheetLayoutView="75" zoomScalePageLayoutView="0" workbookViewId="0" topLeftCell="A34">
      <selection activeCell="C55" sqref="C55"/>
    </sheetView>
  </sheetViews>
  <sheetFormatPr defaultColWidth="8.00390625" defaultRowHeight="14.25"/>
  <cols>
    <col min="1" max="1" width="7.875" style="0" customWidth="1"/>
    <col min="2" max="2" width="9.00390625" style="0" customWidth="1"/>
    <col min="3" max="3" width="58.625" style="4" customWidth="1"/>
    <col min="4" max="4" width="22.50390625" style="2" customWidth="1"/>
    <col min="5" max="5" width="11.25390625" style="2" customWidth="1"/>
    <col min="6" max="6" width="8.875" style="0" customWidth="1"/>
    <col min="7" max="7" width="8.25390625" style="0" customWidth="1"/>
    <col min="8" max="8" width="10.625" style="0" customWidth="1"/>
    <col min="9" max="9" width="10.00390625" style="0" customWidth="1"/>
    <col min="10" max="10" width="5.50390625" style="3" customWidth="1"/>
    <col min="11" max="11" width="13.00390625" style="0" customWidth="1"/>
    <col min="12" max="12" width="12.50390625" style="0" customWidth="1"/>
    <col min="13" max="13" width="14.75390625" style="0" customWidth="1"/>
  </cols>
  <sheetData>
    <row r="1" spans="1:11" ht="15">
      <c r="A1" t="s">
        <v>57</v>
      </c>
      <c r="K1" s="104" t="s">
        <v>58</v>
      </c>
    </row>
    <row r="2" ht="14.25">
      <c r="C2" s="1"/>
    </row>
    <row r="3" spans="1:13" ht="15" customHeight="1">
      <c r="A3" s="118" t="s">
        <v>56</v>
      </c>
      <c r="B3" s="118"/>
      <c r="C3" s="118"/>
      <c r="D3" s="118"/>
      <c r="E3" s="118"/>
      <c r="F3" s="118"/>
      <c r="G3" s="118"/>
      <c r="H3" s="118"/>
      <c r="I3" s="118"/>
      <c r="J3" s="118"/>
      <c r="K3" s="118"/>
      <c r="L3" s="118"/>
      <c r="M3" s="118"/>
    </row>
    <row r="4" spans="1:13" ht="14.25">
      <c r="A4" s="29"/>
      <c r="B4" s="29"/>
      <c r="C4" s="1"/>
      <c r="D4" s="30"/>
      <c r="E4" s="30"/>
      <c r="F4" s="29"/>
      <c r="G4" s="29"/>
      <c r="H4" s="29"/>
      <c r="I4" s="29"/>
      <c r="J4" s="31"/>
      <c r="K4" s="29"/>
      <c r="L4" s="29"/>
      <c r="M4" s="29"/>
    </row>
    <row r="5" spans="1:13" s="8" customFormat="1" ht="51">
      <c r="A5" s="34" t="s">
        <v>0</v>
      </c>
      <c r="B5" s="34" t="s">
        <v>1</v>
      </c>
      <c r="C5" s="35" t="s">
        <v>2</v>
      </c>
      <c r="D5" s="35" t="s">
        <v>3</v>
      </c>
      <c r="E5" s="35" t="s">
        <v>45</v>
      </c>
      <c r="F5" s="35" t="s">
        <v>4</v>
      </c>
      <c r="G5" s="35" t="s">
        <v>5</v>
      </c>
      <c r="H5" s="35" t="s">
        <v>29</v>
      </c>
      <c r="I5" s="35" t="s">
        <v>6</v>
      </c>
      <c r="J5" s="36" t="s">
        <v>46</v>
      </c>
      <c r="K5" s="35" t="s">
        <v>8</v>
      </c>
      <c r="L5" s="35" t="s">
        <v>9</v>
      </c>
      <c r="M5" s="35" t="s">
        <v>7</v>
      </c>
    </row>
    <row r="6" spans="1:13" s="8" customFormat="1" ht="24" customHeight="1">
      <c r="A6" s="35">
        <v>1</v>
      </c>
      <c r="B6" s="35">
        <v>2</v>
      </c>
      <c r="C6" s="35">
        <v>3</v>
      </c>
      <c r="D6" s="35">
        <v>4</v>
      </c>
      <c r="E6" s="35">
        <v>5</v>
      </c>
      <c r="F6" s="35">
        <v>6</v>
      </c>
      <c r="G6" s="35">
        <v>7</v>
      </c>
      <c r="H6" s="35">
        <v>8</v>
      </c>
      <c r="I6" s="35">
        <v>9</v>
      </c>
      <c r="J6" s="38">
        <v>10</v>
      </c>
      <c r="K6" s="35">
        <v>11</v>
      </c>
      <c r="L6" s="35">
        <v>12</v>
      </c>
      <c r="M6" s="35">
        <v>13</v>
      </c>
    </row>
    <row r="7" spans="1:13" s="8" customFormat="1" ht="14.25">
      <c r="A7" s="32"/>
      <c r="B7" s="32"/>
      <c r="C7" s="33"/>
      <c r="D7" s="33"/>
      <c r="E7" s="33"/>
      <c r="F7" s="33"/>
      <c r="G7" s="33"/>
      <c r="H7" s="33"/>
      <c r="I7" s="33"/>
      <c r="J7" s="37"/>
      <c r="K7" s="33"/>
      <c r="L7" s="33"/>
      <c r="M7" s="33"/>
    </row>
    <row r="8" spans="1:13" s="10" customFormat="1" ht="105">
      <c r="A8" s="110">
        <v>1</v>
      </c>
      <c r="B8" s="43" t="s">
        <v>10</v>
      </c>
      <c r="C8" s="15" t="s">
        <v>31</v>
      </c>
      <c r="D8" s="42"/>
      <c r="E8" s="42"/>
      <c r="F8" s="43" t="s">
        <v>11</v>
      </c>
      <c r="G8" s="42">
        <v>20</v>
      </c>
      <c r="H8" s="41"/>
      <c r="I8" s="48">
        <f>H8*J8+H8</f>
        <v>0</v>
      </c>
      <c r="J8" s="49">
        <v>0.08</v>
      </c>
      <c r="K8" s="50">
        <f>G8*H8</f>
        <v>0</v>
      </c>
      <c r="L8" s="51">
        <f>M8-K8</f>
        <v>0</v>
      </c>
      <c r="M8" s="52">
        <f>G8*I8</f>
        <v>0</v>
      </c>
    </row>
    <row r="9" spans="1:13" s="8" customFormat="1" ht="105">
      <c r="A9" s="110"/>
      <c r="B9" s="40" t="s">
        <v>12</v>
      </c>
      <c r="C9" s="15" t="s">
        <v>32</v>
      </c>
      <c r="D9" s="42"/>
      <c r="E9" s="42"/>
      <c r="F9" s="43" t="s">
        <v>11</v>
      </c>
      <c r="G9" s="42">
        <v>40</v>
      </c>
      <c r="H9" s="41"/>
      <c r="I9" s="48">
        <f>H9*J9+H9</f>
        <v>0</v>
      </c>
      <c r="J9" s="49">
        <v>0.08</v>
      </c>
      <c r="K9" s="50">
        <f>G9*H9</f>
        <v>0</v>
      </c>
      <c r="L9" s="51">
        <f>M9-K9</f>
        <v>0</v>
      </c>
      <c r="M9" s="52">
        <f>G9*I9</f>
        <v>0</v>
      </c>
    </row>
    <row r="10" spans="1:13" s="8" customFormat="1" ht="90">
      <c r="A10" s="110"/>
      <c r="B10" s="40" t="s">
        <v>13</v>
      </c>
      <c r="C10" s="14" t="s">
        <v>34</v>
      </c>
      <c r="D10" s="39"/>
      <c r="E10" s="39"/>
      <c r="F10" s="40" t="s">
        <v>11</v>
      </c>
      <c r="G10" s="42">
        <v>15</v>
      </c>
      <c r="H10" s="41"/>
      <c r="I10" s="48">
        <f>H10*J10+H10</f>
        <v>0</v>
      </c>
      <c r="J10" s="49">
        <v>0.08</v>
      </c>
      <c r="K10" s="50">
        <f>G10*H10</f>
        <v>0</v>
      </c>
      <c r="L10" s="51">
        <f>M10-K10</f>
        <v>0</v>
      </c>
      <c r="M10" s="52">
        <f>G10*I10</f>
        <v>0</v>
      </c>
    </row>
    <row r="11" spans="1:13" s="5" customFormat="1" ht="15.75">
      <c r="A11" s="87"/>
      <c r="B11" s="59"/>
      <c r="C11" s="17"/>
      <c r="D11" s="58"/>
      <c r="E11" s="58"/>
      <c r="F11" s="59"/>
      <c r="G11" s="46"/>
      <c r="H11" s="115" t="s">
        <v>59</v>
      </c>
      <c r="I11" s="116"/>
      <c r="J11" s="117"/>
      <c r="K11" s="92">
        <f>SUM(K8:K10)</f>
        <v>0</v>
      </c>
      <c r="L11" s="93">
        <f>SUM(L8:L10)</f>
        <v>0</v>
      </c>
      <c r="M11" s="94">
        <f>SUM(M8:M10)</f>
        <v>0</v>
      </c>
    </row>
    <row r="12" spans="1:13" s="5" customFormat="1" ht="15.75">
      <c r="A12" s="47"/>
      <c r="B12" s="59"/>
      <c r="C12" s="17"/>
      <c r="D12" s="58"/>
      <c r="E12" s="58"/>
      <c r="F12" s="59"/>
      <c r="G12" s="46"/>
      <c r="H12" s="102"/>
      <c r="I12" s="102"/>
      <c r="J12" s="102"/>
      <c r="K12" s="99"/>
      <c r="L12" s="100"/>
      <c r="M12" s="101"/>
    </row>
    <row r="13" spans="1:13" s="5" customFormat="1" ht="90">
      <c r="A13" s="103">
        <v>2</v>
      </c>
      <c r="B13" s="68" t="s">
        <v>54</v>
      </c>
      <c r="C13" s="15" t="s">
        <v>33</v>
      </c>
      <c r="D13" s="42"/>
      <c r="E13" s="42"/>
      <c r="F13" s="103" t="s">
        <v>11</v>
      </c>
      <c r="G13" s="42">
        <v>30</v>
      </c>
      <c r="H13" s="41"/>
      <c r="I13" s="48">
        <f>H13*J13+H13</f>
        <v>0</v>
      </c>
      <c r="J13" s="49">
        <v>0.08</v>
      </c>
      <c r="K13" s="50">
        <f>G13*H13</f>
        <v>0</v>
      </c>
      <c r="L13" s="51">
        <f>M13-K13</f>
        <v>0</v>
      </c>
      <c r="M13" s="52">
        <f>G13*I13</f>
        <v>0</v>
      </c>
    </row>
    <row r="14" spans="1:13" s="5" customFormat="1" ht="15.75">
      <c r="A14" s="88"/>
      <c r="B14" s="71"/>
      <c r="C14" s="20"/>
      <c r="D14" s="65"/>
      <c r="E14" s="65"/>
      <c r="F14" s="45"/>
      <c r="G14" s="44"/>
      <c r="H14" s="115" t="s">
        <v>60</v>
      </c>
      <c r="I14" s="116"/>
      <c r="J14" s="117"/>
      <c r="K14" s="93">
        <f>SUM(K13)</f>
        <v>0</v>
      </c>
      <c r="L14" s="93">
        <f>SUM(L13)</f>
        <v>0</v>
      </c>
      <c r="M14" s="93">
        <f>SUM(M13)</f>
        <v>0</v>
      </c>
    </row>
    <row r="15" spans="1:13" s="8" customFormat="1" ht="15">
      <c r="A15" s="45"/>
      <c r="B15" s="63"/>
      <c r="C15" s="18"/>
      <c r="D15" s="62"/>
      <c r="E15" s="62"/>
      <c r="F15" s="63"/>
      <c r="G15" s="62"/>
      <c r="H15" s="53"/>
      <c r="I15" s="54"/>
      <c r="J15" s="55"/>
      <c r="K15" s="56"/>
      <c r="L15" s="57"/>
      <c r="M15" s="56"/>
    </row>
    <row r="16" spans="1:13" s="8" customFormat="1" ht="105">
      <c r="A16" s="43">
        <v>3</v>
      </c>
      <c r="B16" s="68" t="s">
        <v>55</v>
      </c>
      <c r="C16" s="19" t="s">
        <v>23</v>
      </c>
      <c r="D16" s="97"/>
      <c r="E16" s="64"/>
      <c r="F16" s="43" t="s">
        <v>11</v>
      </c>
      <c r="G16" s="42">
        <v>20</v>
      </c>
      <c r="H16" s="41"/>
      <c r="I16" s="48">
        <f>H16*J16+H16</f>
        <v>0</v>
      </c>
      <c r="J16" s="49">
        <v>0.08</v>
      </c>
      <c r="K16" s="50">
        <f>G16*H16</f>
        <v>0</v>
      </c>
      <c r="L16" s="51">
        <f>M16-K16</f>
        <v>0</v>
      </c>
      <c r="M16" s="52">
        <f>G16*I16</f>
        <v>0</v>
      </c>
    </row>
    <row r="17" spans="1:13" s="8" customFormat="1" ht="15.75">
      <c r="A17" s="88"/>
      <c r="B17" s="71"/>
      <c r="C17" s="20"/>
      <c r="D17" s="65"/>
      <c r="E17" s="65"/>
      <c r="F17" s="45"/>
      <c r="G17" s="44"/>
      <c r="H17" s="115" t="s">
        <v>61</v>
      </c>
      <c r="I17" s="116"/>
      <c r="J17" s="117"/>
      <c r="K17" s="93">
        <f>SUM(K16)</f>
        <v>0</v>
      </c>
      <c r="L17" s="93">
        <f>SUM(L16)</f>
        <v>0</v>
      </c>
      <c r="M17" s="93">
        <f>SUM(M16)</f>
        <v>0</v>
      </c>
    </row>
    <row r="18" spans="1:13" s="8" customFormat="1" ht="15">
      <c r="A18" s="45"/>
      <c r="B18" s="63"/>
      <c r="C18" s="18"/>
      <c r="D18" s="62"/>
      <c r="E18" s="62"/>
      <c r="F18" s="63"/>
      <c r="G18" s="62"/>
      <c r="H18" s="53"/>
      <c r="I18" s="54"/>
      <c r="J18" s="55"/>
      <c r="K18" s="56"/>
      <c r="L18" s="57"/>
      <c r="M18" s="56"/>
    </row>
    <row r="19" spans="1:13" s="8" customFormat="1" ht="26.25" customHeight="1">
      <c r="A19" s="43">
        <v>4</v>
      </c>
      <c r="B19" s="40" t="s">
        <v>14</v>
      </c>
      <c r="C19" s="14" t="s">
        <v>27</v>
      </c>
      <c r="D19" s="39"/>
      <c r="E19" s="39"/>
      <c r="F19" s="40" t="s">
        <v>11</v>
      </c>
      <c r="G19" s="39">
        <v>50</v>
      </c>
      <c r="H19" s="41"/>
      <c r="I19" s="48">
        <f>H19*J19+H19</f>
        <v>0</v>
      </c>
      <c r="J19" s="49">
        <v>0.08</v>
      </c>
      <c r="K19" s="50">
        <f>G19*H19</f>
        <v>0</v>
      </c>
      <c r="L19" s="51">
        <f>M19-K19</f>
        <v>0</v>
      </c>
      <c r="M19" s="52">
        <f>G19*I19</f>
        <v>0</v>
      </c>
    </row>
    <row r="20" spans="1:13" s="8" customFormat="1" ht="15.75">
      <c r="A20" s="45"/>
      <c r="B20" s="63"/>
      <c r="C20" s="18"/>
      <c r="D20" s="62"/>
      <c r="E20" s="62"/>
      <c r="F20" s="63"/>
      <c r="G20" s="62"/>
      <c r="H20" s="112" t="s">
        <v>35</v>
      </c>
      <c r="I20" s="113"/>
      <c r="J20" s="114"/>
      <c r="K20" s="95">
        <f>SUM(K19)</f>
        <v>0</v>
      </c>
      <c r="L20" s="96">
        <f>SUM(L19)</f>
        <v>0</v>
      </c>
      <c r="M20" s="95">
        <f>SUM(M19)</f>
        <v>0</v>
      </c>
    </row>
    <row r="21" spans="1:13" s="8" customFormat="1" ht="15">
      <c r="A21" s="45"/>
      <c r="B21" s="63"/>
      <c r="C21" s="18"/>
      <c r="D21" s="62"/>
      <c r="E21" s="62"/>
      <c r="F21" s="63"/>
      <c r="G21" s="62"/>
      <c r="H21" s="53"/>
      <c r="I21" s="54"/>
      <c r="J21" s="55"/>
      <c r="K21" s="56"/>
      <c r="L21" s="57"/>
      <c r="M21" s="56"/>
    </row>
    <row r="22" spans="1:13" s="9" customFormat="1" ht="60">
      <c r="A22" s="43">
        <v>5</v>
      </c>
      <c r="B22" s="43" t="s">
        <v>15</v>
      </c>
      <c r="C22" s="15" t="s">
        <v>47</v>
      </c>
      <c r="D22" s="42"/>
      <c r="E22" s="42"/>
      <c r="F22" s="43" t="s">
        <v>11</v>
      </c>
      <c r="G22" s="42">
        <v>10</v>
      </c>
      <c r="H22" s="41"/>
      <c r="I22" s="48">
        <f>H22*J22+H22</f>
        <v>0</v>
      </c>
      <c r="J22" s="49">
        <v>0.08</v>
      </c>
      <c r="K22" s="50">
        <f>G22*H22</f>
        <v>0</v>
      </c>
      <c r="L22" s="51">
        <f>M22-K22</f>
        <v>0</v>
      </c>
      <c r="M22" s="52">
        <f>G22*I22</f>
        <v>0</v>
      </c>
    </row>
    <row r="23" spans="1:13" s="9" customFormat="1" ht="15.75">
      <c r="A23" s="45"/>
      <c r="B23" s="45"/>
      <c r="C23" s="16"/>
      <c r="D23" s="44"/>
      <c r="E23" s="44"/>
      <c r="F23" s="45"/>
      <c r="G23" s="44"/>
      <c r="H23" s="112" t="s">
        <v>62</v>
      </c>
      <c r="I23" s="113"/>
      <c r="J23" s="114"/>
      <c r="K23" s="95">
        <f>SUM(K22)</f>
        <v>0</v>
      </c>
      <c r="L23" s="96">
        <f>SUM(L22)</f>
        <v>0</v>
      </c>
      <c r="M23" s="95">
        <f>SUM(M22)</f>
        <v>0</v>
      </c>
    </row>
    <row r="24" spans="1:13" s="10" customFormat="1" ht="15">
      <c r="A24" s="45"/>
      <c r="B24" s="45"/>
      <c r="C24" s="16"/>
      <c r="D24" s="44"/>
      <c r="E24" s="44"/>
      <c r="F24" s="45"/>
      <c r="G24" s="44"/>
      <c r="H24" s="53"/>
      <c r="I24" s="54"/>
      <c r="J24" s="55"/>
      <c r="K24" s="56"/>
      <c r="L24" s="57"/>
      <c r="M24" s="56"/>
    </row>
    <row r="25" spans="1:13" s="8" customFormat="1" ht="150">
      <c r="A25" s="43">
        <v>6</v>
      </c>
      <c r="B25" s="40" t="s">
        <v>16</v>
      </c>
      <c r="C25" s="14" t="s">
        <v>39</v>
      </c>
      <c r="D25" s="39"/>
      <c r="E25" s="39"/>
      <c r="F25" s="40" t="s">
        <v>11</v>
      </c>
      <c r="G25" s="39">
        <v>50</v>
      </c>
      <c r="H25" s="41"/>
      <c r="I25" s="48">
        <f>H25*J25+H25</f>
        <v>0</v>
      </c>
      <c r="J25" s="49">
        <v>0.08</v>
      </c>
      <c r="K25" s="50">
        <f>G25*H25</f>
        <v>0</v>
      </c>
      <c r="L25" s="51">
        <f>M25-K25</f>
        <v>0</v>
      </c>
      <c r="M25" s="52">
        <f>G25*I25</f>
        <v>0</v>
      </c>
    </row>
    <row r="26" spans="1:13" s="8" customFormat="1" ht="15.75">
      <c r="A26" s="45"/>
      <c r="B26" s="63"/>
      <c r="C26" s="18"/>
      <c r="D26" s="62"/>
      <c r="E26" s="62"/>
      <c r="F26" s="63"/>
      <c r="G26" s="62"/>
      <c r="H26" s="107" t="s">
        <v>63</v>
      </c>
      <c r="I26" s="108"/>
      <c r="J26" s="109"/>
      <c r="K26" s="95">
        <f>SUM(K25)</f>
        <v>0</v>
      </c>
      <c r="L26" s="96">
        <f>SUM(L25)</f>
        <v>0</v>
      </c>
      <c r="M26" s="95">
        <f>SUM(M25)</f>
        <v>0</v>
      </c>
    </row>
    <row r="27" spans="1:13" s="8" customFormat="1" ht="15">
      <c r="A27" s="71"/>
      <c r="B27" s="63"/>
      <c r="C27" s="16"/>
      <c r="D27" s="62"/>
      <c r="E27" s="62"/>
      <c r="F27" s="63"/>
      <c r="G27" s="62"/>
      <c r="H27" s="53"/>
      <c r="I27" s="54"/>
      <c r="J27" s="55"/>
      <c r="K27" s="56"/>
      <c r="L27" s="57"/>
      <c r="M27" s="56"/>
    </row>
    <row r="28" spans="1:13" s="8" customFormat="1" ht="45">
      <c r="A28" s="68">
        <v>7</v>
      </c>
      <c r="B28" s="40" t="s">
        <v>17</v>
      </c>
      <c r="C28" s="15" t="s">
        <v>40</v>
      </c>
      <c r="D28" s="39"/>
      <c r="E28" s="39"/>
      <c r="F28" s="40" t="s">
        <v>11</v>
      </c>
      <c r="G28" s="39">
        <v>10</v>
      </c>
      <c r="H28" s="41"/>
      <c r="I28" s="48">
        <f>H28*J28+H28</f>
        <v>0</v>
      </c>
      <c r="J28" s="49">
        <v>0.08</v>
      </c>
      <c r="K28" s="50">
        <f>G28*H28</f>
        <v>0</v>
      </c>
      <c r="L28" s="51">
        <f>M28-K28</f>
        <v>0</v>
      </c>
      <c r="M28" s="52">
        <f>G28*I28</f>
        <v>0</v>
      </c>
    </row>
    <row r="29" spans="1:13" s="8" customFormat="1" ht="15.75">
      <c r="A29" s="71"/>
      <c r="B29" s="63"/>
      <c r="C29" s="16"/>
      <c r="D29" s="62"/>
      <c r="E29" s="62"/>
      <c r="F29" s="63"/>
      <c r="G29" s="62"/>
      <c r="H29" s="107" t="s">
        <v>64</v>
      </c>
      <c r="I29" s="108"/>
      <c r="J29" s="109"/>
      <c r="K29" s="95">
        <f>SUM(K28)</f>
        <v>0</v>
      </c>
      <c r="L29" s="96">
        <f>SUM(L28)</f>
        <v>0</v>
      </c>
      <c r="M29" s="95">
        <f>SUM(M28)</f>
        <v>0</v>
      </c>
    </row>
    <row r="30" spans="1:13" s="8" customFormat="1" ht="15">
      <c r="A30" s="71"/>
      <c r="B30" s="63"/>
      <c r="C30" s="16"/>
      <c r="D30" s="62"/>
      <c r="E30" s="62"/>
      <c r="F30" s="63"/>
      <c r="G30" s="62"/>
      <c r="H30" s="53"/>
      <c r="I30" s="54"/>
      <c r="J30" s="55"/>
      <c r="K30" s="56"/>
      <c r="L30" s="57"/>
      <c r="M30" s="56"/>
    </row>
    <row r="31" spans="1:13" s="8" customFormat="1" ht="45">
      <c r="A31" s="68">
        <v>8</v>
      </c>
      <c r="B31" s="40" t="s">
        <v>18</v>
      </c>
      <c r="C31" s="14" t="s">
        <v>48</v>
      </c>
      <c r="D31" s="39"/>
      <c r="E31" s="39"/>
      <c r="F31" s="40" t="s">
        <v>11</v>
      </c>
      <c r="G31" s="39">
        <v>1</v>
      </c>
      <c r="H31" s="41"/>
      <c r="I31" s="48">
        <f>H31*J31+H31</f>
        <v>0</v>
      </c>
      <c r="J31" s="49">
        <v>0.08</v>
      </c>
      <c r="K31" s="50">
        <f>G31*H31</f>
        <v>0</v>
      </c>
      <c r="L31" s="51">
        <f>M31-K31</f>
        <v>0</v>
      </c>
      <c r="M31" s="52">
        <f>G31*I31</f>
        <v>0</v>
      </c>
    </row>
    <row r="32" spans="1:13" s="8" customFormat="1" ht="15.75">
      <c r="A32" s="71"/>
      <c r="B32" s="63"/>
      <c r="C32" s="18"/>
      <c r="D32" s="62"/>
      <c r="E32" s="62"/>
      <c r="F32" s="63"/>
      <c r="G32" s="62"/>
      <c r="H32" s="107" t="s">
        <v>65</v>
      </c>
      <c r="I32" s="108"/>
      <c r="J32" s="109"/>
      <c r="K32" s="95">
        <f>SUM(K31)</f>
        <v>0</v>
      </c>
      <c r="L32" s="96">
        <f>SUM(L31)</f>
        <v>0</v>
      </c>
      <c r="M32" s="95">
        <f>SUM(M31)</f>
        <v>0</v>
      </c>
    </row>
    <row r="33" spans="1:13" s="8" customFormat="1" ht="15">
      <c r="A33" s="71"/>
      <c r="B33" s="63"/>
      <c r="C33" s="18"/>
      <c r="D33" s="62"/>
      <c r="E33" s="62"/>
      <c r="F33" s="63"/>
      <c r="G33" s="62"/>
      <c r="H33" s="53"/>
      <c r="I33" s="54"/>
      <c r="J33" s="55"/>
      <c r="K33" s="56"/>
      <c r="L33" s="57"/>
      <c r="M33" s="56"/>
    </row>
    <row r="34" spans="1:188" s="13" customFormat="1" ht="30">
      <c r="A34" s="111">
        <v>9</v>
      </c>
      <c r="B34" s="68" t="s">
        <v>19</v>
      </c>
      <c r="C34" s="21" t="s">
        <v>49</v>
      </c>
      <c r="D34" s="19"/>
      <c r="E34" s="19"/>
      <c r="F34" s="60" t="s">
        <v>11</v>
      </c>
      <c r="G34" s="68">
        <v>5</v>
      </c>
      <c r="H34" s="41"/>
      <c r="I34" s="48">
        <f>H34*J34+H34</f>
        <v>0</v>
      </c>
      <c r="J34" s="49">
        <v>0.08</v>
      </c>
      <c r="K34" s="50">
        <f>G34*H34</f>
        <v>0</v>
      </c>
      <c r="L34" s="51">
        <f>M34-K34</f>
        <v>0</v>
      </c>
      <c r="M34" s="52">
        <f>G34*I34</f>
        <v>0</v>
      </c>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row>
    <row r="35" spans="1:188" s="13" customFormat="1" ht="30">
      <c r="A35" s="111"/>
      <c r="B35" s="40" t="s">
        <v>20</v>
      </c>
      <c r="C35" s="21" t="s">
        <v>30</v>
      </c>
      <c r="D35" s="27"/>
      <c r="E35" s="27"/>
      <c r="F35" s="60" t="s">
        <v>11</v>
      </c>
      <c r="G35" s="40">
        <v>50</v>
      </c>
      <c r="H35" s="41"/>
      <c r="I35" s="48">
        <f>H35*J35+H35</f>
        <v>0</v>
      </c>
      <c r="J35" s="49">
        <v>0.08</v>
      </c>
      <c r="K35" s="50">
        <f>G35*H35</f>
        <v>0</v>
      </c>
      <c r="L35" s="51">
        <f>M35-K35</f>
        <v>0</v>
      </c>
      <c r="M35" s="52">
        <f>G35*I35</f>
        <v>0</v>
      </c>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row>
    <row r="36" spans="1:188" s="7" customFormat="1" ht="15.75">
      <c r="A36" s="59"/>
      <c r="B36" s="59"/>
      <c r="C36" s="22"/>
      <c r="D36" s="69"/>
      <c r="E36" s="69"/>
      <c r="F36" s="70"/>
      <c r="G36" s="59"/>
      <c r="H36" s="107" t="s">
        <v>66</v>
      </c>
      <c r="I36" s="108"/>
      <c r="J36" s="109"/>
      <c r="K36" s="95">
        <f>SUM(K34:K35)</f>
        <v>0</v>
      </c>
      <c r="L36" s="96">
        <f>SUM(L34:L35)</f>
        <v>0</v>
      </c>
      <c r="M36" s="95">
        <f>SUM(M34:M35)</f>
        <v>0</v>
      </c>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row>
    <row r="37" spans="1:13" s="11" customFormat="1" ht="15">
      <c r="A37" s="71"/>
      <c r="B37" s="71"/>
      <c r="C37" s="24"/>
      <c r="D37" s="20"/>
      <c r="E37" s="20"/>
      <c r="F37" s="61"/>
      <c r="G37" s="71"/>
      <c r="H37" s="72"/>
      <c r="I37" s="54"/>
      <c r="J37" s="55"/>
      <c r="K37" s="56"/>
      <c r="L37" s="57"/>
      <c r="M37" s="56"/>
    </row>
    <row r="38" spans="1:13" s="11" customFormat="1" ht="45">
      <c r="A38" s="68">
        <v>10</v>
      </c>
      <c r="B38" s="68" t="s">
        <v>21</v>
      </c>
      <c r="C38" s="23" t="s">
        <v>50</v>
      </c>
      <c r="D38" s="19"/>
      <c r="E38" s="19"/>
      <c r="F38" s="60" t="s">
        <v>11</v>
      </c>
      <c r="G38" s="68">
        <v>30</v>
      </c>
      <c r="H38" s="41"/>
      <c r="I38" s="48">
        <f>H38*J38+H38</f>
        <v>0</v>
      </c>
      <c r="J38" s="49">
        <v>0.08</v>
      </c>
      <c r="K38" s="50">
        <f>G38*H38</f>
        <v>0</v>
      </c>
      <c r="L38" s="51">
        <f>M38-K38</f>
        <v>0</v>
      </c>
      <c r="M38" s="52">
        <f>G38*I38</f>
        <v>0</v>
      </c>
    </row>
    <row r="39" spans="1:13" s="11" customFormat="1" ht="15.75">
      <c r="A39" s="71"/>
      <c r="B39" s="71"/>
      <c r="C39" s="24"/>
      <c r="D39" s="20"/>
      <c r="E39" s="20"/>
      <c r="F39" s="61"/>
      <c r="G39" s="71"/>
      <c r="H39" s="107" t="s">
        <v>67</v>
      </c>
      <c r="I39" s="108"/>
      <c r="J39" s="109"/>
      <c r="K39" s="95">
        <f>SUM(K38)</f>
        <v>0</v>
      </c>
      <c r="L39" s="96">
        <f>SUM(L38)</f>
        <v>0</v>
      </c>
      <c r="M39" s="95">
        <f>SUM(M38)</f>
        <v>0</v>
      </c>
    </row>
    <row r="40" spans="1:13" s="11" customFormat="1" ht="15">
      <c r="A40" s="71"/>
      <c r="B40" s="71"/>
      <c r="C40" s="24"/>
      <c r="D40" s="20"/>
      <c r="E40" s="20"/>
      <c r="F40" s="61"/>
      <c r="G40" s="71"/>
      <c r="H40" s="72"/>
      <c r="I40" s="54"/>
      <c r="J40" s="55"/>
      <c r="K40" s="56"/>
      <c r="L40" s="57"/>
      <c r="M40" s="56"/>
    </row>
    <row r="41" spans="1:13" s="8" customFormat="1" ht="15">
      <c r="A41" s="63"/>
      <c r="B41" s="63"/>
      <c r="C41" s="20"/>
      <c r="D41" s="73"/>
      <c r="E41" s="73"/>
      <c r="F41" s="61"/>
      <c r="G41" s="63"/>
      <c r="H41" s="74"/>
      <c r="I41" s="75"/>
      <c r="J41" s="55"/>
      <c r="K41" s="76"/>
      <c r="L41" s="77"/>
      <c r="M41" s="76"/>
    </row>
    <row r="42" spans="1:13" s="8" customFormat="1" ht="30">
      <c r="A42" s="40">
        <v>11</v>
      </c>
      <c r="B42" s="40" t="s">
        <v>22</v>
      </c>
      <c r="C42" s="19" t="s">
        <v>52</v>
      </c>
      <c r="D42" s="27"/>
      <c r="E42" s="27"/>
      <c r="F42" s="60" t="s">
        <v>11</v>
      </c>
      <c r="G42" s="40">
        <v>4</v>
      </c>
      <c r="H42" s="41"/>
      <c r="I42" s="48">
        <f>H42*J42+H42</f>
        <v>0</v>
      </c>
      <c r="J42" s="49">
        <v>0.08</v>
      </c>
      <c r="K42" s="50">
        <f>G42*H42</f>
        <v>0</v>
      </c>
      <c r="L42" s="51">
        <f>M42-K42</f>
        <v>0</v>
      </c>
      <c r="M42" s="52">
        <f>G42*I42</f>
        <v>0</v>
      </c>
    </row>
    <row r="43" spans="1:13" s="8" customFormat="1" ht="15.75">
      <c r="A43" s="63"/>
      <c r="B43" s="63"/>
      <c r="C43" s="20"/>
      <c r="D43" s="73"/>
      <c r="E43" s="73"/>
      <c r="F43" s="61"/>
      <c r="G43" s="63"/>
      <c r="H43" s="107" t="s">
        <v>36</v>
      </c>
      <c r="I43" s="108"/>
      <c r="J43" s="109"/>
      <c r="K43" s="95">
        <f>SUM(K42)</f>
        <v>0</v>
      </c>
      <c r="L43" s="96">
        <f>SUM(L42)</f>
        <v>0</v>
      </c>
      <c r="M43" s="95">
        <f>SUM(M42)</f>
        <v>0</v>
      </c>
    </row>
    <row r="44" spans="1:13" s="8" customFormat="1" ht="15">
      <c r="A44" s="63"/>
      <c r="B44" s="63"/>
      <c r="C44" s="20"/>
      <c r="D44" s="73"/>
      <c r="E44" s="73"/>
      <c r="F44" s="61"/>
      <c r="G44" s="63"/>
      <c r="H44" s="74"/>
      <c r="I44" s="75"/>
      <c r="J44" s="55"/>
      <c r="K44" s="76"/>
      <c r="L44" s="77"/>
      <c r="M44" s="76"/>
    </row>
    <row r="45" spans="1:13" s="8" customFormat="1" ht="24" customHeight="1">
      <c r="A45" s="40">
        <v>12</v>
      </c>
      <c r="B45" s="40" t="s">
        <v>24</v>
      </c>
      <c r="C45" s="25" t="s">
        <v>53</v>
      </c>
      <c r="D45" s="27"/>
      <c r="E45" s="27"/>
      <c r="F45" s="60" t="s">
        <v>11</v>
      </c>
      <c r="G45" s="40">
        <v>2</v>
      </c>
      <c r="H45" s="41"/>
      <c r="I45" s="48">
        <f>H45*J45+H45</f>
        <v>0</v>
      </c>
      <c r="J45" s="49">
        <v>0.08</v>
      </c>
      <c r="K45" s="50">
        <f>G45*H45</f>
        <v>0</v>
      </c>
      <c r="L45" s="51">
        <f>M45-K45</f>
        <v>0</v>
      </c>
      <c r="M45" s="52">
        <f>G45*I45</f>
        <v>0</v>
      </c>
    </row>
    <row r="46" spans="1:13" s="8" customFormat="1" ht="15.75">
      <c r="A46" s="63"/>
      <c r="B46" s="63"/>
      <c r="C46" s="26"/>
      <c r="D46" s="73"/>
      <c r="E46" s="73"/>
      <c r="F46" s="61"/>
      <c r="G46" s="63"/>
      <c r="H46" s="107" t="s">
        <v>68</v>
      </c>
      <c r="I46" s="108"/>
      <c r="J46" s="109"/>
      <c r="K46" s="95">
        <f>SUM(K45)</f>
        <v>0</v>
      </c>
      <c r="L46" s="96">
        <f>SUM(L45)</f>
        <v>0</v>
      </c>
      <c r="M46" s="95">
        <f>SUM(M45)</f>
        <v>0</v>
      </c>
    </row>
    <row r="47" spans="1:13" s="8" customFormat="1" ht="15">
      <c r="A47" s="63"/>
      <c r="B47" s="63"/>
      <c r="C47" s="26"/>
      <c r="D47" s="73"/>
      <c r="E47" s="73"/>
      <c r="F47" s="61"/>
      <c r="G47" s="63"/>
      <c r="H47" s="74"/>
      <c r="I47" s="75"/>
      <c r="J47" s="55"/>
      <c r="K47" s="76"/>
      <c r="L47" s="77"/>
      <c r="M47" s="76"/>
    </row>
    <row r="48" spans="1:13" s="5" customFormat="1" ht="15">
      <c r="A48" s="59"/>
      <c r="B48" s="59"/>
      <c r="C48" s="22"/>
      <c r="D48" s="78"/>
      <c r="E48" s="78"/>
      <c r="F48" s="70"/>
      <c r="G48" s="59"/>
      <c r="H48" s="91"/>
      <c r="I48" s="54"/>
      <c r="J48" s="55"/>
      <c r="K48" s="56"/>
      <c r="L48" s="57"/>
      <c r="M48" s="56"/>
    </row>
    <row r="49" spans="1:13" s="8" customFormat="1" ht="45">
      <c r="A49" s="40">
        <v>13</v>
      </c>
      <c r="B49" s="40" t="s">
        <v>25</v>
      </c>
      <c r="C49" s="28" t="s">
        <v>41</v>
      </c>
      <c r="D49" s="66"/>
      <c r="E49" s="66"/>
      <c r="F49" s="60" t="s">
        <v>11</v>
      </c>
      <c r="G49" s="40">
        <v>2</v>
      </c>
      <c r="H49" s="41"/>
      <c r="I49" s="48">
        <f>H49*J49+H49</f>
        <v>0</v>
      </c>
      <c r="J49" s="49">
        <v>0.08</v>
      </c>
      <c r="K49" s="50">
        <f>G49*H49</f>
        <v>0</v>
      </c>
      <c r="L49" s="51">
        <f>M49-K49</f>
        <v>0</v>
      </c>
      <c r="M49" s="52">
        <f>G49*I49</f>
        <v>0</v>
      </c>
    </row>
    <row r="50" spans="1:13" s="5" customFormat="1" ht="15.75">
      <c r="A50" s="89"/>
      <c r="B50" s="59"/>
      <c r="C50" s="22"/>
      <c r="D50" s="78"/>
      <c r="E50" s="78"/>
      <c r="F50" s="70"/>
      <c r="G50" s="79"/>
      <c r="H50" s="112" t="s">
        <v>70</v>
      </c>
      <c r="I50" s="113"/>
      <c r="J50" s="114"/>
      <c r="K50" s="92">
        <f>SUM(K49:K49)</f>
        <v>0</v>
      </c>
      <c r="L50" s="93">
        <f>SUM(L49:L49)</f>
        <v>0</v>
      </c>
      <c r="M50" s="92">
        <f>SUM(M49:M49)</f>
        <v>0</v>
      </c>
    </row>
    <row r="51" spans="1:13" s="5" customFormat="1" ht="15.75">
      <c r="A51" s="105"/>
      <c r="B51" s="59"/>
      <c r="C51" s="22"/>
      <c r="D51" s="78"/>
      <c r="E51" s="78"/>
      <c r="F51" s="70"/>
      <c r="G51" s="79"/>
      <c r="H51" s="106"/>
      <c r="I51" s="106"/>
      <c r="J51" s="106"/>
      <c r="K51" s="99"/>
      <c r="L51" s="100"/>
      <c r="M51" s="99"/>
    </row>
    <row r="52" spans="1:13" s="5" customFormat="1" ht="30">
      <c r="A52" s="68" t="s">
        <v>71</v>
      </c>
      <c r="B52" s="40" t="s">
        <v>72</v>
      </c>
      <c r="C52" s="19" t="s">
        <v>42</v>
      </c>
      <c r="D52" s="66"/>
      <c r="E52" s="66"/>
      <c r="F52" s="60" t="s">
        <v>11</v>
      </c>
      <c r="G52" s="40">
        <v>1</v>
      </c>
      <c r="H52" s="41"/>
      <c r="I52" s="48">
        <v>0</v>
      </c>
      <c r="J52" s="49">
        <v>0.08</v>
      </c>
      <c r="K52" s="50">
        <v>0</v>
      </c>
      <c r="L52" s="51">
        <v>0</v>
      </c>
      <c r="M52" s="52">
        <v>0</v>
      </c>
    </row>
    <row r="53" spans="1:13" s="5" customFormat="1" ht="15.75">
      <c r="A53" s="71"/>
      <c r="B53" s="63"/>
      <c r="C53" s="20"/>
      <c r="D53" s="67"/>
      <c r="E53" s="67"/>
      <c r="F53" s="61"/>
      <c r="G53" s="63"/>
      <c r="H53" s="107" t="s">
        <v>69</v>
      </c>
      <c r="I53" s="108"/>
      <c r="J53" s="109"/>
      <c r="K53" s="95">
        <f>SUM(K52)</f>
        <v>0</v>
      </c>
      <c r="L53" s="96">
        <f>SUM(L52)</f>
        <v>0</v>
      </c>
      <c r="M53" s="95">
        <f>SUM(M52)</f>
        <v>0</v>
      </c>
    </row>
    <row r="54" spans="1:13" s="8" customFormat="1" ht="15">
      <c r="A54" s="71"/>
      <c r="B54" s="63"/>
      <c r="C54" s="20"/>
      <c r="D54" s="67"/>
      <c r="E54" s="67"/>
      <c r="F54" s="61"/>
      <c r="G54" s="63"/>
      <c r="H54" s="80"/>
      <c r="I54" s="54"/>
      <c r="J54" s="55"/>
      <c r="K54" s="56"/>
      <c r="L54" s="57"/>
      <c r="M54" s="56"/>
    </row>
    <row r="55" spans="1:13" s="8" customFormat="1" ht="30">
      <c r="A55" s="68">
        <v>14</v>
      </c>
      <c r="B55" s="40" t="s">
        <v>26</v>
      </c>
      <c r="C55" s="19" t="s">
        <v>43</v>
      </c>
      <c r="D55" s="66"/>
      <c r="E55" s="66"/>
      <c r="F55" s="60" t="s">
        <v>11</v>
      </c>
      <c r="G55" s="40">
        <v>50</v>
      </c>
      <c r="H55" s="41"/>
      <c r="I55" s="48">
        <f>H55*J55+H55</f>
        <v>0</v>
      </c>
      <c r="J55" s="49">
        <v>0.08</v>
      </c>
      <c r="K55" s="50">
        <f>G55*H55</f>
        <v>0</v>
      </c>
      <c r="L55" s="51">
        <f>M55-K55</f>
        <v>0</v>
      </c>
      <c r="M55" s="52">
        <f>G55*I55</f>
        <v>0</v>
      </c>
    </row>
    <row r="56" spans="1:13" s="8" customFormat="1" ht="15.75">
      <c r="A56" s="71"/>
      <c r="B56" s="63"/>
      <c r="C56" s="20"/>
      <c r="D56" s="67"/>
      <c r="E56" s="67"/>
      <c r="F56" s="61"/>
      <c r="G56" s="63"/>
      <c r="H56" s="107" t="s">
        <v>37</v>
      </c>
      <c r="I56" s="108"/>
      <c r="J56" s="109"/>
      <c r="K56" s="95">
        <f>SUM(K55)</f>
        <v>0</v>
      </c>
      <c r="L56" s="96">
        <f>SUM(L55)</f>
        <v>0</v>
      </c>
      <c r="M56" s="95">
        <f>SUM(M55)</f>
        <v>0</v>
      </c>
    </row>
    <row r="57" spans="1:13" s="8" customFormat="1" ht="15">
      <c r="A57" s="71"/>
      <c r="B57" s="63"/>
      <c r="C57" s="20"/>
      <c r="D57" s="67"/>
      <c r="E57" s="67"/>
      <c r="F57" s="61"/>
      <c r="G57" s="63"/>
      <c r="H57" s="80"/>
      <c r="I57" s="54"/>
      <c r="J57" s="55"/>
      <c r="K57" s="56"/>
      <c r="L57" s="57"/>
      <c r="M57" s="56"/>
    </row>
    <row r="58" spans="1:13" s="8" customFormat="1" ht="30">
      <c r="A58" s="68">
        <v>15</v>
      </c>
      <c r="B58" s="40" t="s">
        <v>28</v>
      </c>
      <c r="C58" s="19" t="s">
        <v>51</v>
      </c>
      <c r="D58" s="98"/>
      <c r="E58" s="66"/>
      <c r="F58" s="60" t="s">
        <v>11</v>
      </c>
      <c r="G58" s="40">
        <v>100</v>
      </c>
      <c r="H58" s="41"/>
      <c r="I58" s="48">
        <f>H58*J58+H58</f>
        <v>0</v>
      </c>
      <c r="J58" s="49">
        <v>0.08</v>
      </c>
      <c r="K58" s="50">
        <f>G58*H58</f>
        <v>0</v>
      </c>
      <c r="L58" s="51">
        <f>M58-K58</f>
        <v>0</v>
      </c>
      <c r="M58" s="52">
        <f>G58*I58</f>
        <v>0</v>
      </c>
    </row>
    <row r="59" spans="1:13" s="8" customFormat="1" ht="15.75">
      <c r="A59" s="90"/>
      <c r="B59" s="63"/>
      <c r="C59" s="20"/>
      <c r="D59" s="67"/>
      <c r="E59" s="67"/>
      <c r="F59" s="61"/>
      <c r="G59" s="63"/>
      <c r="H59" s="107" t="s">
        <v>38</v>
      </c>
      <c r="I59" s="108"/>
      <c r="J59" s="109"/>
      <c r="K59" s="95">
        <f>SUM(K58)</f>
        <v>0</v>
      </c>
      <c r="L59" s="96">
        <f>SUM(L58)</f>
        <v>0</v>
      </c>
      <c r="M59" s="95">
        <f>SUM(M58)</f>
        <v>0</v>
      </c>
    </row>
    <row r="60" spans="4:13" ht="15">
      <c r="D60" s="81"/>
      <c r="E60" s="81"/>
      <c r="F60" s="82"/>
      <c r="G60" s="82"/>
      <c r="H60" s="82"/>
      <c r="I60" s="82"/>
      <c r="J60" s="83"/>
      <c r="K60" s="82"/>
      <c r="L60" s="82"/>
      <c r="M60" s="82"/>
    </row>
    <row r="61" spans="4:13" ht="15.75">
      <c r="D61" s="81"/>
      <c r="E61" s="81"/>
      <c r="F61" s="82"/>
      <c r="G61" s="82"/>
      <c r="H61" s="84" t="s">
        <v>44</v>
      </c>
      <c r="I61" s="84"/>
      <c r="J61" s="85"/>
      <c r="K61" s="86">
        <f>K59+K56+K50+K46+K43+K39+K36+K32+K29+K26+K23+K20+K17+K14+K11</f>
        <v>0</v>
      </c>
      <c r="L61" s="86">
        <f>M61-K61</f>
        <v>0</v>
      </c>
      <c r="M61" s="86">
        <f>M59+M56+M50+M46+M43+M39+M36+M32+M29+M26+M23+M20+M17+M14+M11</f>
        <v>0</v>
      </c>
    </row>
    <row r="63" spans="8:11" ht="15.75">
      <c r="H63" s="84"/>
      <c r="I63" s="84"/>
      <c r="J63" s="85"/>
      <c r="K63" s="86"/>
    </row>
  </sheetData>
  <sheetProtection/>
  <mergeCells count="19">
    <mergeCell ref="A3:M3"/>
    <mergeCell ref="H56:J56"/>
    <mergeCell ref="H59:J59"/>
    <mergeCell ref="H11:J11"/>
    <mergeCell ref="H43:J43"/>
    <mergeCell ref="H46:J46"/>
    <mergeCell ref="H26:J26"/>
    <mergeCell ref="H23:J23"/>
    <mergeCell ref="H20:J20"/>
    <mergeCell ref="H53:J53"/>
    <mergeCell ref="A8:A10"/>
    <mergeCell ref="A34:A35"/>
    <mergeCell ref="H39:J39"/>
    <mergeCell ref="H50:J50"/>
    <mergeCell ref="H17:J17"/>
    <mergeCell ref="H36:J36"/>
    <mergeCell ref="H32:J32"/>
    <mergeCell ref="H29:J29"/>
    <mergeCell ref="H14:J14"/>
  </mergeCells>
  <printOptions/>
  <pageMargins left="0.32007874015748033" right="0.45" top="0.8736220472440944" bottom="1.3937007874015748" header="0.4799212598425196" footer="1"/>
  <pageSetup fitToHeight="0" fitToWidth="0"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dc:creator>
  <cp:keywords/>
  <dc:description/>
  <cp:lastModifiedBy>Zbigniew Kawałek</cp:lastModifiedBy>
  <cp:lastPrinted>2019-01-22T09:33:39Z</cp:lastPrinted>
  <dcterms:created xsi:type="dcterms:W3CDTF">2017-07-06T11:55:41Z</dcterms:created>
  <dcterms:modified xsi:type="dcterms:W3CDTF">2019-02-04T11:28:38Z</dcterms:modified>
  <cp:category/>
  <cp:version/>
  <cp:contentType/>
  <cp:contentStatus/>
</cp:coreProperties>
</file>