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83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'Arkusz1'!$A$1:$O$172</definedName>
    <definedName name="OLE_LINK2" localSheetId="0">'Arkusz1'!#REF!</definedName>
  </definedNames>
  <calcPr fullCalcOnLoad="1"/>
</workbook>
</file>

<file path=xl/sharedStrings.xml><?xml version="1.0" encoding="utf-8"?>
<sst xmlns="http://schemas.openxmlformats.org/spreadsheetml/2006/main" count="747" uniqueCount="211">
  <si>
    <t>Opaska dziana wiskozowa pakowana pojedynczo 4 m x 10 cm</t>
  </si>
  <si>
    <t>Opaska dziana wiskozowa pakowana pojedynczo 4 m x 15cm</t>
  </si>
  <si>
    <t>L.p</t>
  </si>
  <si>
    <t>j.m</t>
  </si>
  <si>
    <t>Ilość</t>
  </si>
  <si>
    <t>Cena netto</t>
  </si>
  <si>
    <t>Vat</t>
  </si>
  <si>
    <t>Cena brutto</t>
  </si>
  <si>
    <t>Wartość netto</t>
  </si>
  <si>
    <t>Wartość brutto</t>
  </si>
  <si>
    <t>szt</t>
  </si>
  <si>
    <t>Lignina rolki 150 g</t>
  </si>
  <si>
    <t>mb</t>
  </si>
  <si>
    <t>kg</t>
  </si>
  <si>
    <t>op</t>
  </si>
  <si>
    <t>Opatrunek hydrokoloidowy z poliuretanową półprzepuszczalną wodo- i bakterioodporną powłoką osłaniającą, jałowy, zaopatrzony w krawędż samoprzylepną 10 cm x 10 cm</t>
  </si>
  <si>
    <t>Opatrunek hydrokoloidowy z poliuretanową półprzepuszczalną wodo- i bakterioodporną powłoką osłaniającą, jałowy, zaopatrzony w krawędż samoprzylepną 20 cm x 20 cm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</si>
  <si>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</si>
  <si>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</si>
  <si>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Plaster przezroczysty perforowany na folii hypoalergiczny szer.2,5 cm długość 5 m</t>
  </si>
  <si>
    <t>Plaster na elastycznej tkaninie, hypoalergiczny, rozciągliwy z papierem wyścielającym 20 cm x 10 m</t>
  </si>
  <si>
    <t>Plaster z opatrunkiem na tkaninie szer. 6 cm</t>
  </si>
  <si>
    <t>Opatrunek foliowy, przezroczysty, sterylny do mocowania wkłuć obwodowych z wcięciem, ramką i metką 7cm x 9 cm</t>
  </si>
  <si>
    <t>Opatrunek foliowy, przezroczysty, sterylny do mocowania wkłuć  z  ramką 10cm x 12 cm</t>
  </si>
  <si>
    <t>Opatrunek z warstwą hydrokoloidową, hydroaktywny, piankowy 10 cm x 10 cm</t>
  </si>
  <si>
    <t>Opatrunek zawierający srebro w osłonie wykonanej z włókien poliamidowych, impregnowany maścią na bazie tłuszczów obojętnych 10 cm x 10 cm</t>
  </si>
  <si>
    <t>Podkład wyścielający z włókien poliestrowych pod gips 3 m x 10 cm</t>
  </si>
  <si>
    <t>Podkład wyścielający z włókien poliestrowych pod gips 3 m x 15 cm</t>
  </si>
  <si>
    <t>Podkład wyścielającyz włókien poliestrowych pod gips 3 m x 20 cm</t>
  </si>
  <si>
    <t>Wata operacyjna bawełniano - wiskozowa x 500 g (70% bawełny- 30% wiskozy)</t>
  </si>
  <si>
    <t>Opatrunek jałowy z siatki bawełnianej z maścią neutralną dla skóry 10 cm x 10 cm</t>
  </si>
  <si>
    <t>Przylepiec hipoalergiczny pooperacyjny włókninowy jałowy z zaokrąglonymi rogami 5 cm x 7,2</t>
  </si>
  <si>
    <t>Przylepiec hipoalergiczny pooperacyjny włókninowy jałowy z zaokrąglonymi rogami 6 cm x 10 cm</t>
  </si>
  <si>
    <t>Przylepiec hipoalergiczny pooperacyjny włókninowy jałowy z zaokrąglonymi rogami 8 cm x 10 cm</t>
  </si>
  <si>
    <t>Przylepiec hipoalergiczny pooperacyjny włókninowy jałowy z zaokrąglonymi rogami 8 cm x 15 cm</t>
  </si>
  <si>
    <t>Przylepiec hipoalergiczny pooperacyjny włókninowy jałowy z zaokrąglonymi rogami 8 cm x 20 cm</t>
  </si>
  <si>
    <t>Przylepiec hipoalergiczny pooperacyjny włókninowy jałowy z zaokrąglonymi rogami 10 cm x 20 cm</t>
  </si>
  <si>
    <t>Przylepiec hipoalergiczny pooperacyjny włókninowy jałowy z zaokrąglonymi rogami 25 cm x 10 cm</t>
  </si>
  <si>
    <t>Przylepiec hipoalergiczny pooperacyjny włókninowy jałowy z zaokrąglonymi rogami 35 cm x 10 cm</t>
  </si>
  <si>
    <t>Opatrunek foliowy, przezroczysty, sterylny do mocowania wkłuć obwodowych z wcięciem, ramką i metką 5cm x 5,7 cm</t>
  </si>
  <si>
    <t>Pakiet nr 8</t>
  </si>
  <si>
    <t>Opaska elastyczna tkana z zawartością bawełny, z zapinką wielokrotnego użytku, pakowana pojedynczo 4 m x 15 cm</t>
  </si>
  <si>
    <t>Opaska gipsowa wykonana z gazy min 17 nitkowej szybkowiążąca w czasie 4-6 minut,gips nakładany z obu stron opaski,zawartość gipsu naturalnego min.94%, możliwość obciążenia po 30 minutach 3 m x10 cm, na rolce tekturowej</t>
  </si>
  <si>
    <t>Opaska gipsowa wykonana z gazy min 17 nitkowej szybkowiążąca w czasie 4-6 minut,gips nakładany z obu stron opaski,zawartość gipsu naturalnego min.94%, możliwość obciążenia po 30 minutach 3 m x20 cm, na rolce tekturowej</t>
  </si>
  <si>
    <t>Gaza 17 nitkowa szerokości 90 cm klasa II reguła 7</t>
  </si>
  <si>
    <t>Gaza 17 nitkowa jałowa 1 m x 1 m sterylizowana parą wodną klasa II reguła 7,tex15</t>
  </si>
  <si>
    <t>Tampony z gazy 20 nitkowej o wymiarach 24x24 cm, kula średnicy 30 mm niejałowe</t>
  </si>
  <si>
    <t>Siatkowy rękaw elastyczny do podtrzymywania opatrunków na ramię i nogę dziecka, w stanie nierozciągniętym szer. 2 cm, dł.25 m zawartość bawełny min. 50%</t>
  </si>
  <si>
    <t>Siatkowy rękaw elastyczny do podtrzymywania opatrunków w stanie nierozciągniętym szer. 3 cm dł.25 m zawartość bawełny min. 50%</t>
  </si>
  <si>
    <t>Siatkowy rękaw elastyczny do podtrzymywania opatrunków na tułów dziecka, głowę, udo, pachę w stanie nierozciągniętym szer. 5 cm dł.25 m zawartość bawełny min. 50%</t>
  </si>
  <si>
    <t>OPIS</t>
  </si>
  <si>
    <t>Kompresy gazowe jałowe, białe, niepylące, z podwijanymi brzegami sterylizowane parą wodną 8 warstw, 17 nitek 5 cm x 5 cm pakowane po 3 szt,klasa IIA reguła 7 tex 15</t>
  </si>
  <si>
    <t>Kompresy gazowe jałowe, białe, niepylące, z podwijanymi brzegami sterylizowane parą wodną 8 warstw, 17 nitek 7,5 cm x 7,5 cm pakowane po 3 szt,klasa IIA reguła 7 tex 15</t>
  </si>
  <si>
    <t>Kompresy gazowe jałowe, białe, niepylące, z podwijanymi brzegami sterylizowane parą wodną 8 warstw, 17 nitek 10 cm x 10 cm pakowane po 3 szt,klasa IIA reguła 7 tex 15</t>
  </si>
  <si>
    <t>Kompresy gazowe niejałowe białe, niepylące 16 warstw 17 nitek 5 cm x 5 cm x 100 szt,klasa IIA reguła 7 tex 15</t>
  </si>
  <si>
    <t>Kompresy gazowe niejałowe białe, niepylące 16 warstw 17 nitek 7,5 cm x 7,5 cm x 100 szt,klasa IIA reguła 7 tex 15</t>
  </si>
  <si>
    <t>Kompresy gazowe niejałowe białe, niepylące 16 warstw 17 nitek 10 cm x 10 cm x 100 szt,klasa IIA reguła 7 tex 15</t>
  </si>
  <si>
    <t>Pakiet nr 1</t>
  </si>
  <si>
    <t>Pakiet nr 3</t>
  </si>
  <si>
    <t>Pakiet nr 4</t>
  </si>
  <si>
    <t>Pakiet nr 5</t>
  </si>
  <si>
    <t>Pakiet nr 6</t>
  </si>
  <si>
    <t>Pakiet nr 7</t>
  </si>
  <si>
    <t>Kompresy włókninowe jałowe, sterylizowane parą wodną, białe, niepylące, 4 warstwy, 40g/m2 o wysokiej chłonności 10cm x 10cm pakowane po 10 szt w bezpyłowo otwieranych opakowaniach papierowych lub folia/papier</t>
  </si>
  <si>
    <t>Pakiet nr 2</t>
  </si>
  <si>
    <t>Pakiet nr 9</t>
  </si>
  <si>
    <t>Pakiet nr 10</t>
  </si>
  <si>
    <t>Pakiet nr 11</t>
  </si>
  <si>
    <t>Pakiet  nr 12</t>
  </si>
  <si>
    <t>Gaza bawełniana 8 warstwowa z podwijanymi brzegami, w rolkach, jałowa szer. 0,5 cm dł.2m</t>
  </si>
  <si>
    <t>Gaza bawełniana 8 warstwowa z podwijanymi brzegami, w rolkach, jałowa szer. 2 cm dł.2m</t>
  </si>
  <si>
    <t>Pakiet nr 13</t>
  </si>
  <si>
    <t>Nr katalogowy  /Nazwa jak na fakturze</t>
  </si>
  <si>
    <t>Wartość VAT</t>
  </si>
  <si>
    <t>kpl</t>
  </si>
  <si>
    <t>Pakiet  nr 14</t>
  </si>
  <si>
    <t>Pakiet nr 15</t>
  </si>
  <si>
    <t>Folia samoprzylepna IOBAN bakteriobójcza, jodowana, sterylizowana radiacyjnie, rozmiar 34 x 35-cm -  przylepna</t>
  </si>
  <si>
    <t xml:space="preserve">Folia samoprzylepna IOBAN bakteriobójcza, jodowana, sterylizowana radiacyjnie, rozmiar  56x60-cm - rozmiar przylepny </t>
  </si>
  <si>
    <t>Pakiet  nr 16</t>
  </si>
  <si>
    <t>Pakiet  nr 17</t>
  </si>
  <si>
    <t>Pakiet nr 18</t>
  </si>
  <si>
    <t>Pakiet nr 19</t>
  </si>
  <si>
    <r>
      <t>Serweta niesterylna w rozm. 90x160cm, fizelinowa, nieprzemakalna, gramatura 40g/m</t>
    </r>
    <r>
      <rPr>
        <sz val="9"/>
        <color indexed="8"/>
        <rFont val="Calibri"/>
        <family val="2"/>
      </rPr>
      <t>²</t>
    </r>
  </si>
  <si>
    <t>RAZEM</t>
  </si>
  <si>
    <t>Sprawa P/71/11/2014/OPATR/MED.</t>
  </si>
  <si>
    <t>Pakiet nr 20</t>
  </si>
  <si>
    <t xml:space="preserve">Jałowy podkład podgipsowy, syntetyczny, roz. 10cm a 1szt </t>
  </si>
  <si>
    <t>Jałowy podkład podgipsowy, syntetyczny, roz.15cm a 1szt</t>
  </si>
  <si>
    <t>Uwagi do pakietu nr 20</t>
  </si>
  <si>
    <t>Pakiet nr 21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</si>
  <si>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</t>
  </si>
  <si>
    <t>Parametr oceniany dodatkowo</t>
  </si>
  <si>
    <t xml:space="preserve">1.Zamawiający wymaga aby wszystkie kompresy posiadały podwijane brzegi.
2.Gaza bielona metodą  bezchlorową.
3.Do każdej pozycji asortymentowej wymagane jest dołączenie próbek  wyrobów po 1szt najmniejszego opakowania handlowego i opisanych ze wskazaniem  numeru pozycji.również wymagany jest spis próbek.
4.Wymagane jest dostarczenie dokumentu potwierdzającego walidację procesu sterylizacji wyrobów stanowiących przedmiot oferty/zamówienia zgodnie z normą:PN-EN ISO 17665-1:2008(sterylizacja parą wodną w nadciśnieniu) w formie końcowego raportu z walidacji.lub raport ponownej kwalifikacji procesu sterylizacji(operacyjny i procesowy)
</t>
  </si>
  <si>
    <t>Rozmiar tupferów 20x20mm</t>
  </si>
  <si>
    <t>Rozmiar podkładu 10cm</t>
  </si>
  <si>
    <t>Rozmiar podkładu 15cm</t>
  </si>
  <si>
    <t>Rozmiar tupferów 9,5x9,5 cm</t>
  </si>
  <si>
    <t>Szerokość opaski 10 cm</t>
  </si>
  <si>
    <t>Opaska gipsowa wykonana z gazy min 17 nitkowej szybkowiążąca w czasie 4-6 minut,gips nakładany z obu stron opaski,zawartość gipsu naturalnego min.94%, możliwość obciążenia po 30 minutach 3 m x 15 cm, na rolce tekturowej</t>
  </si>
  <si>
    <t>Szerokość opaski 20 cm</t>
  </si>
  <si>
    <t>Szerokość opaski 15 cm</t>
  </si>
  <si>
    <t>Szerokość podkładu 10 cm</t>
  </si>
  <si>
    <t>Szerokość podkładu 15 cm</t>
  </si>
  <si>
    <t>Szerokość podkładu 20 cm</t>
  </si>
  <si>
    <t>Parametr zgodny z opisem - 1 pkt</t>
  </si>
  <si>
    <t>Parametr oceniany większy lub mniejszy do 10% - 0 pkt</t>
  </si>
  <si>
    <t>Szerokość gazy 90 cm</t>
  </si>
  <si>
    <t>Szerokość gazy 100 cm</t>
  </si>
  <si>
    <t>Wielkość opakowania 150 g</t>
  </si>
  <si>
    <t xml:space="preserve">Ewakuator laparoskopowy ,poj 200 ml, </t>
  </si>
  <si>
    <t>Ewakuator laparoskopowy, poj. 410 ml,</t>
  </si>
  <si>
    <t>Pojemność ewakuatora 200 ml</t>
  </si>
  <si>
    <t>Pojemność ewakuatora 410 ml</t>
  </si>
  <si>
    <r>
      <t>Gramatura tkaniny bawełnopodobnej 49 g/m</t>
    </r>
    <r>
      <rPr>
        <sz val="10"/>
        <color indexed="8"/>
        <rFont val="Calibri"/>
        <family val="2"/>
      </rPr>
      <t>²</t>
    </r>
  </si>
  <si>
    <t>Długość 3 m</t>
  </si>
  <si>
    <t>Szerokość kompresu 10 cm</t>
  </si>
  <si>
    <t>Szerokość kompresu 20 cm</t>
  </si>
  <si>
    <t>Długość 5 m</t>
  </si>
  <si>
    <t>Długość 4 m</t>
  </si>
  <si>
    <t>Długość 850mm</t>
  </si>
  <si>
    <t>Rozmiar 10x10cm</t>
  </si>
  <si>
    <t>Rozmiar 6,5 x 9,5 cm</t>
  </si>
  <si>
    <t>Rozmiar 45 x 70 cm</t>
  </si>
  <si>
    <t>Rozmiar 20x20cm</t>
  </si>
  <si>
    <t xml:space="preserve">Jednorazowy ładunek do automatycznego staplera endoskopowego o długości linii szwu 60mmo 3 podwójnych rzędach zszywek, posiadającego dwie dźwignie – zamykającą i spustową, o długości ramienia 34cm. Ładunki z wysokością zszywek po zamknięciu 1,0mm; 1,5mm;1,8mm; 2,0mm;2,3mm – Każdorazowo określony rodzaj przy zamówieniu. </t>
  </si>
  <si>
    <t>Jednorazowa rękojeść staplera endoskopowego prostego przeznaczonego do ładunków wykonujących, zespolenie o długości 60mm, posiadającego dwie dźwignie – zamykającą i spustową. Długość ramienia 60mm.</t>
  </si>
  <si>
    <t>Pakiet nr 22</t>
  </si>
  <si>
    <t>Pakiet nr 23</t>
  </si>
  <si>
    <t>Wysokość zszywek 1,0mm; 1,5mm;1,8mm; 2,0mm;2,3mm</t>
  </si>
  <si>
    <t>Długość ramienia 60 mm</t>
  </si>
  <si>
    <t>Uniwersalny ładunek dający po zamknięciu zszywkę wysokości 1,5mm; 1,8mm; 2,0mm ze sterylnym nożem posiadającym dwie potrójne linie zszywek, w systemie zamknięcia przestrzennego zszywki do staplera liniowego o długości linii zszywek 60mm.</t>
  </si>
  <si>
    <t>Wysokość zszywek 1,5mm;1,8mm; 2,0mm;</t>
  </si>
  <si>
    <t>Rozmiar 15 x 15 cm</t>
  </si>
  <si>
    <t>Rozmiar 34 x 35 cm</t>
  </si>
  <si>
    <t>Rozmiar 56 x 60 cm</t>
  </si>
  <si>
    <t>Rozmiar opatrunku transparentnego 6x7 cm</t>
  </si>
  <si>
    <r>
      <t xml:space="preserve">Paski do nieinwazyjnego zamykania małych ran z klejem poliakrylowym </t>
    </r>
    <r>
      <rPr>
        <sz val="10"/>
        <rFont val="Arial"/>
        <family val="2"/>
      </rPr>
      <t xml:space="preserve"> 6mm</t>
    </r>
    <r>
      <rPr>
        <sz val="10"/>
        <color indexed="8"/>
        <rFont val="Arial"/>
        <family val="2"/>
      </rPr>
      <t xml:space="preserve"> x 76 mm x 3szt</t>
    </r>
  </si>
  <si>
    <t xml:space="preserve">Lignina bielona niepyląca arkusze 40 cm x 60 cm </t>
  </si>
  <si>
    <t>Rozmiar arkusza 40 cm x 60 cm</t>
  </si>
  <si>
    <t>Wielkość opakowania 500 g</t>
  </si>
  <si>
    <t>Szerokość paska 6mm</t>
  </si>
  <si>
    <t>Rozmiar 10 cm x 10 cm</t>
  </si>
  <si>
    <t>Rozmiar 20 cm x 20 cm</t>
  </si>
  <si>
    <t>Rozmiar 5cm x 5cm</t>
  </si>
  <si>
    <t>Rozmiar 7,5cm x 7,5cm</t>
  </si>
  <si>
    <t>Rozmiar 24 x 24 cm</t>
  </si>
  <si>
    <t>Rozmiar 5 cm x 7,2 cm</t>
  </si>
  <si>
    <t>Rozmiar 6 cm x 10 cm</t>
  </si>
  <si>
    <t>Rozmiar 8 cm x 10 cm</t>
  </si>
  <si>
    <t>Rozmiar 8 cm x 15 cm</t>
  </si>
  <si>
    <t>Rozmiar 8 cm x 20 cm</t>
  </si>
  <si>
    <t>Rozmiar 10 cm x 20 cm</t>
  </si>
  <si>
    <t>Rozmiar 25 cm x 10 cm</t>
  </si>
  <si>
    <t>Rozmiar 35 cm x 10 cm</t>
  </si>
  <si>
    <t>Długość 9,14 m</t>
  </si>
  <si>
    <t>Plaster na włókninie hypoalergiczny, perforowany na całej powierzchni, wodoodporny z klejem akrylowym szer 5 cm długość 9,14</t>
  </si>
  <si>
    <t>Plaster na włókninie hypoalergiczny, perforowany na całej powierzchni, wodoodporny z klejem akrylowym szer 2,5 cm długość 9,14</t>
  </si>
  <si>
    <t>Plaster na tkaninie bawełnianej z klejem akrylowym szer 5 cm długość 9,14</t>
  </si>
  <si>
    <t>Plaster na tkaninie bawełnianej z klejem akrylowym szer 2,5 cm długość 9,14</t>
  </si>
  <si>
    <t>Szerokość 20 cm</t>
  </si>
  <si>
    <t>Szerokość 6 cm</t>
  </si>
  <si>
    <t>Rozmiar 7cm x 9 cm</t>
  </si>
  <si>
    <t>Rozmiar 10cm x 12 cm</t>
  </si>
  <si>
    <t>Rozmiar 5cm x 5,7 cm</t>
  </si>
  <si>
    <t>Długość 25 m</t>
  </si>
  <si>
    <r>
      <t>Gramatura 40g/m</t>
    </r>
    <r>
      <rPr>
        <sz val="10"/>
        <color indexed="8"/>
        <rFont val="Calibri"/>
        <family val="2"/>
      </rPr>
      <t>²</t>
    </r>
  </si>
  <si>
    <t>Próbki</t>
  </si>
  <si>
    <t>1 szt</t>
  </si>
  <si>
    <t>3 szt (po 1 szt w rozmiarze S,M,L)</t>
  </si>
  <si>
    <t>Rozmiar 90 x 160 cm</t>
  </si>
  <si>
    <t>1 op</t>
  </si>
  <si>
    <t>Na wezwaznie Zamawiającego</t>
  </si>
  <si>
    <t>Na wezwanie Zamawiającego</t>
  </si>
  <si>
    <t>1 kpl</t>
  </si>
  <si>
    <t>1 mb</t>
  </si>
  <si>
    <t>1 arkusz</t>
  </si>
  <si>
    <t xml:space="preserve"> 1 szt</t>
  </si>
  <si>
    <t>1szt</t>
  </si>
  <si>
    <t>Uwaga !</t>
  </si>
  <si>
    <t>Podsumowanie</t>
  </si>
  <si>
    <t>Jeśli opisy, zdjęcia lub foldery nie będą wystarczające aby Zamawiający mógł ocenić zgodność parametrów produktów opisanych z oferowanymi, zastrzega sobie prawo wezwania oferenta do przesłania próbki w celu weryfikacji parametrów użytkowych.</t>
  </si>
  <si>
    <t>Ilości kompletów w poszczególnych rozmiarach z rękawic latex pudrowanych rozm. S lub M w zalezności od zapotrzebowań Zamawiającego</t>
  </si>
  <si>
    <t>Załącznik nr 5 do SIWZ</t>
  </si>
  <si>
    <t>Opatrunek dla ran wymagających aktywnego oczyszczania, Rozmiar 10cm x 10cm, do zmiany co 24 h pokryty od zewnątrz wodoodporną warstwą, przed użyciem aktywowany płynem Ringera</t>
  </si>
  <si>
    <t>Jałowy seton gazowy z podwiniętymi brzegami, z gazy 17 nitkowej, 4 warstwy, roz. 5cm x3m. Seton zapakowany jest w torebkę papierowo-foliową. Posiada etykietę centralną z dwiema samoprzylepnymi metkami do dokumentacji medycznej z nr LOT, datą ważności, nazwą wytwórcy. Klasa 2a reg7</t>
  </si>
  <si>
    <t>Jałowy kompres gazowy  17N 16W z nitką RTG, roz. 30x10cm a 1szt. Zapakowany w torebkę papierowo-foliową, oznakowany kierunek otwierania zgodnie z normą PN-EN 868-5. Na zewnątrz opakowania etykieta z dwiema naklejkami umożliwiającymi wklejenie do dokumentacji z nr lot lub serii, datą ważności, identyfikacją producenta.Materiał gazowy  kl 2a Reg 7, sterylizowany w parze wodnej.</t>
  </si>
  <si>
    <t>Jałowe  kompresy gazowe 17N  24W z RTG, Roz. 10x20cm a 5szt.  Zapakowane w opakowanie typu miękki blister.</t>
  </si>
  <si>
    <t>Jałowa opaska elastyczna  15cmx5m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</si>
  <si>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Jałowa opaska dziana 15cmx4m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</si>
  <si>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Jałowe oznaczniki chirurgiczne (kolor czerwony, niebieski, żółty, biały)o szer.2mm dł 850mm, a 10szt</t>
  </si>
  <si>
    <t>Jałowe oznaczniki chirurgiczne (kolor czerwony, niebieski, żółty, biały) o szer. 4mm dł 850mm, a 10szt</t>
  </si>
  <si>
    <t>Jałowe kompresy gazowe 17 N, 16W z RTG,Roz.10x10cm a 10szt.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</si>
  <si>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Jałowe kompresy gazowe 17N, 16W z RTG,Roz.10x10cm a 20szt.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</si>
  <si>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Jałowe kompresy gazowe 17N, 16W z RTG, Roz. 10x10cm a 30szt.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</si>
  <si>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Jałowe kompresy gazowe 17N, 16W z RTG, Roz. 10x10cm a 50szt.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</si>
  <si>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Opatrunek włókninowy, mikroporowaty, elastyczny, jałowy, owalny, z centralnie  umieszczonym  wkładem  chłonnym  powleczonym  siateczką zapobiegającą przywieraniu do rany, klej akrylowy, 6,5cmx 9,5cm x50 szt.</t>
  </si>
  <si>
    <t>Jałowe serwety gazowe 17N 4W z RTG +tasiemka, Roz. 45x70cm a 1szt. 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</si>
  <si>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nitka RTG 20x20cm a 10szt zapakowane w torebkę papierowo-foliową, oznakowany kierunek otwierania zgodnie z normą PN-EN 868-5 .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</si>
  <si>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nitką RTG, 20x20cm a 20szt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</si>
  <si>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Jałowe tupfery kule  17N z nitką RTG,  20x20cm a 30szt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terylizowany w parze wodnej.</t>
  </si>
  <si>
    <t xml:space="preserve">Jałowe tupfery kule  17N z nitka RTG,  20x20cm a 3szt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kl 2a Reg 7, sterylizowany w parze wodnej.
</t>
  </si>
  <si>
    <t xml:space="preserve">Jałowe tupfery fasolki 17N z RTG 9,5x9,5cm a 10 szt. Zapakowane w torebkę papierowo-foliową, oznakowany kierunek otwierania zgodnie z normą PN-EN 868-5.  Na zewnątrz opakowania etykieta z dwiema naklejkami umożliwiającymi wklejenie do dokumentacji z nr lot lub serii, datą ważności, identyfikacją producenta.  Materiał gazowy kl 2a Reg 7, sterylizowany w parze wodnej.
</t>
  </si>
  <si>
    <t>Jednorazowy stapler liniowy o długości linii szwu 60mm, z możliwością, użycia ładunków ze sterylnym nożem posiadającym dwie potrójne linie zszywek, w systemie zamknięcia przestrzennego zszywki, uniwersalny ładunek dający po zamknięciu zszywkę wysokości 1,5mm; 1,8mm; 2,0mm.</t>
  </si>
  <si>
    <t>Siatka chirurgiczna do zaopatrywania przepuklin brzusznych i pooperacyjnych IPOM, jednowarstwowe składające się z dwóch komponentów - polipropylenu w 12% od strony otrzewnej i PVDF w 88% od strony trzewi, z kolorowym wyznacznikiem do prawidłowej aplikacji, dwukierunkowa elastyczność, grubość 0,7mm, rozmiar porów w 80%&gt;1,0mm, waga 60g/m², rozmiar 15x 15cm</t>
  </si>
  <si>
    <t>Parametr oceniany większy  do 10% - 0 pkt</t>
  </si>
  <si>
    <t>Zamawiający będzie oceniał dodatkowo parametr zgodny z oczekiwaniami i opisem określony w oddzielnej kolumnie, przyznając jeden punkt. Dopuszcza jednak produkty, które odbiegają od ocenianego parametru , pod warunkiem że wielkości te nie będą większe lub mniejnie niż 10% z wyjątkiem pakietu nr 16, gdzie zamawiający dopuszcza tylko parametr większy  o 10%. W takim przypadku Zamawiający nie przyzna dodatkowych punktów w kryterium parametry użytkowe.</t>
  </si>
  <si>
    <t>Uwaga do pakietu nr 14 !</t>
  </si>
  <si>
    <t>Zestaw sterylny do hemodializy (podłączenie/rozłączenie) Podłączenie: serweta 38x45cm;  para rękawic latex pudrowane rozm. M lub S; 4kompresy z gazy 7,5x7,5cm; opatrunek samoprzylepny transparentny 6x7cm - 2 szt; podwójne przylepce z włókniny. Rozłączenie - para rękawic latex pudrowanych rozm. M lub S, rękawiczka diagnostyczna lateksowa , pudrowa rozm L, 4 kompresy z gazy 7,5x7,5cm, opatrunek samoprzylepny 7x5cm w ilości 2 szt.</t>
  </si>
  <si>
    <t>Długość 2 m</t>
  </si>
  <si>
    <t xml:space="preserve">Ubranie chirurgiczne  bluza  + spodnie ( włóknina bawełnopodobna )- wykonane z miękkiej włókniny typu spungbond, bawełnopodobnej o gramaturze  49 g / m2, antystatycznej, niepylącej, oddychającej; nić szwalnicza wykonana z poliestru, nap wykonany z plastyku - ubranie przeznaczone do stosowania przez personel medyczny w środowisku Bloku Operacyjnego - bluza – krótki rękaw, pod szyją wyposażona  w nap, kieszeń na piersi oraz dwie kieszenie boczne na dole bluzy - spodnie – ściągane tasiemką, kieszeń boczna na nogawicy z klapką wyposażoną w nap - sposób zapakowania umożliwiający indywidualny dobór rozmiaru - kolor zielony  lub niebieski w zależności od zapotrzebowania - dostępne w rozmiarach  XS, S, M, L, XL, XXL,  do swobodnego wyboru przez zamawiającego, gdzie wymiary (z zachowaniem tolerancji +- 5% ) dla bluz są następujące:
        XS   - długość mierzona od najwyższego punktu na  plecach: 69cm  - szerokość w klatce piersiowej:48,5cm     S   - długość mierzona od najwyższego  punktu na plecach: 71cm - szerokość w klatce piersiowej: 53,5cm, M   - długość mierzona od najwyższego punktu na plecach: 73cm  - szerokość w klatce piersiowej: 58,5cm,  L  - długość mierzona od najwyższego punktu na plecach: 75cm,  szerokość w klatce piersiowej:63,5cm, XL  - długość mierzona od najwyższego punktu na plecach: 77cm,  szerokość w klatce piersiowej: 68,5cm,  XXL -  długość mierzona od najwyższego punktu na plecach: 79cm  - szerokość w klatce piersiowej:73,5cm, Dla spodni są następujące:
         XS   - długość nogawki mierzona od strony  wewnętrznej spodni : 75cm  - szerokość w pasie : 42 cm, S   - długość nogawki mierzona od strony  wewnętrznej spodni : 77cm  - szerokość w pasie : 47 cm,   M   - długość nogawki mierzona od strony wewnętrznej spodni : 79cm  - szerokość w pasie : 52 cm, L   - długość nogawki mierzona od strony  wewnętrznej spodni : 80cm - szerokość w pasie : 58 cm,  XL  - długość nogawki mierzona od strony wewnętrznej spodni : 82cm - szerokość w pasie : 63 cm,   XXL   - długość nogawki mierzona od strony  wewnętrznej spodni : 83,5cm  - szerokość w pasie : 68 cm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</si>
</sst>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9" fontId="7" fillId="0" borderId="10" xfId="0" applyNumberFormat="1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2" fontId="7" fillId="0" borderId="0" xfId="0" applyNumberFormat="1" applyFont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2" fontId="52" fillId="0" borderId="0" xfId="0" applyNumberFormat="1" applyFont="1" applyAlignment="1">
      <alignment vertical="center"/>
    </xf>
    <xf numFmtId="9" fontId="53" fillId="0" borderId="0" xfId="0" applyNumberFormat="1" applyFont="1" applyFill="1" applyAlignment="1">
      <alignment horizontal="center" vertical="center"/>
    </xf>
    <xf numFmtId="2" fontId="53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vertical="center"/>
    </xf>
    <xf numFmtId="4" fontId="53" fillId="0" borderId="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A145">
      <selection activeCell="B148" sqref="B148"/>
    </sheetView>
  </sheetViews>
  <sheetFormatPr defaultColWidth="8.796875" defaultRowHeight="14.25"/>
  <cols>
    <col min="1" max="1" width="3.3984375" style="1" bestFit="1" customWidth="1"/>
    <col min="2" max="2" width="66.59765625" style="2" customWidth="1"/>
    <col min="3" max="3" width="24.5" style="2" customWidth="1"/>
    <col min="4" max="4" width="4.8984375" style="1" customWidth="1"/>
    <col min="5" max="5" width="6.09765625" style="1" bestFit="1" customWidth="1"/>
    <col min="6" max="6" width="8" style="3" customWidth="1"/>
    <col min="7" max="7" width="6.3984375" style="43" customWidth="1"/>
    <col min="8" max="8" width="9.3984375" style="3" customWidth="1"/>
    <col min="9" max="10" width="10.09765625" style="4" customWidth="1"/>
    <col min="11" max="11" width="10" style="4" customWidth="1"/>
    <col min="12" max="12" width="14.09765625" style="0" customWidth="1"/>
    <col min="13" max="13" width="8.3984375" style="0" customWidth="1"/>
    <col min="14" max="14" width="11.09765625" style="0" customWidth="1"/>
    <col min="15" max="15" width="10.19921875" style="0" customWidth="1"/>
  </cols>
  <sheetData>
    <row r="1" ht="14.25">
      <c r="A1" s="1" t="s">
        <v>85</v>
      </c>
    </row>
    <row r="2" ht="15.75">
      <c r="B2" s="80" t="s">
        <v>183</v>
      </c>
    </row>
    <row r="3" ht="15.75">
      <c r="B3" s="80"/>
    </row>
    <row r="4" ht="89.25">
      <c r="B4" s="82" t="s">
        <v>206</v>
      </c>
    </row>
    <row r="5" ht="14.25">
      <c r="B5" s="81"/>
    </row>
    <row r="6" spans="1:11" ht="14.25">
      <c r="A6" s="7"/>
      <c r="B6" s="8" t="s">
        <v>57</v>
      </c>
      <c r="C6" s="8"/>
      <c r="D6" s="7"/>
      <c r="E6" s="7"/>
      <c r="F6" s="9"/>
      <c r="G6" s="41"/>
      <c r="H6" s="9"/>
      <c r="I6" s="10"/>
      <c r="J6" s="10"/>
      <c r="K6" s="10"/>
    </row>
    <row r="7" spans="1:15" s="5" customFormat="1" ht="79.5" customHeight="1">
      <c r="A7" s="11" t="s">
        <v>2</v>
      </c>
      <c r="B7" s="11" t="s">
        <v>50</v>
      </c>
      <c r="C7" s="11" t="s">
        <v>72</v>
      </c>
      <c r="D7" s="51" t="s">
        <v>3</v>
      </c>
      <c r="E7" s="51" t="s">
        <v>4</v>
      </c>
      <c r="F7" s="52" t="s">
        <v>5</v>
      </c>
      <c r="G7" s="53" t="s">
        <v>6</v>
      </c>
      <c r="H7" s="52" t="s">
        <v>7</v>
      </c>
      <c r="I7" s="54" t="s">
        <v>8</v>
      </c>
      <c r="J7" s="54" t="s">
        <v>73</v>
      </c>
      <c r="K7" s="54" t="s">
        <v>9</v>
      </c>
      <c r="L7" s="54" t="s">
        <v>92</v>
      </c>
      <c r="M7" s="54" t="s">
        <v>105</v>
      </c>
      <c r="N7" s="54" t="s">
        <v>106</v>
      </c>
      <c r="O7" s="54" t="s">
        <v>167</v>
      </c>
    </row>
    <row r="8" spans="1:15" s="5" customFormat="1" ht="25.5">
      <c r="A8" s="14">
        <v>1</v>
      </c>
      <c r="B8" s="15" t="s">
        <v>0</v>
      </c>
      <c r="C8" s="16"/>
      <c r="D8" s="47" t="s">
        <v>10</v>
      </c>
      <c r="E8" s="47">
        <v>25000</v>
      </c>
      <c r="F8" s="48"/>
      <c r="G8" s="49">
        <v>0.08</v>
      </c>
      <c r="H8" s="48">
        <f aca="true" t="shared" si="0" ref="H8:H13">F8*G8+F8</f>
        <v>0</v>
      </c>
      <c r="I8" s="50">
        <f aca="true" t="shared" si="1" ref="I8:I13">E8*F8</f>
        <v>0</v>
      </c>
      <c r="J8" s="50">
        <f aca="true" t="shared" si="2" ref="J8:J13">K8-I8</f>
        <v>0</v>
      </c>
      <c r="K8" s="50">
        <f aca="true" t="shared" si="3" ref="K8:K13">E8*H8</f>
        <v>0</v>
      </c>
      <c r="L8" s="85" t="s">
        <v>98</v>
      </c>
      <c r="M8" s="86"/>
      <c r="N8" s="86"/>
      <c r="O8" s="94" t="s">
        <v>168</v>
      </c>
    </row>
    <row r="9" spans="1:15" s="5" customFormat="1" ht="25.5">
      <c r="A9" s="14">
        <v>2</v>
      </c>
      <c r="B9" s="15" t="s">
        <v>1</v>
      </c>
      <c r="C9" s="16"/>
      <c r="D9" s="47" t="s">
        <v>10</v>
      </c>
      <c r="E9" s="47">
        <v>12000</v>
      </c>
      <c r="F9" s="48"/>
      <c r="G9" s="49">
        <v>0.08</v>
      </c>
      <c r="H9" s="48">
        <f t="shared" si="0"/>
        <v>0</v>
      </c>
      <c r="I9" s="50">
        <f t="shared" si="1"/>
        <v>0</v>
      </c>
      <c r="J9" s="50">
        <f t="shared" si="2"/>
        <v>0</v>
      </c>
      <c r="K9" s="50">
        <f t="shared" si="3"/>
        <v>0</v>
      </c>
      <c r="L9" s="85" t="s">
        <v>101</v>
      </c>
      <c r="M9" s="86"/>
      <c r="N9" s="86"/>
      <c r="O9" s="94" t="s">
        <v>168</v>
      </c>
    </row>
    <row r="10" spans="1:15" s="5" customFormat="1" ht="25.5">
      <c r="A10" s="14">
        <v>3</v>
      </c>
      <c r="B10" s="15" t="s">
        <v>41</v>
      </c>
      <c r="C10" s="17"/>
      <c r="D10" s="47" t="s">
        <v>10</v>
      </c>
      <c r="E10" s="47">
        <v>3500</v>
      </c>
      <c r="F10" s="48"/>
      <c r="G10" s="49">
        <v>0.08</v>
      </c>
      <c r="H10" s="48">
        <f t="shared" si="0"/>
        <v>0</v>
      </c>
      <c r="I10" s="50">
        <f t="shared" si="1"/>
        <v>0</v>
      </c>
      <c r="J10" s="50">
        <f t="shared" si="2"/>
        <v>0</v>
      </c>
      <c r="K10" s="50">
        <f t="shared" si="3"/>
        <v>0</v>
      </c>
      <c r="L10" s="85" t="s">
        <v>101</v>
      </c>
      <c r="M10" s="86"/>
      <c r="N10" s="86"/>
      <c r="O10" s="94" t="s">
        <v>168</v>
      </c>
    </row>
    <row r="11" spans="1:15" s="5" customFormat="1" ht="38.25">
      <c r="A11" s="14">
        <v>4</v>
      </c>
      <c r="B11" s="15" t="s">
        <v>42</v>
      </c>
      <c r="C11" s="17"/>
      <c r="D11" s="47" t="s">
        <v>10</v>
      </c>
      <c r="E11" s="47">
        <v>1500</v>
      </c>
      <c r="F11" s="48"/>
      <c r="G11" s="49">
        <v>0.08</v>
      </c>
      <c r="H11" s="48">
        <f t="shared" si="0"/>
        <v>0</v>
      </c>
      <c r="I11" s="50">
        <f t="shared" si="1"/>
        <v>0</v>
      </c>
      <c r="J11" s="50">
        <f t="shared" si="2"/>
        <v>0</v>
      </c>
      <c r="K11" s="50">
        <f t="shared" si="3"/>
        <v>0</v>
      </c>
      <c r="L11" s="85" t="s">
        <v>98</v>
      </c>
      <c r="M11" s="86"/>
      <c r="N11" s="86"/>
      <c r="O11" s="94" t="s">
        <v>168</v>
      </c>
    </row>
    <row r="12" spans="1:15" s="5" customFormat="1" ht="38.25">
      <c r="A12" s="14">
        <v>5</v>
      </c>
      <c r="B12" s="15" t="s">
        <v>99</v>
      </c>
      <c r="C12" s="17"/>
      <c r="D12" s="47" t="s">
        <v>10</v>
      </c>
      <c r="E12" s="47">
        <v>3000</v>
      </c>
      <c r="F12" s="48"/>
      <c r="G12" s="49">
        <v>0.08</v>
      </c>
      <c r="H12" s="48">
        <f t="shared" si="0"/>
        <v>0</v>
      </c>
      <c r="I12" s="50">
        <f t="shared" si="1"/>
        <v>0</v>
      </c>
      <c r="J12" s="50">
        <f t="shared" si="2"/>
        <v>0</v>
      </c>
      <c r="K12" s="50">
        <f t="shared" si="3"/>
        <v>0</v>
      </c>
      <c r="L12" s="85" t="s">
        <v>101</v>
      </c>
      <c r="M12" s="86"/>
      <c r="N12" s="86"/>
      <c r="O12" s="94" t="s">
        <v>168</v>
      </c>
    </row>
    <row r="13" spans="1:15" s="5" customFormat="1" ht="38.25">
      <c r="A13" s="14">
        <v>6</v>
      </c>
      <c r="B13" s="15" t="s">
        <v>43</v>
      </c>
      <c r="C13" s="17"/>
      <c r="D13" s="47" t="s">
        <v>10</v>
      </c>
      <c r="E13" s="47">
        <v>2000</v>
      </c>
      <c r="F13" s="48"/>
      <c r="G13" s="49">
        <v>0.08</v>
      </c>
      <c r="H13" s="48">
        <f t="shared" si="0"/>
        <v>0</v>
      </c>
      <c r="I13" s="50">
        <f t="shared" si="1"/>
        <v>0</v>
      </c>
      <c r="J13" s="50">
        <f t="shared" si="2"/>
        <v>0</v>
      </c>
      <c r="K13" s="50">
        <f t="shared" si="3"/>
        <v>0</v>
      </c>
      <c r="L13" s="85" t="s">
        <v>100</v>
      </c>
      <c r="M13" s="86"/>
      <c r="N13" s="86"/>
      <c r="O13" s="94" t="s">
        <v>168</v>
      </c>
    </row>
    <row r="14" spans="1:12" ht="14.25">
      <c r="A14" s="7"/>
      <c r="B14" s="18"/>
      <c r="C14" s="18"/>
      <c r="D14" s="73"/>
      <c r="E14" s="73"/>
      <c r="F14" s="79" t="s">
        <v>84</v>
      </c>
      <c r="G14" s="75"/>
      <c r="H14" s="74"/>
      <c r="I14" s="76">
        <f>SUM(I8:I13)</f>
        <v>0</v>
      </c>
      <c r="J14" s="76">
        <f>SUM(J8:J13)</f>
        <v>0</v>
      </c>
      <c r="K14" s="76">
        <f>SUM(K8:K13)</f>
        <v>0</v>
      </c>
      <c r="L14" s="76"/>
    </row>
    <row r="15" spans="1:12" ht="14.25">
      <c r="A15" s="7"/>
      <c r="B15" s="8" t="s">
        <v>64</v>
      </c>
      <c r="C15" s="18"/>
      <c r="D15" s="73"/>
      <c r="E15" s="73"/>
      <c r="F15" s="74"/>
      <c r="G15" s="75"/>
      <c r="H15" s="74"/>
      <c r="I15" s="76"/>
      <c r="J15" s="76"/>
      <c r="K15" s="76"/>
      <c r="L15" s="76"/>
    </row>
    <row r="16" spans="1:15" s="5" customFormat="1" ht="63.75">
      <c r="A16" s="11" t="s">
        <v>2</v>
      </c>
      <c r="B16" s="11" t="s">
        <v>50</v>
      </c>
      <c r="C16" s="11" t="s">
        <v>72</v>
      </c>
      <c r="D16" s="51" t="s">
        <v>3</v>
      </c>
      <c r="E16" s="51" t="s">
        <v>4</v>
      </c>
      <c r="F16" s="52" t="s">
        <v>5</v>
      </c>
      <c r="G16" s="53" t="s">
        <v>6</v>
      </c>
      <c r="H16" s="52" t="s">
        <v>7</v>
      </c>
      <c r="I16" s="54" t="s">
        <v>8</v>
      </c>
      <c r="J16" s="54" t="s">
        <v>73</v>
      </c>
      <c r="K16" s="54" t="s">
        <v>9</v>
      </c>
      <c r="L16" s="54" t="s">
        <v>92</v>
      </c>
      <c r="M16" s="54" t="s">
        <v>105</v>
      </c>
      <c r="N16" s="54" t="s">
        <v>106</v>
      </c>
      <c r="O16" s="54" t="s">
        <v>167</v>
      </c>
    </row>
    <row r="17" spans="1:15" s="5" customFormat="1" ht="25.5">
      <c r="A17" s="19">
        <v>1</v>
      </c>
      <c r="B17" s="15" t="s">
        <v>26</v>
      </c>
      <c r="C17" s="17"/>
      <c r="D17" s="47" t="s">
        <v>10</v>
      </c>
      <c r="E17" s="47">
        <v>2500</v>
      </c>
      <c r="F17" s="48"/>
      <c r="G17" s="49">
        <v>0.08</v>
      </c>
      <c r="H17" s="48">
        <f>F17*G17+F17</f>
        <v>0</v>
      </c>
      <c r="I17" s="50">
        <f>E17*F17</f>
        <v>0</v>
      </c>
      <c r="J17" s="50">
        <f>K17-I17</f>
        <v>0</v>
      </c>
      <c r="K17" s="50">
        <f>E17*H17</f>
        <v>0</v>
      </c>
      <c r="L17" s="85" t="s">
        <v>102</v>
      </c>
      <c r="M17" s="86"/>
      <c r="N17" s="86"/>
      <c r="O17" s="94" t="s">
        <v>168</v>
      </c>
    </row>
    <row r="18" spans="1:15" s="5" customFormat="1" ht="25.5">
      <c r="A18" s="19">
        <v>2</v>
      </c>
      <c r="B18" s="15" t="s">
        <v>27</v>
      </c>
      <c r="C18" s="17"/>
      <c r="D18" s="47" t="s">
        <v>10</v>
      </c>
      <c r="E18" s="47">
        <v>2000</v>
      </c>
      <c r="F18" s="48"/>
      <c r="G18" s="49">
        <v>0.08</v>
      </c>
      <c r="H18" s="48">
        <f>F18*G18+F18</f>
        <v>0</v>
      </c>
      <c r="I18" s="50">
        <f>E18*F18</f>
        <v>0</v>
      </c>
      <c r="J18" s="50">
        <f>K18-I18</f>
        <v>0</v>
      </c>
      <c r="K18" s="50">
        <f>E18*H18</f>
        <v>0</v>
      </c>
      <c r="L18" s="85" t="s">
        <v>103</v>
      </c>
      <c r="M18" s="86"/>
      <c r="N18" s="86"/>
      <c r="O18" s="94" t="s">
        <v>168</v>
      </c>
    </row>
    <row r="19" spans="1:15" s="5" customFormat="1" ht="25.5">
      <c r="A19" s="19">
        <v>3</v>
      </c>
      <c r="B19" s="15" t="s">
        <v>28</v>
      </c>
      <c r="C19" s="17"/>
      <c r="D19" s="47" t="s">
        <v>10</v>
      </c>
      <c r="E19" s="47">
        <v>1000</v>
      </c>
      <c r="F19" s="48"/>
      <c r="G19" s="49">
        <v>0.08</v>
      </c>
      <c r="H19" s="48">
        <f>F19*G19+F19</f>
        <v>0</v>
      </c>
      <c r="I19" s="50">
        <f>E19*F19</f>
        <v>0</v>
      </c>
      <c r="J19" s="50">
        <f>K19-I19</f>
        <v>0</v>
      </c>
      <c r="K19" s="50">
        <f>E19*H19</f>
        <v>0</v>
      </c>
      <c r="L19" s="85" t="s">
        <v>104</v>
      </c>
      <c r="M19" s="86"/>
      <c r="N19" s="86"/>
      <c r="O19" s="94" t="s">
        <v>168</v>
      </c>
    </row>
    <row r="20" spans="1:12" ht="14.25">
      <c r="A20" s="7"/>
      <c r="B20" s="18"/>
      <c r="C20" s="18"/>
      <c r="D20" s="73"/>
      <c r="E20" s="73"/>
      <c r="F20" s="74"/>
      <c r="G20" s="75"/>
      <c r="H20" s="74"/>
      <c r="I20" s="76">
        <f>SUM(I17:I19)</f>
        <v>0</v>
      </c>
      <c r="J20" s="76">
        <f>SUM(J17:J19)</f>
        <v>0</v>
      </c>
      <c r="K20" s="76">
        <f>SUM(K17:K19)</f>
        <v>0</v>
      </c>
      <c r="L20" s="76"/>
    </row>
    <row r="21" spans="1:12" ht="14.25">
      <c r="A21" s="7"/>
      <c r="B21" s="8" t="s">
        <v>58</v>
      </c>
      <c r="C21" s="8"/>
      <c r="D21" s="73"/>
      <c r="E21" s="73"/>
      <c r="F21" s="74"/>
      <c r="G21" s="75"/>
      <c r="H21" s="74"/>
      <c r="I21" s="77"/>
      <c r="J21" s="77"/>
      <c r="K21" s="77"/>
      <c r="L21" s="77"/>
    </row>
    <row r="22" spans="1:15" s="5" customFormat="1" ht="63.75">
      <c r="A22" s="11" t="s">
        <v>2</v>
      </c>
      <c r="B22" s="11" t="s">
        <v>50</v>
      </c>
      <c r="C22" s="11" t="s">
        <v>72</v>
      </c>
      <c r="D22" s="51" t="s">
        <v>3</v>
      </c>
      <c r="E22" s="51" t="s">
        <v>4</v>
      </c>
      <c r="F22" s="52" t="s">
        <v>5</v>
      </c>
      <c r="G22" s="53" t="s">
        <v>6</v>
      </c>
      <c r="H22" s="52" t="s">
        <v>7</v>
      </c>
      <c r="I22" s="54" t="s">
        <v>8</v>
      </c>
      <c r="J22" s="54" t="s">
        <v>73</v>
      </c>
      <c r="K22" s="54" t="s">
        <v>9</v>
      </c>
      <c r="L22" s="54" t="s">
        <v>92</v>
      </c>
      <c r="M22" s="54" t="s">
        <v>105</v>
      </c>
      <c r="N22" s="54" t="s">
        <v>106</v>
      </c>
      <c r="O22" s="54" t="s">
        <v>167</v>
      </c>
    </row>
    <row r="23" spans="1:15" s="5" customFormat="1" ht="25.5">
      <c r="A23" s="19">
        <v>1</v>
      </c>
      <c r="B23" s="15" t="s">
        <v>44</v>
      </c>
      <c r="C23" s="17"/>
      <c r="D23" s="47" t="s">
        <v>12</v>
      </c>
      <c r="E23" s="47">
        <v>2000</v>
      </c>
      <c r="F23" s="48"/>
      <c r="G23" s="49">
        <v>0.08</v>
      </c>
      <c r="H23" s="48">
        <f>F23*G23+F23</f>
        <v>0</v>
      </c>
      <c r="I23" s="50">
        <f>E23*F23</f>
        <v>0</v>
      </c>
      <c r="J23" s="50">
        <f>K23-I23</f>
        <v>0</v>
      </c>
      <c r="K23" s="50">
        <f>E23*H23</f>
        <v>0</v>
      </c>
      <c r="L23" s="85" t="s">
        <v>107</v>
      </c>
      <c r="M23" s="86"/>
      <c r="N23" s="86"/>
      <c r="O23" s="95" t="s">
        <v>175</v>
      </c>
    </row>
    <row r="24" spans="1:15" s="5" customFormat="1" ht="25.5">
      <c r="A24" s="19">
        <v>2</v>
      </c>
      <c r="B24" s="15" t="s">
        <v>45</v>
      </c>
      <c r="C24" s="17"/>
      <c r="D24" s="47" t="s">
        <v>10</v>
      </c>
      <c r="E24" s="47">
        <v>15000</v>
      </c>
      <c r="F24" s="48"/>
      <c r="G24" s="49">
        <v>0.08</v>
      </c>
      <c r="H24" s="48">
        <f>F24*G24+F24</f>
        <v>0</v>
      </c>
      <c r="I24" s="50">
        <f>E24*F24</f>
        <v>0</v>
      </c>
      <c r="J24" s="50">
        <f>K24-I24</f>
        <v>0</v>
      </c>
      <c r="K24" s="50">
        <f>E24*H24</f>
        <v>0</v>
      </c>
      <c r="L24" s="85" t="s">
        <v>108</v>
      </c>
      <c r="M24" s="86"/>
      <c r="N24" s="86"/>
      <c r="O24" s="95" t="s">
        <v>168</v>
      </c>
    </row>
    <row r="25" spans="1:15" s="5" customFormat="1" ht="25.5">
      <c r="A25" s="19">
        <v>3</v>
      </c>
      <c r="B25" s="15" t="s">
        <v>11</v>
      </c>
      <c r="C25" s="15"/>
      <c r="D25" s="47" t="s">
        <v>10</v>
      </c>
      <c r="E25" s="47">
        <v>100</v>
      </c>
      <c r="F25" s="48"/>
      <c r="G25" s="49">
        <v>0.08</v>
      </c>
      <c r="H25" s="48">
        <f>F25*G25+F25</f>
        <v>0</v>
      </c>
      <c r="I25" s="50">
        <f>E25*F25</f>
        <v>0</v>
      </c>
      <c r="J25" s="50">
        <f>K25-I25</f>
        <v>0</v>
      </c>
      <c r="K25" s="50">
        <f>E25*H25</f>
        <v>0</v>
      </c>
      <c r="L25" s="85" t="s">
        <v>109</v>
      </c>
      <c r="M25" s="86"/>
      <c r="N25" s="86"/>
      <c r="O25" s="95" t="s">
        <v>168</v>
      </c>
    </row>
    <row r="26" spans="1:15" s="5" customFormat="1" ht="25.5">
      <c r="A26" s="19">
        <v>4</v>
      </c>
      <c r="B26" s="15" t="s">
        <v>138</v>
      </c>
      <c r="C26" s="15"/>
      <c r="D26" s="47" t="s">
        <v>13</v>
      </c>
      <c r="E26" s="47">
        <v>1500</v>
      </c>
      <c r="F26" s="48"/>
      <c r="G26" s="49">
        <v>0.08</v>
      </c>
      <c r="H26" s="48">
        <f>F26*G26+F26</f>
        <v>0</v>
      </c>
      <c r="I26" s="50">
        <f>E26*F26</f>
        <v>0</v>
      </c>
      <c r="J26" s="50">
        <f>K26-I26</f>
        <v>0</v>
      </c>
      <c r="K26" s="50">
        <f>E26*H26</f>
        <v>0</v>
      </c>
      <c r="L26" s="85" t="s">
        <v>139</v>
      </c>
      <c r="M26" s="86"/>
      <c r="N26" s="86"/>
      <c r="O26" s="95" t="s">
        <v>176</v>
      </c>
    </row>
    <row r="27" spans="1:15" s="5" customFormat="1" ht="25.5">
      <c r="A27" s="19">
        <v>5</v>
      </c>
      <c r="B27" s="15" t="s">
        <v>29</v>
      </c>
      <c r="C27" s="15"/>
      <c r="D27" s="47" t="s">
        <v>14</v>
      </c>
      <c r="E27" s="47">
        <v>300</v>
      </c>
      <c r="F27" s="48"/>
      <c r="G27" s="49">
        <v>0.08</v>
      </c>
      <c r="H27" s="48">
        <f>F27*G27+F27</f>
        <v>0</v>
      </c>
      <c r="I27" s="50">
        <f>E27*F27</f>
        <v>0</v>
      </c>
      <c r="J27" s="50">
        <f>K27-I27</f>
        <v>0</v>
      </c>
      <c r="K27" s="50">
        <f>E27*H27</f>
        <v>0</v>
      </c>
      <c r="L27" s="85" t="s">
        <v>140</v>
      </c>
      <c r="M27" s="86"/>
      <c r="N27" s="86"/>
      <c r="O27" s="95" t="s">
        <v>171</v>
      </c>
    </row>
    <row r="28" spans="1:12" ht="14.25">
      <c r="A28" s="7"/>
      <c r="B28" s="18"/>
      <c r="C28" s="18"/>
      <c r="D28" s="73"/>
      <c r="E28" s="73"/>
      <c r="F28" s="79" t="s">
        <v>84</v>
      </c>
      <c r="G28" s="75"/>
      <c r="H28" s="74"/>
      <c r="I28" s="76">
        <f>SUM(I23:I27)</f>
        <v>0</v>
      </c>
      <c r="J28" s="76">
        <f>SUM(J23:J27)</f>
        <v>0</v>
      </c>
      <c r="K28" s="76">
        <f>SUM(K23:K27)</f>
        <v>0</v>
      </c>
      <c r="L28" s="76"/>
    </row>
    <row r="29" spans="1:12" ht="14.25">
      <c r="A29" s="7"/>
      <c r="B29" s="8" t="s">
        <v>59</v>
      </c>
      <c r="C29" s="8"/>
      <c r="D29" s="73"/>
      <c r="E29" s="73"/>
      <c r="F29" s="74"/>
      <c r="G29" s="75"/>
      <c r="H29" s="74"/>
      <c r="I29" s="77"/>
      <c r="J29" s="77"/>
      <c r="K29" s="77"/>
      <c r="L29" s="77"/>
    </row>
    <row r="30" spans="1:15" ht="63.75">
      <c r="A30" s="11" t="s">
        <v>2</v>
      </c>
      <c r="B30" s="11" t="s">
        <v>50</v>
      </c>
      <c r="C30" s="11" t="s">
        <v>72</v>
      </c>
      <c r="D30" s="51" t="s">
        <v>3</v>
      </c>
      <c r="E30" s="51" t="s">
        <v>4</v>
      </c>
      <c r="F30" s="52" t="s">
        <v>5</v>
      </c>
      <c r="G30" s="53" t="s">
        <v>6</v>
      </c>
      <c r="H30" s="52" t="s">
        <v>7</v>
      </c>
      <c r="I30" s="54" t="s">
        <v>8</v>
      </c>
      <c r="J30" s="54" t="s">
        <v>73</v>
      </c>
      <c r="K30" s="54" t="s">
        <v>9</v>
      </c>
      <c r="L30" s="54" t="s">
        <v>92</v>
      </c>
      <c r="M30" s="54" t="s">
        <v>105</v>
      </c>
      <c r="N30" s="54" t="s">
        <v>106</v>
      </c>
      <c r="O30" s="54" t="s">
        <v>167</v>
      </c>
    </row>
    <row r="31" spans="1:15" ht="25.5">
      <c r="A31" s="19">
        <v>1</v>
      </c>
      <c r="B31" s="15" t="s">
        <v>137</v>
      </c>
      <c r="C31" s="15"/>
      <c r="D31" s="47" t="s">
        <v>14</v>
      </c>
      <c r="E31" s="47">
        <v>2400</v>
      </c>
      <c r="F31" s="48"/>
      <c r="G31" s="49">
        <v>0.08</v>
      </c>
      <c r="H31" s="48">
        <f>F31*G31+F31</f>
        <v>0</v>
      </c>
      <c r="I31" s="50">
        <f>E31*F31</f>
        <v>0</v>
      </c>
      <c r="J31" s="50">
        <f>K31-I31</f>
        <v>0</v>
      </c>
      <c r="K31" s="50">
        <f>E31*H31</f>
        <v>0</v>
      </c>
      <c r="L31" s="85" t="s">
        <v>141</v>
      </c>
      <c r="M31" s="83"/>
      <c r="N31" s="83"/>
      <c r="O31" s="97" t="s">
        <v>171</v>
      </c>
    </row>
    <row r="32" spans="1:12" ht="14.25">
      <c r="A32" s="7"/>
      <c r="B32" s="18"/>
      <c r="C32" s="18"/>
      <c r="D32" s="73"/>
      <c r="E32" s="73"/>
      <c r="F32" s="79" t="s">
        <v>84</v>
      </c>
      <c r="G32" s="75"/>
      <c r="H32" s="74"/>
      <c r="I32" s="76">
        <f>SUM(I31)</f>
        <v>0</v>
      </c>
      <c r="J32" s="76">
        <f>SUM(J31)</f>
        <v>0</v>
      </c>
      <c r="K32" s="76">
        <f>SUM(K31)</f>
        <v>0</v>
      </c>
      <c r="L32" s="76"/>
    </row>
    <row r="33" spans="1:12" ht="14.25">
      <c r="A33" s="7"/>
      <c r="B33" s="8" t="s">
        <v>60</v>
      </c>
      <c r="C33" s="8"/>
      <c r="D33" s="73"/>
      <c r="E33" s="73"/>
      <c r="F33" s="74"/>
      <c r="G33" s="75"/>
      <c r="H33" s="74"/>
      <c r="I33" s="77"/>
      <c r="J33" s="77"/>
      <c r="K33" s="77"/>
      <c r="L33" s="77"/>
    </row>
    <row r="34" spans="1:15" s="5" customFormat="1" ht="63.75">
      <c r="A34" s="11" t="s">
        <v>2</v>
      </c>
      <c r="B34" s="11" t="s">
        <v>50</v>
      </c>
      <c r="C34" s="11" t="s">
        <v>72</v>
      </c>
      <c r="D34" s="51" t="s">
        <v>3</v>
      </c>
      <c r="E34" s="51" t="s">
        <v>4</v>
      </c>
      <c r="F34" s="52" t="s">
        <v>5</v>
      </c>
      <c r="G34" s="53" t="s">
        <v>6</v>
      </c>
      <c r="H34" s="52" t="s">
        <v>7</v>
      </c>
      <c r="I34" s="54" t="s">
        <v>8</v>
      </c>
      <c r="J34" s="54" t="s">
        <v>73</v>
      </c>
      <c r="K34" s="54" t="s">
        <v>9</v>
      </c>
      <c r="L34" s="54" t="s">
        <v>92</v>
      </c>
      <c r="M34" s="54" t="s">
        <v>105</v>
      </c>
      <c r="N34" s="54" t="s">
        <v>106</v>
      </c>
      <c r="O34" s="54" t="s">
        <v>167</v>
      </c>
    </row>
    <row r="35" spans="1:15" s="5" customFormat="1" ht="25.5">
      <c r="A35" s="14">
        <v>1</v>
      </c>
      <c r="B35" s="15" t="s">
        <v>15</v>
      </c>
      <c r="C35" s="15"/>
      <c r="D35" s="47" t="s">
        <v>10</v>
      </c>
      <c r="E35" s="47">
        <v>300</v>
      </c>
      <c r="F35" s="48"/>
      <c r="G35" s="49">
        <v>0.08</v>
      </c>
      <c r="H35" s="48">
        <f aca="true" t="shared" si="4" ref="H35:H42">F35*G35+F35</f>
        <v>0</v>
      </c>
      <c r="I35" s="50">
        <f aca="true" t="shared" si="5" ref="I35:I42">E35*F35</f>
        <v>0</v>
      </c>
      <c r="J35" s="50">
        <f aca="true" t="shared" si="6" ref="J35:J42">K35-I35</f>
        <v>0</v>
      </c>
      <c r="K35" s="50">
        <f aca="true" t="shared" si="7" ref="K35:K42">E35*H35</f>
        <v>0</v>
      </c>
      <c r="L35" s="85" t="s">
        <v>142</v>
      </c>
      <c r="M35" s="86"/>
      <c r="N35" s="86"/>
      <c r="O35" s="95" t="s">
        <v>168</v>
      </c>
    </row>
    <row r="36" spans="1:15" s="5" customFormat="1" ht="25.5">
      <c r="A36" s="14">
        <v>2</v>
      </c>
      <c r="B36" s="15" t="s">
        <v>16</v>
      </c>
      <c r="C36" s="15"/>
      <c r="D36" s="47" t="s">
        <v>10</v>
      </c>
      <c r="E36" s="47">
        <v>150</v>
      </c>
      <c r="F36" s="48"/>
      <c r="G36" s="49">
        <v>0.08</v>
      </c>
      <c r="H36" s="48">
        <f t="shared" si="4"/>
        <v>0</v>
      </c>
      <c r="I36" s="50">
        <f t="shared" si="5"/>
        <v>0</v>
      </c>
      <c r="J36" s="50">
        <f t="shared" si="6"/>
        <v>0</v>
      </c>
      <c r="K36" s="50">
        <f t="shared" si="7"/>
        <v>0</v>
      </c>
      <c r="L36" s="85" t="s">
        <v>143</v>
      </c>
      <c r="M36" s="86"/>
      <c r="N36" s="86"/>
      <c r="O36" s="95" t="s">
        <v>168</v>
      </c>
    </row>
    <row r="37" spans="1:15" s="5" customFormat="1" ht="25.5">
      <c r="A37" s="14">
        <v>3</v>
      </c>
      <c r="B37" s="15" t="s">
        <v>17</v>
      </c>
      <c r="C37" s="15"/>
      <c r="D37" s="47" t="s">
        <v>10</v>
      </c>
      <c r="E37" s="47">
        <v>150</v>
      </c>
      <c r="F37" s="48"/>
      <c r="G37" s="49">
        <v>0.08</v>
      </c>
      <c r="H37" s="48">
        <f t="shared" si="4"/>
        <v>0</v>
      </c>
      <c r="I37" s="50">
        <f t="shared" si="5"/>
        <v>0</v>
      </c>
      <c r="J37" s="50">
        <f t="shared" si="6"/>
        <v>0</v>
      </c>
      <c r="K37" s="50">
        <f t="shared" si="7"/>
        <v>0</v>
      </c>
      <c r="L37" s="85" t="s">
        <v>142</v>
      </c>
      <c r="M37" s="86"/>
      <c r="N37" s="86"/>
      <c r="O37" s="95" t="s">
        <v>168</v>
      </c>
    </row>
    <row r="38" spans="1:15" s="5" customFormat="1" ht="25.5">
      <c r="A38" s="14">
        <v>4</v>
      </c>
      <c r="B38" s="15" t="s">
        <v>18</v>
      </c>
      <c r="C38" s="15"/>
      <c r="D38" s="47" t="s">
        <v>10</v>
      </c>
      <c r="E38" s="47">
        <v>150</v>
      </c>
      <c r="F38" s="48"/>
      <c r="G38" s="49">
        <v>0.08</v>
      </c>
      <c r="H38" s="48">
        <f t="shared" si="4"/>
        <v>0</v>
      </c>
      <c r="I38" s="50">
        <f t="shared" si="5"/>
        <v>0</v>
      </c>
      <c r="J38" s="50">
        <f t="shared" si="6"/>
        <v>0</v>
      </c>
      <c r="K38" s="50">
        <f t="shared" si="7"/>
        <v>0</v>
      </c>
      <c r="L38" s="85" t="s">
        <v>142</v>
      </c>
      <c r="M38" s="86"/>
      <c r="N38" s="86"/>
      <c r="O38" s="95" t="s">
        <v>168</v>
      </c>
    </row>
    <row r="39" spans="1:15" s="5" customFormat="1" ht="25.5">
      <c r="A39" s="14">
        <v>5</v>
      </c>
      <c r="B39" s="15" t="s">
        <v>30</v>
      </c>
      <c r="C39" s="15"/>
      <c r="D39" s="47" t="s">
        <v>10</v>
      </c>
      <c r="E39" s="47">
        <v>500</v>
      </c>
      <c r="F39" s="48"/>
      <c r="G39" s="49">
        <v>0.08</v>
      </c>
      <c r="H39" s="48">
        <f t="shared" si="4"/>
        <v>0</v>
      </c>
      <c r="I39" s="50">
        <f t="shared" si="5"/>
        <v>0</v>
      </c>
      <c r="J39" s="50">
        <f t="shared" si="6"/>
        <v>0</v>
      </c>
      <c r="K39" s="50">
        <f t="shared" si="7"/>
        <v>0</v>
      </c>
      <c r="L39" s="85" t="s">
        <v>142</v>
      </c>
      <c r="M39" s="86"/>
      <c r="N39" s="86"/>
      <c r="O39" s="95" t="s">
        <v>168</v>
      </c>
    </row>
    <row r="40" spans="1:15" s="5" customFormat="1" ht="25.5">
      <c r="A40" s="14">
        <v>6</v>
      </c>
      <c r="B40" s="15" t="s">
        <v>24</v>
      </c>
      <c r="C40" s="15"/>
      <c r="D40" s="47" t="s">
        <v>10</v>
      </c>
      <c r="E40" s="47">
        <v>80</v>
      </c>
      <c r="F40" s="48"/>
      <c r="G40" s="49">
        <v>0.08</v>
      </c>
      <c r="H40" s="48">
        <f t="shared" si="4"/>
        <v>0</v>
      </c>
      <c r="I40" s="50">
        <f t="shared" si="5"/>
        <v>0</v>
      </c>
      <c r="J40" s="50">
        <f t="shared" si="6"/>
        <v>0</v>
      </c>
      <c r="K40" s="50">
        <f t="shared" si="7"/>
        <v>0</v>
      </c>
      <c r="L40" s="85" t="s">
        <v>142</v>
      </c>
      <c r="M40" s="86"/>
      <c r="N40" s="86"/>
      <c r="O40" s="95" t="s">
        <v>168</v>
      </c>
    </row>
    <row r="41" spans="1:15" s="5" customFormat="1" ht="39.75" customHeight="1">
      <c r="A41" s="14">
        <v>7</v>
      </c>
      <c r="B41" s="15" t="s">
        <v>184</v>
      </c>
      <c r="C41" s="15"/>
      <c r="D41" s="47" t="s">
        <v>10</v>
      </c>
      <c r="E41" s="47">
        <v>20</v>
      </c>
      <c r="F41" s="48"/>
      <c r="G41" s="49">
        <v>0.08</v>
      </c>
      <c r="H41" s="48">
        <f t="shared" si="4"/>
        <v>0</v>
      </c>
      <c r="I41" s="50">
        <f t="shared" si="5"/>
        <v>0</v>
      </c>
      <c r="J41" s="50">
        <f t="shared" si="6"/>
        <v>0</v>
      </c>
      <c r="K41" s="50">
        <f t="shared" si="7"/>
        <v>0</v>
      </c>
      <c r="L41" s="105" t="s">
        <v>142</v>
      </c>
      <c r="M41" s="86"/>
      <c r="N41" s="86"/>
      <c r="O41" s="95" t="s">
        <v>168</v>
      </c>
    </row>
    <row r="42" spans="1:15" s="5" customFormat="1" ht="25.5">
      <c r="A42" s="14">
        <v>8</v>
      </c>
      <c r="B42" s="15" t="s">
        <v>25</v>
      </c>
      <c r="C42" s="15"/>
      <c r="D42" s="47" t="s">
        <v>10</v>
      </c>
      <c r="E42" s="47">
        <v>150</v>
      </c>
      <c r="F42" s="48"/>
      <c r="G42" s="49">
        <v>0.08</v>
      </c>
      <c r="H42" s="48">
        <f t="shared" si="4"/>
        <v>0</v>
      </c>
      <c r="I42" s="50">
        <f t="shared" si="5"/>
        <v>0</v>
      </c>
      <c r="J42" s="50">
        <f t="shared" si="6"/>
        <v>0</v>
      </c>
      <c r="K42" s="50">
        <f t="shared" si="7"/>
        <v>0</v>
      </c>
      <c r="L42" s="85" t="s">
        <v>142</v>
      </c>
      <c r="M42" s="86"/>
      <c r="N42" s="86"/>
      <c r="O42" s="95" t="s">
        <v>168</v>
      </c>
    </row>
    <row r="43" spans="1:12" s="5" customFormat="1" ht="14.25">
      <c r="A43" s="20"/>
      <c r="B43" s="21"/>
      <c r="C43" s="21"/>
      <c r="D43" s="68"/>
      <c r="E43" s="68"/>
      <c r="F43" s="79" t="s">
        <v>84</v>
      </c>
      <c r="G43" s="70"/>
      <c r="H43" s="69"/>
      <c r="I43" s="71">
        <f>SUM(I35:I42)</f>
        <v>0</v>
      </c>
      <c r="J43" s="71">
        <f>SUM(J35:J42)</f>
        <v>0</v>
      </c>
      <c r="K43" s="71">
        <f>SUM(K35:K42)</f>
        <v>0</v>
      </c>
      <c r="L43" s="71"/>
    </row>
    <row r="44" spans="1:12" ht="14.25">
      <c r="A44" s="7"/>
      <c r="B44" s="8" t="s">
        <v>61</v>
      </c>
      <c r="C44" s="8"/>
      <c r="D44" s="73"/>
      <c r="E44" s="73"/>
      <c r="F44" s="74"/>
      <c r="G44" s="75"/>
      <c r="H44" s="74"/>
      <c r="I44" s="77"/>
      <c r="J44" s="77"/>
      <c r="K44" s="77"/>
      <c r="L44" s="77"/>
    </row>
    <row r="45" spans="1:15" s="5" customFormat="1" ht="63.75">
      <c r="A45" s="11" t="s">
        <v>2</v>
      </c>
      <c r="B45" s="11" t="s">
        <v>50</v>
      </c>
      <c r="C45" s="11" t="s">
        <v>72</v>
      </c>
      <c r="D45" s="51" t="s">
        <v>3</v>
      </c>
      <c r="E45" s="51" t="s">
        <v>4</v>
      </c>
      <c r="F45" s="52" t="s">
        <v>5</v>
      </c>
      <c r="G45" s="53" t="s">
        <v>6</v>
      </c>
      <c r="H45" s="52" t="s">
        <v>7</v>
      </c>
      <c r="I45" s="54" t="s">
        <v>8</v>
      </c>
      <c r="J45" s="54" t="s">
        <v>73</v>
      </c>
      <c r="K45" s="54" t="s">
        <v>9</v>
      </c>
      <c r="L45" s="54" t="s">
        <v>92</v>
      </c>
      <c r="M45" s="54" t="s">
        <v>105</v>
      </c>
      <c r="N45" s="54" t="s">
        <v>106</v>
      </c>
      <c r="O45" s="54" t="s">
        <v>167</v>
      </c>
    </row>
    <row r="46" spans="1:15" s="5" customFormat="1" ht="25.5">
      <c r="A46" s="14">
        <v>1</v>
      </c>
      <c r="B46" s="15" t="s">
        <v>51</v>
      </c>
      <c r="C46" s="17"/>
      <c r="D46" s="47" t="s">
        <v>14</v>
      </c>
      <c r="E46" s="47">
        <v>150000</v>
      </c>
      <c r="F46" s="48"/>
      <c r="G46" s="49">
        <v>0.08</v>
      </c>
      <c r="H46" s="48">
        <f aca="true" t="shared" si="8" ref="H46:H51">F46*G46+F46</f>
        <v>0</v>
      </c>
      <c r="I46" s="50">
        <f aca="true" t="shared" si="9" ref="I46:I51">E46*F46</f>
        <v>0</v>
      </c>
      <c r="J46" s="50">
        <f aca="true" t="shared" si="10" ref="J46:J51">K46-I46</f>
        <v>0</v>
      </c>
      <c r="K46" s="50">
        <f aca="true" t="shared" si="11" ref="K46:K51">E46*H46</f>
        <v>0</v>
      </c>
      <c r="L46" s="85" t="s">
        <v>144</v>
      </c>
      <c r="M46" s="86"/>
      <c r="N46" s="86"/>
      <c r="O46" s="94" t="s">
        <v>168</v>
      </c>
    </row>
    <row r="47" spans="1:15" s="5" customFormat="1" ht="25.5">
      <c r="A47" s="14">
        <v>2</v>
      </c>
      <c r="B47" s="15" t="s">
        <v>52</v>
      </c>
      <c r="C47" s="17"/>
      <c r="D47" s="47" t="s">
        <v>14</v>
      </c>
      <c r="E47" s="47">
        <v>140000</v>
      </c>
      <c r="F47" s="48"/>
      <c r="G47" s="49">
        <v>0.08</v>
      </c>
      <c r="H47" s="48">
        <f t="shared" si="8"/>
        <v>0</v>
      </c>
      <c r="I47" s="50">
        <f t="shared" si="9"/>
        <v>0</v>
      </c>
      <c r="J47" s="50">
        <f t="shared" si="10"/>
        <v>0</v>
      </c>
      <c r="K47" s="50">
        <f t="shared" si="11"/>
        <v>0</v>
      </c>
      <c r="L47" s="85" t="s">
        <v>145</v>
      </c>
      <c r="M47" s="86"/>
      <c r="N47" s="86"/>
      <c r="O47" s="94" t="s">
        <v>168</v>
      </c>
    </row>
    <row r="48" spans="1:15" s="5" customFormat="1" ht="25.5">
      <c r="A48" s="14">
        <v>3</v>
      </c>
      <c r="B48" s="15" t="s">
        <v>53</v>
      </c>
      <c r="C48" s="17"/>
      <c r="D48" s="47" t="s">
        <v>14</v>
      </c>
      <c r="E48" s="47">
        <v>80000</v>
      </c>
      <c r="F48" s="48"/>
      <c r="G48" s="49">
        <v>0.08</v>
      </c>
      <c r="H48" s="48">
        <f t="shared" si="8"/>
        <v>0</v>
      </c>
      <c r="I48" s="50">
        <f t="shared" si="9"/>
        <v>0</v>
      </c>
      <c r="J48" s="50">
        <f t="shared" si="10"/>
        <v>0</v>
      </c>
      <c r="K48" s="50">
        <f t="shared" si="11"/>
        <v>0</v>
      </c>
      <c r="L48" s="85" t="s">
        <v>142</v>
      </c>
      <c r="M48" s="86"/>
      <c r="N48" s="86"/>
      <c r="O48" s="94" t="s">
        <v>168</v>
      </c>
    </row>
    <row r="49" spans="1:15" s="5" customFormat="1" ht="25.5">
      <c r="A49" s="14">
        <v>4</v>
      </c>
      <c r="B49" s="15" t="s">
        <v>54</v>
      </c>
      <c r="C49" s="17"/>
      <c r="D49" s="47" t="s">
        <v>14</v>
      </c>
      <c r="E49" s="47">
        <v>1500</v>
      </c>
      <c r="F49" s="48"/>
      <c r="G49" s="49">
        <v>0.08</v>
      </c>
      <c r="H49" s="48">
        <f t="shared" si="8"/>
        <v>0</v>
      </c>
      <c r="I49" s="50">
        <f t="shared" si="9"/>
        <v>0</v>
      </c>
      <c r="J49" s="50">
        <f t="shared" si="10"/>
        <v>0</v>
      </c>
      <c r="K49" s="50">
        <f t="shared" si="11"/>
        <v>0</v>
      </c>
      <c r="L49" s="85" t="s">
        <v>144</v>
      </c>
      <c r="M49" s="86"/>
      <c r="N49" s="86"/>
      <c r="O49" s="94" t="s">
        <v>168</v>
      </c>
    </row>
    <row r="50" spans="1:15" s="5" customFormat="1" ht="25.5">
      <c r="A50" s="14">
        <v>5</v>
      </c>
      <c r="B50" s="15" t="s">
        <v>55</v>
      </c>
      <c r="C50" s="17"/>
      <c r="D50" s="47" t="s">
        <v>14</v>
      </c>
      <c r="E50" s="47">
        <v>1300</v>
      </c>
      <c r="F50" s="48"/>
      <c r="G50" s="49">
        <v>0.08</v>
      </c>
      <c r="H50" s="48">
        <f t="shared" si="8"/>
        <v>0</v>
      </c>
      <c r="I50" s="50">
        <f t="shared" si="9"/>
        <v>0</v>
      </c>
      <c r="J50" s="50">
        <f t="shared" si="10"/>
        <v>0</v>
      </c>
      <c r="K50" s="50">
        <f t="shared" si="11"/>
        <v>0</v>
      </c>
      <c r="L50" s="85" t="s">
        <v>145</v>
      </c>
      <c r="M50" s="86"/>
      <c r="N50" s="86"/>
      <c r="O50" s="94" t="s">
        <v>168</v>
      </c>
    </row>
    <row r="51" spans="1:15" s="5" customFormat="1" ht="25.5">
      <c r="A51" s="14">
        <v>6</v>
      </c>
      <c r="B51" s="15" t="s">
        <v>56</v>
      </c>
      <c r="C51" s="17"/>
      <c r="D51" s="47" t="s">
        <v>14</v>
      </c>
      <c r="E51" s="47">
        <v>2500</v>
      </c>
      <c r="F51" s="48"/>
      <c r="G51" s="49">
        <v>0.08</v>
      </c>
      <c r="H51" s="48">
        <f t="shared" si="8"/>
        <v>0</v>
      </c>
      <c r="I51" s="50">
        <f t="shared" si="9"/>
        <v>0</v>
      </c>
      <c r="J51" s="50">
        <f t="shared" si="10"/>
        <v>0</v>
      </c>
      <c r="K51" s="50">
        <f t="shared" si="11"/>
        <v>0</v>
      </c>
      <c r="L51" s="85" t="s">
        <v>142</v>
      </c>
      <c r="M51" s="86"/>
      <c r="N51" s="86"/>
      <c r="O51" s="94" t="s">
        <v>168</v>
      </c>
    </row>
    <row r="52" spans="1:12" ht="14.25">
      <c r="A52" s="7"/>
      <c r="B52" s="22"/>
      <c r="C52" s="18"/>
      <c r="D52" s="73"/>
      <c r="E52" s="73"/>
      <c r="F52" s="79" t="s">
        <v>84</v>
      </c>
      <c r="G52" s="75"/>
      <c r="H52" s="74"/>
      <c r="I52" s="76">
        <f>SUM(I46:I51)</f>
        <v>0</v>
      </c>
      <c r="J52" s="76">
        <f>SUM(J46:J51)</f>
        <v>0</v>
      </c>
      <c r="K52" s="76">
        <f>SUM(K46:K51)</f>
        <v>0</v>
      </c>
      <c r="L52" s="76"/>
    </row>
    <row r="53" spans="1:12" s="5" customFormat="1" ht="14.25">
      <c r="A53" s="20"/>
      <c r="B53" s="23" t="s">
        <v>62</v>
      </c>
      <c r="C53" s="23"/>
      <c r="D53" s="68"/>
      <c r="E53" s="68"/>
      <c r="F53" s="69"/>
      <c r="G53" s="70"/>
      <c r="H53" s="69"/>
      <c r="I53" s="78"/>
      <c r="J53" s="78"/>
      <c r="K53" s="78"/>
      <c r="L53" s="78"/>
    </row>
    <row r="54" spans="1:15" s="5" customFormat="1" ht="63.75">
      <c r="A54" s="11" t="s">
        <v>2</v>
      </c>
      <c r="B54" s="11" t="s">
        <v>50</v>
      </c>
      <c r="C54" s="11" t="s">
        <v>72</v>
      </c>
      <c r="D54" s="51" t="s">
        <v>3</v>
      </c>
      <c r="E54" s="51" t="s">
        <v>4</v>
      </c>
      <c r="F54" s="52" t="s">
        <v>5</v>
      </c>
      <c r="G54" s="53" t="s">
        <v>6</v>
      </c>
      <c r="H54" s="52" t="s">
        <v>7</v>
      </c>
      <c r="I54" s="54" t="s">
        <v>8</v>
      </c>
      <c r="J54" s="54" t="s">
        <v>73</v>
      </c>
      <c r="K54" s="54" t="s">
        <v>9</v>
      </c>
      <c r="L54" s="54" t="s">
        <v>92</v>
      </c>
      <c r="M54" s="54" t="s">
        <v>105</v>
      </c>
      <c r="N54" s="54" t="s">
        <v>106</v>
      </c>
      <c r="O54" s="54" t="s">
        <v>167</v>
      </c>
    </row>
    <row r="55" spans="1:15" s="5" customFormat="1" ht="25.5">
      <c r="A55" s="19">
        <v>1</v>
      </c>
      <c r="B55" s="15" t="s">
        <v>46</v>
      </c>
      <c r="C55" s="24"/>
      <c r="D55" s="47" t="s">
        <v>10</v>
      </c>
      <c r="E55" s="47">
        <v>20000</v>
      </c>
      <c r="F55" s="48"/>
      <c r="G55" s="49">
        <v>0.08</v>
      </c>
      <c r="H55" s="48">
        <f>F55*G55+F55</f>
        <v>0</v>
      </c>
      <c r="I55" s="50">
        <f>E55*F55</f>
        <v>0</v>
      </c>
      <c r="J55" s="50">
        <f>K55-I55</f>
        <v>0</v>
      </c>
      <c r="K55" s="50">
        <f>E55*H55</f>
        <v>0</v>
      </c>
      <c r="L55" s="85" t="s">
        <v>146</v>
      </c>
      <c r="M55" s="86"/>
      <c r="N55" s="86"/>
      <c r="O55" s="94" t="s">
        <v>168</v>
      </c>
    </row>
    <row r="56" spans="1:12" s="5" customFormat="1" ht="14.25">
      <c r="A56" s="20"/>
      <c r="B56" s="21"/>
      <c r="C56" s="21"/>
      <c r="D56" s="68"/>
      <c r="E56" s="68"/>
      <c r="F56" s="79" t="s">
        <v>84</v>
      </c>
      <c r="G56" s="70"/>
      <c r="H56" s="69"/>
      <c r="I56" s="71">
        <f>SUM(I55)</f>
        <v>0</v>
      </c>
      <c r="J56" s="71"/>
      <c r="K56" s="71">
        <f>SUM(K55)</f>
        <v>0</v>
      </c>
      <c r="L56" s="71"/>
    </row>
    <row r="57" spans="1:12" ht="14.25">
      <c r="A57" s="7"/>
      <c r="B57" s="8" t="s">
        <v>40</v>
      </c>
      <c r="C57" s="8"/>
      <c r="D57" s="73"/>
      <c r="E57" s="73"/>
      <c r="F57" s="74"/>
      <c r="G57" s="75"/>
      <c r="H57" s="74"/>
      <c r="I57" s="77"/>
      <c r="J57" s="77"/>
      <c r="K57" s="77"/>
      <c r="L57" s="77"/>
    </row>
    <row r="58" spans="1:15" s="5" customFormat="1" ht="63.75">
      <c r="A58" s="11" t="s">
        <v>2</v>
      </c>
      <c r="B58" s="11" t="s">
        <v>50</v>
      </c>
      <c r="C58" s="11" t="s">
        <v>72</v>
      </c>
      <c r="D58" s="51" t="s">
        <v>3</v>
      </c>
      <c r="E58" s="51" t="s">
        <v>4</v>
      </c>
      <c r="F58" s="52" t="s">
        <v>5</v>
      </c>
      <c r="G58" s="53" t="s">
        <v>6</v>
      </c>
      <c r="H58" s="52" t="s">
        <v>7</v>
      </c>
      <c r="I58" s="54" t="s">
        <v>8</v>
      </c>
      <c r="J58" s="54" t="s">
        <v>73</v>
      </c>
      <c r="K58" s="54" t="s">
        <v>9</v>
      </c>
      <c r="L58" s="54" t="s">
        <v>92</v>
      </c>
      <c r="M58" s="54" t="s">
        <v>105</v>
      </c>
      <c r="N58" s="54" t="s">
        <v>106</v>
      </c>
      <c r="O58" s="54" t="s">
        <v>167</v>
      </c>
    </row>
    <row r="59" spans="1:15" s="5" customFormat="1" ht="25.5">
      <c r="A59" s="19">
        <v>1</v>
      </c>
      <c r="B59" s="15" t="s">
        <v>31</v>
      </c>
      <c r="C59" s="25"/>
      <c r="D59" s="47" t="s">
        <v>10</v>
      </c>
      <c r="E59" s="47">
        <v>7000</v>
      </c>
      <c r="F59" s="48"/>
      <c r="G59" s="49">
        <v>0.08</v>
      </c>
      <c r="H59" s="48">
        <f aca="true" t="shared" si="12" ref="H59:H66">F59*G59+F59</f>
        <v>0</v>
      </c>
      <c r="I59" s="50">
        <f aca="true" t="shared" si="13" ref="I59:I66">E59*F59</f>
        <v>0</v>
      </c>
      <c r="J59" s="50">
        <f aca="true" t="shared" si="14" ref="J59:J66">K59-I59</f>
        <v>0</v>
      </c>
      <c r="K59" s="50">
        <f aca="true" t="shared" si="15" ref="K59:K66">E59*H59</f>
        <v>0</v>
      </c>
      <c r="L59" s="85" t="s">
        <v>147</v>
      </c>
      <c r="M59" s="86"/>
      <c r="N59" s="86"/>
      <c r="O59" s="94" t="s">
        <v>168</v>
      </c>
    </row>
    <row r="60" spans="1:15" s="5" customFormat="1" ht="25.5">
      <c r="A60" s="19">
        <v>2</v>
      </c>
      <c r="B60" s="15" t="s">
        <v>32</v>
      </c>
      <c r="C60" s="25"/>
      <c r="D60" s="47" t="s">
        <v>10</v>
      </c>
      <c r="E60" s="47">
        <v>6100</v>
      </c>
      <c r="F60" s="48"/>
      <c r="G60" s="49">
        <v>0.08</v>
      </c>
      <c r="H60" s="48">
        <f t="shared" si="12"/>
        <v>0</v>
      </c>
      <c r="I60" s="50">
        <f t="shared" si="13"/>
        <v>0</v>
      </c>
      <c r="J60" s="50">
        <f t="shared" si="14"/>
        <v>0</v>
      </c>
      <c r="K60" s="50">
        <f t="shared" si="15"/>
        <v>0</v>
      </c>
      <c r="L60" s="85" t="s">
        <v>148</v>
      </c>
      <c r="M60" s="86"/>
      <c r="N60" s="86"/>
      <c r="O60" s="94" t="s">
        <v>168</v>
      </c>
    </row>
    <row r="61" spans="1:15" s="5" customFormat="1" ht="25.5">
      <c r="A61" s="19">
        <v>3</v>
      </c>
      <c r="B61" s="15" t="s">
        <v>33</v>
      </c>
      <c r="C61" s="25"/>
      <c r="D61" s="47" t="s">
        <v>10</v>
      </c>
      <c r="E61" s="47">
        <v>7000</v>
      </c>
      <c r="F61" s="48"/>
      <c r="G61" s="49">
        <v>0.08</v>
      </c>
      <c r="H61" s="48">
        <f t="shared" si="12"/>
        <v>0</v>
      </c>
      <c r="I61" s="50">
        <f t="shared" si="13"/>
        <v>0</v>
      </c>
      <c r="J61" s="50">
        <f t="shared" si="14"/>
        <v>0</v>
      </c>
      <c r="K61" s="50">
        <f t="shared" si="15"/>
        <v>0</v>
      </c>
      <c r="L61" s="85" t="s">
        <v>149</v>
      </c>
      <c r="M61" s="86"/>
      <c r="N61" s="86"/>
      <c r="O61" s="94" t="s">
        <v>168</v>
      </c>
    </row>
    <row r="62" spans="1:15" s="5" customFormat="1" ht="25.5">
      <c r="A62" s="19">
        <v>4</v>
      </c>
      <c r="B62" s="15" t="s">
        <v>34</v>
      </c>
      <c r="C62" s="25"/>
      <c r="D62" s="47" t="s">
        <v>10</v>
      </c>
      <c r="E62" s="47">
        <v>6000</v>
      </c>
      <c r="F62" s="48"/>
      <c r="G62" s="49">
        <v>0.08</v>
      </c>
      <c r="H62" s="48">
        <f t="shared" si="12"/>
        <v>0</v>
      </c>
      <c r="I62" s="50">
        <f t="shared" si="13"/>
        <v>0</v>
      </c>
      <c r="J62" s="50">
        <f t="shared" si="14"/>
        <v>0</v>
      </c>
      <c r="K62" s="50">
        <f t="shared" si="15"/>
        <v>0</v>
      </c>
      <c r="L62" s="85" t="s">
        <v>150</v>
      </c>
      <c r="M62" s="86"/>
      <c r="N62" s="86"/>
      <c r="O62" s="94" t="s">
        <v>168</v>
      </c>
    </row>
    <row r="63" spans="1:15" s="5" customFormat="1" ht="25.5">
      <c r="A63" s="19">
        <v>5</v>
      </c>
      <c r="B63" s="15" t="s">
        <v>35</v>
      </c>
      <c r="C63" s="25"/>
      <c r="D63" s="47" t="s">
        <v>10</v>
      </c>
      <c r="E63" s="47">
        <v>2500</v>
      </c>
      <c r="F63" s="48"/>
      <c r="G63" s="49">
        <v>0.08</v>
      </c>
      <c r="H63" s="48">
        <f t="shared" si="12"/>
        <v>0</v>
      </c>
      <c r="I63" s="50">
        <f t="shared" si="13"/>
        <v>0</v>
      </c>
      <c r="J63" s="50">
        <f t="shared" si="14"/>
        <v>0</v>
      </c>
      <c r="K63" s="50">
        <f t="shared" si="15"/>
        <v>0</v>
      </c>
      <c r="L63" s="85" t="s">
        <v>151</v>
      </c>
      <c r="M63" s="86"/>
      <c r="N63" s="86"/>
      <c r="O63" s="94" t="s">
        <v>168</v>
      </c>
    </row>
    <row r="64" spans="1:15" s="5" customFormat="1" ht="25.5">
      <c r="A64" s="19">
        <v>6</v>
      </c>
      <c r="B64" s="15" t="s">
        <v>36</v>
      </c>
      <c r="C64" s="25"/>
      <c r="D64" s="47" t="s">
        <v>10</v>
      </c>
      <c r="E64" s="47">
        <v>4000</v>
      </c>
      <c r="F64" s="48"/>
      <c r="G64" s="49">
        <v>0.08</v>
      </c>
      <c r="H64" s="48">
        <f t="shared" si="12"/>
        <v>0</v>
      </c>
      <c r="I64" s="50">
        <f t="shared" si="13"/>
        <v>0</v>
      </c>
      <c r="J64" s="50">
        <f t="shared" si="14"/>
        <v>0</v>
      </c>
      <c r="K64" s="50">
        <f t="shared" si="15"/>
        <v>0</v>
      </c>
      <c r="L64" s="85" t="s">
        <v>152</v>
      </c>
      <c r="M64" s="86"/>
      <c r="N64" s="86"/>
      <c r="O64" s="94" t="s">
        <v>168</v>
      </c>
    </row>
    <row r="65" spans="1:15" s="5" customFormat="1" ht="25.5">
      <c r="A65" s="19">
        <v>7</v>
      </c>
      <c r="B65" s="15" t="s">
        <v>37</v>
      </c>
      <c r="C65" s="25"/>
      <c r="D65" s="47" t="s">
        <v>10</v>
      </c>
      <c r="E65" s="47">
        <v>4000</v>
      </c>
      <c r="F65" s="48"/>
      <c r="G65" s="49">
        <v>0.08</v>
      </c>
      <c r="H65" s="48">
        <f t="shared" si="12"/>
        <v>0</v>
      </c>
      <c r="I65" s="50">
        <f t="shared" si="13"/>
        <v>0</v>
      </c>
      <c r="J65" s="50">
        <f t="shared" si="14"/>
        <v>0</v>
      </c>
      <c r="K65" s="50">
        <f t="shared" si="15"/>
        <v>0</v>
      </c>
      <c r="L65" s="85" t="s">
        <v>153</v>
      </c>
      <c r="M65" s="86"/>
      <c r="N65" s="86"/>
      <c r="O65" s="94" t="s">
        <v>168</v>
      </c>
    </row>
    <row r="66" spans="1:15" s="5" customFormat="1" ht="25.5">
      <c r="A66" s="19">
        <v>8</v>
      </c>
      <c r="B66" s="15" t="s">
        <v>38</v>
      </c>
      <c r="C66" s="25"/>
      <c r="D66" s="47" t="s">
        <v>10</v>
      </c>
      <c r="E66" s="47">
        <v>2500</v>
      </c>
      <c r="F66" s="48"/>
      <c r="G66" s="49">
        <v>0.08</v>
      </c>
      <c r="H66" s="48">
        <f t="shared" si="12"/>
        <v>0</v>
      </c>
      <c r="I66" s="50">
        <f t="shared" si="13"/>
        <v>0</v>
      </c>
      <c r="J66" s="50">
        <f t="shared" si="14"/>
        <v>0</v>
      </c>
      <c r="K66" s="50">
        <f t="shared" si="15"/>
        <v>0</v>
      </c>
      <c r="L66" s="85" t="s">
        <v>154</v>
      </c>
      <c r="M66" s="86"/>
      <c r="N66" s="86"/>
      <c r="O66" s="94" t="s">
        <v>168</v>
      </c>
    </row>
    <row r="67" spans="1:12" s="5" customFormat="1" ht="14.25">
      <c r="A67" s="20"/>
      <c r="B67" s="21"/>
      <c r="C67" s="21"/>
      <c r="D67" s="68"/>
      <c r="E67" s="68"/>
      <c r="F67" s="79" t="s">
        <v>84</v>
      </c>
      <c r="G67" s="70"/>
      <c r="H67" s="69"/>
      <c r="I67" s="71">
        <f>SUM(I59:I66)</f>
        <v>0</v>
      </c>
      <c r="J67" s="71">
        <f>SUM(J59:J66)</f>
        <v>0</v>
      </c>
      <c r="K67" s="71">
        <f>SUM(K59:K66)</f>
        <v>0</v>
      </c>
      <c r="L67" s="71"/>
    </row>
    <row r="68" spans="1:12" ht="14.25">
      <c r="A68" s="7"/>
      <c r="B68" s="8" t="s">
        <v>65</v>
      </c>
      <c r="C68" s="8"/>
      <c r="D68" s="73"/>
      <c r="E68" s="73"/>
      <c r="F68" s="74"/>
      <c r="G68" s="75"/>
      <c r="H68" s="74"/>
      <c r="I68" s="77"/>
      <c r="J68" s="77"/>
      <c r="K68" s="77"/>
      <c r="L68" s="77"/>
    </row>
    <row r="69" spans="1:15" s="5" customFormat="1" ht="63.75">
      <c r="A69" s="11" t="s">
        <v>2</v>
      </c>
      <c r="B69" s="11" t="s">
        <v>50</v>
      </c>
      <c r="C69" s="11" t="s">
        <v>72</v>
      </c>
      <c r="D69" s="51" t="s">
        <v>3</v>
      </c>
      <c r="E69" s="51" t="s">
        <v>4</v>
      </c>
      <c r="F69" s="52" t="s">
        <v>5</v>
      </c>
      <c r="G69" s="53" t="s">
        <v>6</v>
      </c>
      <c r="H69" s="52" t="s">
        <v>7</v>
      </c>
      <c r="I69" s="54" t="s">
        <v>8</v>
      </c>
      <c r="J69" s="54" t="s">
        <v>73</v>
      </c>
      <c r="K69" s="54" t="s">
        <v>9</v>
      </c>
      <c r="L69" s="54" t="s">
        <v>92</v>
      </c>
      <c r="M69" s="54" t="s">
        <v>105</v>
      </c>
      <c r="N69" s="54" t="s">
        <v>106</v>
      </c>
      <c r="O69" s="54" t="s">
        <v>167</v>
      </c>
    </row>
    <row r="70" spans="1:15" s="5" customFormat="1" ht="25.5">
      <c r="A70" s="14">
        <v>1</v>
      </c>
      <c r="B70" s="15" t="s">
        <v>156</v>
      </c>
      <c r="C70" s="17"/>
      <c r="D70" s="47" t="s">
        <v>10</v>
      </c>
      <c r="E70" s="47">
        <v>1000</v>
      </c>
      <c r="F70" s="48"/>
      <c r="G70" s="49">
        <v>0.08</v>
      </c>
      <c r="H70" s="48">
        <f aca="true" t="shared" si="16" ref="H70:H76">F70*G70+F70</f>
        <v>0</v>
      </c>
      <c r="I70" s="50">
        <f aca="true" t="shared" si="17" ref="I70:I76">E70*F70</f>
        <v>0</v>
      </c>
      <c r="J70" s="50">
        <f aca="true" t="shared" si="18" ref="J70:J76">K70-I70</f>
        <v>0</v>
      </c>
      <c r="K70" s="50">
        <f aca="true" t="shared" si="19" ref="K70:K76">E70*H70</f>
        <v>0</v>
      </c>
      <c r="L70" s="50" t="s">
        <v>155</v>
      </c>
      <c r="M70" s="86"/>
      <c r="N70" s="86"/>
      <c r="O70" s="94" t="s">
        <v>168</v>
      </c>
    </row>
    <row r="71" spans="1:15" s="5" customFormat="1" ht="25.5">
      <c r="A71" s="14">
        <v>2</v>
      </c>
      <c r="B71" s="15" t="s">
        <v>157</v>
      </c>
      <c r="C71" s="17"/>
      <c r="D71" s="47" t="s">
        <v>10</v>
      </c>
      <c r="E71" s="47">
        <v>3000</v>
      </c>
      <c r="F71" s="48"/>
      <c r="G71" s="49">
        <v>0.08</v>
      </c>
      <c r="H71" s="48">
        <f t="shared" si="16"/>
        <v>0</v>
      </c>
      <c r="I71" s="50">
        <f t="shared" si="17"/>
        <v>0</v>
      </c>
      <c r="J71" s="50">
        <f t="shared" si="18"/>
        <v>0</v>
      </c>
      <c r="K71" s="50">
        <f t="shared" si="19"/>
        <v>0</v>
      </c>
      <c r="L71" s="50" t="s">
        <v>155</v>
      </c>
      <c r="M71" s="86"/>
      <c r="N71" s="86"/>
      <c r="O71" s="94" t="s">
        <v>168</v>
      </c>
    </row>
    <row r="72" spans="1:15" s="5" customFormat="1" ht="14.25">
      <c r="A72" s="14">
        <v>3</v>
      </c>
      <c r="B72" s="15" t="s">
        <v>158</v>
      </c>
      <c r="C72" s="17"/>
      <c r="D72" s="47" t="s">
        <v>10</v>
      </c>
      <c r="E72" s="47">
        <v>600</v>
      </c>
      <c r="F72" s="48"/>
      <c r="G72" s="49">
        <v>0.08</v>
      </c>
      <c r="H72" s="48">
        <f t="shared" si="16"/>
        <v>0</v>
      </c>
      <c r="I72" s="50">
        <f t="shared" si="17"/>
        <v>0</v>
      </c>
      <c r="J72" s="50">
        <f t="shared" si="18"/>
        <v>0</v>
      </c>
      <c r="K72" s="50">
        <f t="shared" si="19"/>
        <v>0</v>
      </c>
      <c r="L72" s="50" t="s">
        <v>155</v>
      </c>
      <c r="M72" s="86"/>
      <c r="N72" s="86"/>
      <c r="O72" s="94" t="s">
        <v>168</v>
      </c>
    </row>
    <row r="73" spans="1:15" s="5" customFormat="1" ht="14.25">
      <c r="A73" s="14">
        <v>4</v>
      </c>
      <c r="B73" s="15" t="s">
        <v>159</v>
      </c>
      <c r="C73" s="17"/>
      <c r="D73" s="47" t="s">
        <v>10</v>
      </c>
      <c r="E73" s="47">
        <v>1500</v>
      </c>
      <c r="F73" s="48"/>
      <c r="G73" s="49">
        <v>0.08</v>
      </c>
      <c r="H73" s="48">
        <f t="shared" si="16"/>
        <v>0</v>
      </c>
      <c r="I73" s="50">
        <f t="shared" si="17"/>
        <v>0</v>
      </c>
      <c r="J73" s="50">
        <f t="shared" si="18"/>
        <v>0</v>
      </c>
      <c r="K73" s="50">
        <f t="shared" si="19"/>
        <v>0</v>
      </c>
      <c r="L73" s="50" t="s">
        <v>155</v>
      </c>
      <c r="M73" s="86"/>
      <c r="N73" s="86"/>
      <c r="O73" s="94" t="s">
        <v>168</v>
      </c>
    </row>
    <row r="74" spans="1:15" s="5" customFormat="1" ht="14.25">
      <c r="A74" s="14">
        <v>5</v>
      </c>
      <c r="B74" s="15" t="s">
        <v>19</v>
      </c>
      <c r="C74" s="15"/>
      <c r="D74" s="47" t="s">
        <v>10</v>
      </c>
      <c r="E74" s="47">
        <v>300</v>
      </c>
      <c r="F74" s="48"/>
      <c r="G74" s="49">
        <v>0.08</v>
      </c>
      <c r="H74" s="48">
        <f t="shared" si="16"/>
        <v>0</v>
      </c>
      <c r="I74" s="50">
        <f t="shared" si="17"/>
        <v>0</v>
      </c>
      <c r="J74" s="50">
        <f t="shared" si="18"/>
        <v>0</v>
      </c>
      <c r="K74" s="50">
        <f t="shared" si="19"/>
        <v>0</v>
      </c>
      <c r="L74" s="50" t="s">
        <v>118</v>
      </c>
      <c r="M74" s="86"/>
      <c r="N74" s="86"/>
      <c r="O74" s="94" t="s">
        <v>168</v>
      </c>
    </row>
    <row r="75" spans="1:15" s="5" customFormat="1" ht="25.5">
      <c r="A75" s="14">
        <v>6</v>
      </c>
      <c r="B75" s="15" t="s">
        <v>20</v>
      </c>
      <c r="C75" s="15"/>
      <c r="D75" s="47" t="s">
        <v>10</v>
      </c>
      <c r="E75" s="47">
        <v>10</v>
      </c>
      <c r="F75" s="48"/>
      <c r="G75" s="49">
        <v>0.08</v>
      </c>
      <c r="H75" s="48">
        <f t="shared" si="16"/>
        <v>0</v>
      </c>
      <c r="I75" s="50">
        <f t="shared" si="17"/>
        <v>0</v>
      </c>
      <c r="J75" s="50">
        <f t="shared" si="18"/>
        <v>0</v>
      </c>
      <c r="K75" s="50">
        <f t="shared" si="19"/>
        <v>0</v>
      </c>
      <c r="L75" s="50" t="s">
        <v>160</v>
      </c>
      <c r="M75" s="86"/>
      <c r="N75" s="86"/>
      <c r="O75" s="94" t="s">
        <v>168</v>
      </c>
    </row>
    <row r="76" spans="1:15" s="5" customFormat="1" ht="14.25">
      <c r="A76" s="14">
        <v>7</v>
      </c>
      <c r="B76" s="15" t="s">
        <v>21</v>
      </c>
      <c r="C76" s="15"/>
      <c r="D76" s="47" t="s">
        <v>12</v>
      </c>
      <c r="E76" s="47">
        <v>400</v>
      </c>
      <c r="F76" s="48"/>
      <c r="G76" s="49">
        <v>0.08</v>
      </c>
      <c r="H76" s="48">
        <f t="shared" si="16"/>
        <v>0</v>
      </c>
      <c r="I76" s="50">
        <f t="shared" si="17"/>
        <v>0</v>
      </c>
      <c r="J76" s="50">
        <f t="shared" si="18"/>
        <v>0</v>
      </c>
      <c r="K76" s="50">
        <f t="shared" si="19"/>
        <v>0</v>
      </c>
      <c r="L76" s="50" t="s">
        <v>161</v>
      </c>
      <c r="M76" s="86"/>
      <c r="N76" s="86"/>
      <c r="O76" s="94" t="s">
        <v>175</v>
      </c>
    </row>
    <row r="77" spans="1:12" s="5" customFormat="1" ht="14.25">
      <c r="A77" s="20"/>
      <c r="B77" s="21"/>
      <c r="C77" s="21"/>
      <c r="D77" s="68"/>
      <c r="E77" s="68"/>
      <c r="F77" s="79" t="s">
        <v>84</v>
      </c>
      <c r="G77" s="70"/>
      <c r="H77" s="69"/>
      <c r="I77" s="71">
        <f>SUM(I70:I76)</f>
        <v>0</v>
      </c>
      <c r="J77" s="71">
        <f>SUM(J70:J76)</f>
        <v>0</v>
      </c>
      <c r="K77" s="71">
        <f>SUM(K70:K76)</f>
        <v>0</v>
      </c>
      <c r="L77" s="71"/>
    </row>
    <row r="78" spans="1:12" ht="14.25">
      <c r="A78" s="7"/>
      <c r="B78" s="8" t="s">
        <v>66</v>
      </c>
      <c r="C78" s="18"/>
      <c r="D78" s="73"/>
      <c r="E78" s="73"/>
      <c r="F78" s="74"/>
      <c r="G78" s="75"/>
      <c r="H78" s="74"/>
      <c r="I78" s="76"/>
      <c r="J78" s="76"/>
      <c r="K78" s="76"/>
      <c r="L78" s="76"/>
    </row>
    <row r="79" spans="1:15" s="5" customFormat="1" ht="63.75">
      <c r="A79" s="11" t="s">
        <v>2</v>
      </c>
      <c r="B79" s="11" t="s">
        <v>50</v>
      </c>
      <c r="C79" s="11" t="s">
        <v>72</v>
      </c>
      <c r="D79" s="51" t="s">
        <v>3</v>
      </c>
      <c r="E79" s="51" t="s">
        <v>4</v>
      </c>
      <c r="F79" s="52" t="s">
        <v>5</v>
      </c>
      <c r="G79" s="53" t="s">
        <v>6</v>
      </c>
      <c r="H79" s="52" t="s">
        <v>7</v>
      </c>
      <c r="I79" s="54" t="s">
        <v>8</v>
      </c>
      <c r="J79" s="54" t="s">
        <v>73</v>
      </c>
      <c r="K79" s="54" t="s">
        <v>9</v>
      </c>
      <c r="L79" s="54" t="s">
        <v>92</v>
      </c>
      <c r="M79" s="54" t="s">
        <v>105</v>
      </c>
      <c r="N79" s="54" t="s">
        <v>106</v>
      </c>
      <c r="O79" s="54" t="s">
        <v>167</v>
      </c>
    </row>
    <row r="80" spans="1:15" s="5" customFormat="1" ht="25.5">
      <c r="A80" s="19">
        <v>1</v>
      </c>
      <c r="B80" s="15" t="s">
        <v>22</v>
      </c>
      <c r="C80" s="17"/>
      <c r="D80" s="47" t="s">
        <v>10</v>
      </c>
      <c r="E80" s="47">
        <v>30000</v>
      </c>
      <c r="F80" s="48"/>
      <c r="G80" s="49">
        <v>0.08</v>
      </c>
      <c r="H80" s="48">
        <f>F80*G80+F80</f>
        <v>0</v>
      </c>
      <c r="I80" s="50">
        <f>E80*F80</f>
        <v>0</v>
      </c>
      <c r="J80" s="50">
        <f>K80-I80</f>
        <v>0</v>
      </c>
      <c r="K80" s="50">
        <f>E80*H80</f>
        <v>0</v>
      </c>
      <c r="L80" s="85" t="s">
        <v>162</v>
      </c>
      <c r="M80" s="86"/>
      <c r="N80" s="86"/>
      <c r="O80" s="94" t="s">
        <v>168</v>
      </c>
    </row>
    <row r="81" spans="1:15" s="5" customFormat="1" ht="25.5">
      <c r="A81" s="19">
        <v>2</v>
      </c>
      <c r="B81" s="15" t="s">
        <v>23</v>
      </c>
      <c r="C81" s="17"/>
      <c r="D81" s="47" t="s">
        <v>10</v>
      </c>
      <c r="E81" s="47">
        <v>1500</v>
      </c>
      <c r="F81" s="48"/>
      <c r="G81" s="49">
        <v>0.08</v>
      </c>
      <c r="H81" s="48">
        <f>F81*G81+F81</f>
        <v>0</v>
      </c>
      <c r="I81" s="50">
        <f>E81*F81</f>
        <v>0</v>
      </c>
      <c r="J81" s="50">
        <f>K81-I81</f>
        <v>0</v>
      </c>
      <c r="K81" s="50">
        <f>E81*H81</f>
        <v>0</v>
      </c>
      <c r="L81" s="85" t="s">
        <v>163</v>
      </c>
      <c r="M81" s="86"/>
      <c r="N81" s="86"/>
      <c r="O81" s="94" t="s">
        <v>168</v>
      </c>
    </row>
    <row r="82" spans="1:15" s="5" customFormat="1" ht="25.5">
      <c r="A82" s="19">
        <v>3</v>
      </c>
      <c r="B82" s="15" t="s">
        <v>39</v>
      </c>
      <c r="C82" s="17"/>
      <c r="D82" s="47" t="s">
        <v>10</v>
      </c>
      <c r="E82" s="47">
        <v>300</v>
      </c>
      <c r="F82" s="48"/>
      <c r="G82" s="49">
        <v>0.08</v>
      </c>
      <c r="H82" s="48">
        <f>F82*G82+F82</f>
        <v>0</v>
      </c>
      <c r="I82" s="50">
        <f>E82*F82</f>
        <v>0</v>
      </c>
      <c r="J82" s="50">
        <f>K82-I82</f>
        <v>0</v>
      </c>
      <c r="K82" s="50">
        <f>E82*H82</f>
        <v>0</v>
      </c>
      <c r="L82" s="85" t="s">
        <v>164</v>
      </c>
      <c r="M82" s="86"/>
      <c r="N82" s="86"/>
      <c r="O82" s="94" t="s">
        <v>168</v>
      </c>
    </row>
    <row r="83" spans="1:12" ht="14.25">
      <c r="A83" s="26"/>
      <c r="B83" s="27"/>
      <c r="C83" s="22"/>
      <c r="D83" s="55"/>
      <c r="E83" s="56"/>
      <c r="F83" s="79" t="s">
        <v>84</v>
      </c>
      <c r="G83" s="58"/>
      <c r="H83" s="57"/>
      <c r="I83" s="59">
        <f>SUM(I80:I82)</f>
        <v>0</v>
      </c>
      <c r="J83" s="59">
        <f>SUM(J80:J82)</f>
        <v>0</v>
      </c>
      <c r="K83" s="59">
        <f>SUM(K80:K82)</f>
        <v>0</v>
      </c>
      <c r="L83" s="59"/>
    </row>
    <row r="84" spans="1:12" ht="14.25">
      <c r="A84" s="26"/>
      <c r="B84" s="31" t="s">
        <v>67</v>
      </c>
      <c r="C84" s="22"/>
      <c r="D84" s="26"/>
      <c r="E84" s="28"/>
      <c r="F84" s="29"/>
      <c r="G84" s="42"/>
      <c r="H84" s="29"/>
      <c r="I84" s="32"/>
      <c r="J84" s="32"/>
      <c r="K84" s="32"/>
      <c r="L84" s="32"/>
    </row>
    <row r="85" spans="1:15" s="5" customFormat="1" ht="63.75">
      <c r="A85" s="11" t="s">
        <v>2</v>
      </c>
      <c r="B85" s="11" t="s">
        <v>50</v>
      </c>
      <c r="C85" s="11" t="s">
        <v>72</v>
      </c>
      <c r="D85" s="51" t="s">
        <v>3</v>
      </c>
      <c r="E85" s="51" t="s">
        <v>4</v>
      </c>
      <c r="F85" s="52" t="s">
        <v>5</v>
      </c>
      <c r="G85" s="53" t="s">
        <v>6</v>
      </c>
      <c r="H85" s="52" t="s">
        <v>7</v>
      </c>
      <c r="I85" s="54" t="s">
        <v>8</v>
      </c>
      <c r="J85" s="54" t="s">
        <v>73</v>
      </c>
      <c r="K85" s="54" t="s">
        <v>9</v>
      </c>
      <c r="L85" s="54" t="s">
        <v>92</v>
      </c>
      <c r="M85" s="54" t="s">
        <v>105</v>
      </c>
      <c r="N85" s="54" t="s">
        <v>106</v>
      </c>
      <c r="O85" s="54" t="s">
        <v>167</v>
      </c>
    </row>
    <row r="86" spans="1:15" s="5" customFormat="1" ht="25.5">
      <c r="A86" s="14">
        <v>1</v>
      </c>
      <c r="B86" s="15" t="s">
        <v>47</v>
      </c>
      <c r="C86" s="17"/>
      <c r="D86" s="47" t="s">
        <v>14</v>
      </c>
      <c r="E86" s="47">
        <v>20</v>
      </c>
      <c r="F86" s="48"/>
      <c r="G86" s="49">
        <v>0.08</v>
      </c>
      <c r="H86" s="48">
        <f>F86*G86+F86</f>
        <v>0</v>
      </c>
      <c r="I86" s="50">
        <f>E86*F86</f>
        <v>0</v>
      </c>
      <c r="J86" s="50">
        <f>K86-I86</f>
        <v>0</v>
      </c>
      <c r="K86" s="50">
        <f>E86*H86</f>
        <v>0</v>
      </c>
      <c r="L86" s="50" t="s">
        <v>165</v>
      </c>
      <c r="M86" s="86"/>
      <c r="N86" s="86"/>
      <c r="O86" s="93" t="s">
        <v>171</v>
      </c>
    </row>
    <row r="87" spans="1:15" s="5" customFormat="1" ht="25.5">
      <c r="A87" s="14">
        <v>2</v>
      </c>
      <c r="B87" s="15" t="s">
        <v>48</v>
      </c>
      <c r="C87" s="17"/>
      <c r="D87" s="47" t="s">
        <v>14</v>
      </c>
      <c r="E87" s="47">
        <v>20</v>
      </c>
      <c r="F87" s="48"/>
      <c r="G87" s="49">
        <v>0.08</v>
      </c>
      <c r="H87" s="48">
        <f>F87*G87+F87</f>
        <v>0</v>
      </c>
      <c r="I87" s="50">
        <f>E87*F87</f>
        <v>0</v>
      </c>
      <c r="J87" s="50">
        <f>K87-I87</f>
        <v>0</v>
      </c>
      <c r="K87" s="50">
        <f>E87*H87</f>
        <v>0</v>
      </c>
      <c r="L87" s="50" t="s">
        <v>165</v>
      </c>
      <c r="M87" s="86"/>
      <c r="N87" s="86"/>
      <c r="O87" s="93" t="s">
        <v>171</v>
      </c>
    </row>
    <row r="88" spans="1:15" s="5" customFormat="1" ht="25.5">
      <c r="A88" s="14">
        <v>3</v>
      </c>
      <c r="B88" s="15" t="s">
        <v>49</v>
      </c>
      <c r="C88" s="17"/>
      <c r="D88" s="47" t="s">
        <v>14</v>
      </c>
      <c r="E88" s="47">
        <v>25</v>
      </c>
      <c r="F88" s="48"/>
      <c r="G88" s="49">
        <v>0.08</v>
      </c>
      <c r="H88" s="48">
        <f>F88*G88+F88</f>
        <v>0</v>
      </c>
      <c r="I88" s="50">
        <f>E88*F88</f>
        <v>0</v>
      </c>
      <c r="J88" s="50">
        <f>K88-I88</f>
        <v>0</v>
      </c>
      <c r="K88" s="50">
        <f>E88*H88</f>
        <v>0</v>
      </c>
      <c r="L88" s="50" t="s">
        <v>165</v>
      </c>
      <c r="M88" s="86"/>
      <c r="N88" s="86"/>
      <c r="O88" s="93" t="s">
        <v>171</v>
      </c>
    </row>
    <row r="89" spans="1:12" s="5" customFormat="1" ht="14.25">
      <c r="A89" s="28"/>
      <c r="B89" s="33"/>
      <c r="C89" s="34"/>
      <c r="D89" s="56"/>
      <c r="E89" s="56"/>
      <c r="F89" s="79" t="s">
        <v>84</v>
      </c>
      <c r="G89" s="58"/>
      <c r="H89" s="57"/>
      <c r="I89" s="72">
        <f>SUM(I86:I88)</f>
        <v>0</v>
      </c>
      <c r="J89" s="72">
        <f>SUM(J86:J88)</f>
        <v>0</v>
      </c>
      <c r="K89" s="72">
        <f>SUM(K86:K88)</f>
        <v>0</v>
      </c>
      <c r="L89" s="72"/>
    </row>
    <row r="90" spans="1:12" ht="14.25">
      <c r="A90" s="26"/>
      <c r="B90" s="31" t="s">
        <v>68</v>
      </c>
      <c r="C90" s="22"/>
      <c r="D90" s="55"/>
      <c r="E90" s="56"/>
      <c r="F90" s="57"/>
      <c r="G90" s="58"/>
      <c r="H90" s="57"/>
      <c r="I90" s="64"/>
      <c r="J90" s="64"/>
      <c r="K90" s="64"/>
      <c r="L90" s="64"/>
    </row>
    <row r="91" spans="1:15" ht="63.75">
      <c r="A91" s="11" t="s">
        <v>2</v>
      </c>
      <c r="B91" s="11" t="s">
        <v>50</v>
      </c>
      <c r="C91" s="11" t="s">
        <v>72</v>
      </c>
      <c r="D91" s="51" t="s">
        <v>3</v>
      </c>
      <c r="E91" s="51" t="s">
        <v>4</v>
      </c>
      <c r="F91" s="52" t="s">
        <v>5</v>
      </c>
      <c r="G91" s="53" t="s">
        <v>6</v>
      </c>
      <c r="H91" s="52" t="s">
        <v>7</v>
      </c>
      <c r="I91" s="54" t="s">
        <v>8</v>
      </c>
      <c r="J91" s="54" t="s">
        <v>73</v>
      </c>
      <c r="K91" s="54" t="s">
        <v>9</v>
      </c>
      <c r="L91" s="54" t="s">
        <v>92</v>
      </c>
      <c r="M91" s="54" t="s">
        <v>105</v>
      </c>
      <c r="N91" s="54" t="s">
        <v>106</v>
      </c>
      <c r="O91" s="54" t="s">
        <v>167</v>
      </c>
    </row>
    <row r="92" spans="1:15" ht="38.25">
      <c r="A92" s="35">
        <v>1</v>
      </c>
      <c r="B92" s="36" t="s">
        <v>63</v>
      </c>
      <c r="C92" s="37"/>
      <c r="D92" s="46" t="s">
        <v>14</v>
      </c>
      <c r="E92" s="47">
        <v>500</v>
      </c>
      <c r="F92" s="48"/>
      <c r="G92" s="49">
        <v>0.08</v>
      </c>
      <c r="H92" s="48">
        <f>F92*G92+F92</f>
        <v>0</v>
      </c>
      <c r="I92" s="50">
        <f>E92*F92</f>
        <v>0</v>
      </c>
      <c r="J92" s="50">
        <f>K92-I92</f>
        <v>0</v>
      </c>
      <c r="K92" s="50">
        <f>E92*H92</f>
        <v>0</v>
      </c>
      <c r="L92" s="50" t="s">
        <v>166</v>
      </c>
      <c r="M92" s="83"/>
      <c r="N92" s="83"/>
      <c r="O92" s="93" t="s">
        <v>171</v>
      </c>
    </row>
    <row r="93" spans="1:12" ht="14.25">
      <c r="A93" s="26"/>
      <c r="B93" s="27"/>
      <c r="C93" s="22"/>
      <c r="D93" s="55"/>
      <c r="E93" s="56"/>
      <c r="F93" s="79" t="s">
        <v>84</v>
      </c>
      <c r="G93" s="58"/>
      <c r="H93" s="57"/>
      <c r="I93" s="59">
        <f>SUM(I92)</f>
        <v>0</v>
      </c>
      <c r="J93" s="59">
        <f>SUM(J92)</f>
        <v>0</v>
      </c>
      <c r="K93" s="59">
        <f>SUM(K92)</f>
        <v>0</v>
      </c>
      <c r="L93" s="59"/>
    </row>
    <row r="94" spans="1:12" ht="14.25">
      <c r="A94" s="26"/>
      <c r="B94" s="31" t="s">
        <v>71</v>
      </c>
      <c r="C94" s="22"/>
      <c r="D94" s="55"/>
      <c r="E94" s="56"/>
      <c r="F94" s="57"/>
      <c r="G94" s="58"/>
      <c r="H94" s="57"/>
      <c r="I94" s="64"/>
      <c r="J94" s="64"/>
      <c r="K94" s="64"/>
      <c r="L94" s="64"/>
    </row>
    <row r="95" spans="1:15" ht="63.75">
      <c r="A95" s="11" t="s">
        <v>2</v>
      </c>
      <c r="B95" s="11" t="s">
        <v>50</v>
      </c>
      <c r="C95" s="11" t="s">
        <v>72</v>
      </c>
      <c r="D95" s="51" t="s">
        <v>3</v>
      </c>
      <c r="E95" s="51" t="s">
        <v>4</v>
      </c>
      <c r="F95" s="52" t="s">
        <v>5</v>
      </c>
      <c r="G95" s="53" t="s">
        <v>6</v>
      </c>
      <c r="H95" s="52" t="s">
        <v>7</v>
      </c>
      <c r="I95" s="54" t="s">
        <v>8</v>
      </c>
      <c r="J95" s="54" t="s">
        <v>73</v>
      </c>
      <c r="K95" s="54" t="s">
        <v>9</v>
      </c>
      <c r="L95" s="54" t="s">
        <v>92</v>
      </c>
      <c r="M95" s="54" t="s">
        <v>105</v>
      </c>
      <c r="N95" s="54" t="s">
        <v>106</v>
      </c>
      <c r="O95" s="54" t="s">
        <v>167</v>
      </c>
    </row>
    <row r="96" spans="1:15" s="6" customFormat="1" ht="12.75">
      <c r="A96" s="38">
        <v>1</v>
      </c>
      <c r="B96" s="39" t="s">
        <v>69</v>
      </c>
      <c r="C96" s="39"/>
      <c r="D96" s="65" t="s">
        <v>10</v>
      </c>
      <c r="E96" s="65">
        <v>100</v>
      </c>
      <c r="F96" s="66"/>
      <c r="G96" s="67">
        <v>0.08</v>
      </c>
      <c r="H96" s="48">
        <f>F96*G96+F96</f>
        <v>0</v>
      </c>
      <c r="I96" s="50">
        <f>E96*F96</f>
        <v>0</v>
      </c>
      <c r="J96" s="50">
        <f>K96-I96</f>
        <v>0</v>
      </c>
      <c r="K96" s="50">
        <f>E96*H96</f>
        <v>0</v>
      </c>
      <c r="L96" s="50" t="s">
        <v>209</v>
      </c>
      <c r="M96" s="87"/>
      <c r="N96" s="87"/>
      <c r="O96" s="93" t="s">
        <v>168</v>
      </c>
    </row>
    <row r="97" spans="1:15" s="6" customFormat="1" ht="12.75">
      <c r="A97" s="38">
        <v>2</v>
      </c>
      <c r="B97" s="39" t="s">
        <v>70</v>
      </c>
      <c r="C97" s="39"/>
      <c r="D97" s="65" t="s">
        <v>10</v>
      </c>
      <c r="E97" s="65">
        <v>100</v>
      </c>
      <c r="F97" s="66"/>
      <c r="G97" s="67">
        <v>0.08</v>
      </c>
      <c r="H97" s="48">
        <f>F97*G97+F97</f>
        <v>0</v>
      </c>
      <c r="I97" s="50">
        <f>E97*F97</f>
        <v>0</v>
      </c>
      <c r="J97" s="50">
        <f>K97-I97</f>
        <v>0</v>
      </c>
      <c r="K97" s="50">
        <f>E97*H97</f>
        <v>0</v>
      </c>
      <c r="L97" s="50" t="s">
        <v>209</v>
      </c>
      <c r="M97" s="87"/>
      <c r="N97" s="87"/>
      <c r="O97" s="93" t="s">
        <v>168</v>
      </c>
    </row>
    <row r="98" spans="1:12" s="5" customFormat="1" ht="14.25">
      <c r="A98" s="20"/>
      <c r="B98" s="21"/>
      <c r="C98" s="21"/>
      <c r="D98" s="68"/>
      <c r="E98" s="68"/>
      <c r="F98" s="79" t="s">
        <v>84</v>
      </c>
      <c r="G98" s="70"/>
      <c r="H98" s="69"/>
      <c r="I98" s="71">
        <f>SUM(I96:I97)</f>
        <v>0</v>
      </c>
      <c r="J98" s="71">
        <f>SUM(J96:J97)</f>
        <v>0</v>
      </c>
      <c r="K98" s="71">
        <f>SUM(K96:K97)</f>
        <v>0</v>
      </c>
      <c r="L98" s="71"/>
    </row>
    <row r="99" spans="1:12" ht="14.25">
      <c r="A99" s="26"/>
      <c r="B99" s="31" t="s">
        <v>75</v>
      </c>
      <c r="C99" s="22"/>
      <c r="D99" s="26"/>
      <c r="E99" s="28"/>
      <c r="F99" s="29"/>
      <c r="G99" s="42"/>
      <c r="H99" s="29"/>
      <c r="I99" s="104"/>
      <c r="J99" s="32"/>
      <c r="K99" s="32"/>
      <c r="L99" s="32"/>
    </row>
    <row r="100" spans="1:15" ht="63.75">
      <c r="A100" s="11" t="s">
        <v>2</v>
      </c>
      <c r="B100" s="11" t="s">
        <v>50</v>
      </c>
      <c r="C100" s="11" t="s">
        <v>72</v>
      </c>
      <c r="D100" s="51" t="s">
        <v>3</v>
      </c>
      <c r="E100" s="51" t="s">
        <v>4</v>
      </c>
      <c r="F100" s="52" t="s">
        <v>5</v>
      </c>
      <c r="G100" s="53" t="s">
        <v>6</v>
      </c>
      <c r="H100" s="52" t="s">
        <v>7</v>
      </c>
      <c r="I100" s="54" t="s">
        <v>8</v>
      </c>
      <c r="J100" s="54" t="s">
        <v>73</v>
      </c>
      <c r="K100" s="54" t="s">
        <v>9</v>
      </c>
      <c r="L100" s="54" t="s">
        <v>92</v>
      </c>
      <c r="M100" s="54" t="s">
        <v>105</v>
      </c>
      <c r="N100" s="54" t="s">
        <v>106</v>
      </c>
      <c r="O100" s="54" t="s">
        <v>167</v>
      </c>
    </row>
    <row r="101" spans="1:15" ht="76.5">
      <c r="A101" s="35">
        <v>1</v>
      </c>
      <c r="B101" s="36" t="s">
        <v>208</v>
      </c>
      <c r="C101" s="37"/>
      <c r="D101" s="46" t="s">
        <v>74</v>
      </c>
      <c r="E101" s="47">
        <v>9000</v>
      </c>
      <c r="F101" s="48"/>
      <c r="G101" s="49">
        <v>0.08</v>
      </c>
      <c r="H101" s="48">
        <f>F101*G101+F101</f>
        <v>0</v>
      </c>
      <c r="I101" s="50">
        <f>E101*F101</f>
        <v>0</v>
      </c>
      <c r="J101" s="50">
        <f>K101-I101</f>
        <v>0</v>
      </c>
      <c r="K101" s="50">
        <f>E101*H101</f>
        <v>0</v>
      </c>
      <c r="L101" s="85" t="s">
        <v>136</v>
      </c>
      <c r="M101" s="83"/>
      <c r="N101" s="83"/>
      <c r="O101" s="93" t="s">
        <v>174</v>
      </c>
    </row>
    <row r="102" spans="1:12" ht="14.25">
      <c r="A102" s="26"/>
      <c r="B102" s="27"/>
      <c r="C102" s="22"/>
      <c r="D102" s="55"/>
      <c r="E102" s="56"/>
      <c r="F102" s="79" t="s">
        <v>84</v>
      </c>
      <c r="G102" s="58"/>
      <c r="H102" s="57"/>
      <c r="I102" s="59">
        <f>SUM(I101)</f>
        <v>0</v>
      </c>
      <c r="J102" s="59">
        <f>SUM(J101)</f>
        <v>0</v>
      </c>
      <c r="K102" s="59">
        <f>SUM(K101)</f>
        <v>0</v>
      </c>
      <c r="L102" s="59"/>
    </row>
    <row r="103" spans="2:11" ht="14.25">
      <c r="B103" s="44" t="s">
        <v>207</v>
      </c>
      <c r="D103" s="60"/>
      <c r="E103" s="60"/>
      <c r="F103" s="61"/>
      <c r="G103" s="62"/>
      <c r="H103" s="61"/>
      <c r="I103" s="63"/>
      <c r="J103" s="63"/>
      <c r="K103" s="63"/>
    </row>
    <row r="104" spans="2:11" ht="22.5">
      <c r="B104" s="44" t="s">
        <v>182</v>
      </c>
      <c r="D104" s="60"/>
      <c r="E104" s="60"/>
      <c r="F104" s="61"/>
      <c r="G104" s="62"/>
      <c r="H104" s="61"/>
      <c r="I104" s="63"/>
      <c r="J104" s="63"/>
      <c r="K104" s="63"/>
    </row>
    <row r="105" spans="4:11" ht="14.25">
      <c r="D105" s="60"/>
      <c r="E105" s="60"/>
      <c r="F105" s="61"/>
      <c r="G105" s="62"/>
      <c r="H105" s="61"/>
      <c r="I105" s="63"/>
      <c r="J105" s="63"/>
      <c r="K105" s="63"/>
    </row>
    <row r="106" spans="1:11" ht="14.25">
      <c r="A106" s="26"/>
      <c r="B106" s="31" t="s">
        <v>76</v>
      </c>
      <c r="C106" s="22"/>
      <c r="D106" s="55"/>
      <c r="E106" s="56"/>
      <c r="F106" s="57"/>
      <c r="G106" s="58"/>
      <c r="H106" s="57"/>
      <c r="I106" s="64"/>
      <c r="J106" s="64"/>
      <c r="K106" s="64"/>
    </row>
    <row r="107" spans="1:15" ht="63.75">
      <c r="A107" s="11" t="s">
        <v>2</v>
      </c>
      <c r="B107" s="11" t="s">
        <v>50</v>
      </c>
      <c r="C107" s="11" t="s">
        <v>72</v>
      </c>
      <c r="D107" s="51" t="s">
        <v>3</v>
      </c>
      <c r="E107" s="51" t="s">
        <v>4</v>
      </c>
      <c r="F107" s="52" t="s">
        <v>5</v>
      </c>
      <c r="G107" s="53" t="s">
        <v>6</v>
      </c>
      <c r="H107" s="52" t="s">
        <v>7</v>
      </c>
      <c r="I107" s="54" t="s">
        <v>8</v>
      </c>
      <c r="J107" s="54" t="s">
        <v>73</v>
      </c>
      <c r="K107" s="54" t="s">
        <v>9</v>
      </c>
      <c r="L107" s="54" t="s">
        <v>92</v>
      </c>
      <c r="M107" s="54" t="s">
        <v>105</v>
      </c>
      <c r="N107" s="54" t="s">
        <v>106</v>
      </c>
      <c r="O107" s="54" t="s">
        <v>167</v>
      </c>
    </row>
    <row r="108" spans="1:15" ht="33.75">
      <c r="A108" s="38">
        <v>1</v>
      </c>
      <c r="B108" s="39" t="s">
        <v>77</v>
      </c>
      <c r="C108" s="39"/>
      <c r="D108" s="65" t="s">
        <v>10</v>
      </c>
      <c r="E108" s="65">
        <v>250</v>
      </c>
      <c r="F108" s="66"/>
      <c r="G108" s="67">
        <v>0.08</v>
      </c>
      <c r="H108" s="48">
        <f>F108*G108+F108</f>
        <v>0</v>
      </c>
      <c r="I108" s="50">
        <f>E108*F108</f>
        <v>0</v>
      </c>
      <c r="J108" s="50">
        <f>K108-I108</f>
        <v>0</v>
      </c>
      <c r="K108" s="50">
        <f>E108*H108</f>
        <v>0</v>
      </c>
      <c r="L108" s="84" t="s">
        <v>134</v>
      </c>
      <c r="M108" s="83"/>
      <c r="N108" s="83"/>
      <c r="O108" s="92" t="s">
        <v>173</v>
      </c>
    </row>
    <row r="109" spans="1:15" ht="33.75">
      <c r="A109" s="38">
        <v>2</v>
      </c>
      <c r="B109" s="39" t="s">
        <v>78</v>
      </c>
      <c r="C109" s="39"/>
      <c r="D109" s="65" t="s">
        <v>10</v>
      </c>
      <c r="E109" s="65">
        <v>220</v>
      </c>
      <c r="F109" s="66"/>
      <c r="G109" s="67">
        <v>0.08</v>
      </c>
      <c r="H109" s="48">
        <f>F109*G109+F109</f>
        <v>0</v>
      </c>
      <c r="I109" s="50">
        <f>E109*F109</f>
        <v>0</v>
      </c>
      <c r="J109" s="50">
        <f>K109-I109</f>
        <v>0</v>
      </c>
      <c r="K109" s="50">
        <f>E109*H109</f>
        <v>0</v>
      </c>
      <c r="L109" s="84" t="s">
        <v>135</v>
      </c>
      <c r="M109" s="83"/>
      <c r="N109" s="83"/>
      <c r="O109" s="92" t="s">
        <v>173</v>
      </c>
    </row>
    <row r="110" spans="1:11" ht="14.25">
      <c r="A110" s="20"/>
      <c r="B110" s="21"/>
      <c r="C110" s="21"/>
      <c r="D110" s="68"/>
      <c r="E110" s="68"/>
      <c r="F110" s="69"/>
      <c r="G110" s="70"/>
      <c r="H110" s="69"/>
      <c r="I110" s="71">
        <f>SUM(I108:I109)</f>
        <v>0</v>
      </c>
      <c r="J110" s="71">
        <f>SUM(J108:J109)</f>
        <v>0</v>
      </c>
      <c r="K110" s="71">
        <f>SUM(K108:K109)</f>
        <v>0</v>
      </c>
    </row>
    <row r="111" spans="1:11" ht="14.25">
      <c r="A111" s="26"/>
      <c r="B111" s="31" t="s">
        <v>79</v>
      </c>
      <c r="C111" s="22"/>
      <c r="D111" s="55"/>
      <c r="E111" s="56"/>
      <c r="F111" s="57"/>
      <c r="G111" s="58"/>
      <c r="H111" s="57"/>
      <c r="I111" s="64"/>
      <c r="J111" s="64"/>
      <c r="K111" s="64"/>
    </row>
    <row r="112" spans="1:15" ht="51">
      <c r="A112" s="11" t="s">
        <v>2</v>
      </c>
      <c r="B112" s="11" t="s">
        <v>50</v>
      </c>
      <c r="C112" s="11" t="s">
        <v>72</v>
      </c>
      <c r="D112" s="51" t="s">
        <v>3</v>
      </c>
      <c r="E112" s="51" t="s">
        <v>4</v>
      </c>
      <c r="F112" s="52" t="s">
        <v>5</v>
      </c>
      <c r="G112" s="53" t="s">
        <v>6</v>
      </c>
      <c r="H112" s="52" t="s">
        <v>7</v>
      </c>
      <c r="I112" s="54" t="s">
        <v>8</v>
      </c>
      <c r="J112" s="54" t="s">
        <v>73</v>
      </c>
      <c r="K112" s="54" t="s">
        <v>9</v>
      </c>
      <c r="L112" s="54" t="s">
        <v>92</v>
      </c>
      <c r="M112" s="54" t="s">
        <v>105</v>
      </c>
      <c r="N112" s="54" t="s">
        <v>205</v>
      </c>
      <c r="O112" s="54" t="s">
        <v>167</v>
      </c>
    </row>
    <row r="113" spans="1:15" ht="63.75">
      <c r="A113" s="35">
        <v>1</v>
      </c>
      <c r="B113" s="36" t="s">
        <v>204</v>
      </c>
      <c r="C113" s="37"/>
      <c r="D113" s="46" t="s">
        <v>10</v>
      </c>
      <c r="E113" s="47">
        <v>10</v>
      </c>
      <c r="F113" s="48"/>
      <c r="G113" s="49">
        <v>0.08</v>
      </c>
      <c r="H113" s="48">
        <f>F113*G113+F113</f>
        <v>0</v>
      </c>
      <c r="I113" s="50">
        <f>E113*F113</f>
        <v>0</v>
      </c>
      <c r="J113" s="50">
        <f>K113-I113</f>
        <v>0</v>
      </c>
      <c r="K113" s="50">
        <f>E113*H113</f>
        <v>0</v>
      </c>
      <c r="L113" s="84" t="s">
        <v>133</v>
      </c>
      <c r="M113" s="83"/>
      <c r="N113" s="83"/>
      <c r="O113" s="92" t="s">
        <v>173</v>
      </c>
    </row>
    <row r="114" spans="1:11" ht="14.25">
      <c r="A114" s="26"/>
      <c r="B114" s="27"/>
      <c r="C114" s="22"/>
      <c r="D114" s="55"/>
      <c r="E114" s="56"/>
      <c r="F114" s="79" t="s">
        <v>84</v>
      </c>
      <c r="G114" s="58"/>
      <c r="H114" s="57"/>
      <c r="I114" s="59">
        <f>SUM(I113)</f>
        <v>0</v>
      </c>
      <c r="J114" s="59">
        <f>SUM(J113)</f>
        <v>0</v>
      </c>
      <c r="K114" s="59">
        <f>SUM(K113)</f>
        <v>0</v>
      </c>
    </row>
    <row r="116" spans="1:11" ht="14.25">
      <c r="A116" s="26"/>
      <c r="B116" s="31" t="s">
        <v>80</v>
      </c>
      <c r="C116" s="22"/>
      <c r="D116" s="26"/>
      <c r="E116" s="28"/>
      <c r="F116" s="29"/>
      <c r="G116" s="42"/>
      <c r="H116" s="29"/>
      <c r="I116" s="32"/>
      <c r="J116" s="32"/>
      <c r="K116" s="32"/>
    </row>
    <row r="117" spans="1:15" ht="63.75">
      <c r="A117" s="11" t="s">
        <v>2</v>
      </c>
      <c r="B117" s="11" t="s">
        <v>50</v>
      </c>
      <c r="C117" s="11" t="s">
        <v>72</v>
      </c>
      <c r="D117" s="11" t="s">
        <v>3</v>
      </c>
      <c r="E117" s="11" t="s">
        <v>4</v>
      </c>
      <c r="F117" s="12" t="s">
        <v>5</v>
      </c>
      <c r="G117" s="40" t="s">
        <v>6</v>
      </c>
      <c r="H117" s="12" t="s">
        <v>7</v>
      </c>
      <c r="I117" s="13" t="s">
        <v>8</v>
      </c>
      <c r="J117" s="13" t="s">
        <v>73</v>
      </c>
      <c r="K117" s="13" t="s">
        <v>9</v>
      </c>
      <c r="L117" s="54" t="s">
        <v>92</v>
      </c>
      <c r="M117" s="54" t="s">
        <v>105</v>
      </c>
      <c r="N117" s="54" t="s">
        <v>106</v>
      </c>
      <c r="O117" s="54" t="s">
        <v>167</v>
      </c>
    </row>
    <row r="118" spans="1:15" ht="264.75" customHeight="1">
      <c r="A118" s="35">
        <v>1</v>
      </c>
      <c r="B118" s="45" t="s">
        <v>210</v>
      </c>
      <c r="C118" s="37"/>
      <c r="D118" s="46" t="s">
        <v>10</v>
      </c>
      <c r="E118" s="47">
        <v>7000</v>
      </c>
      <c r="F118" s="48"/>
      <c r="G118" s="49">
        <v>0.08</v>
      </c>
      <c r="H118" s="48">
        <f>F118*G118+F118</f>
        <v>0</v>
      </c>
      <c r="I118" s="50">
        <f>E118*F118</f>
        <v>0</v>
      </c>
      <c r="J118" s="50">
        <f>K118-I118</f>
        <v>0</v>
      </c>
      <c r="K118" s="50">
        <f>E118*H118</f>
        <v>0</v>
      </c>
      <c r="L118" s="89" t="s">
        <v>114</v>
      </c>
      <c r="M118" s="88"/>
      <c r="N118" s="88"/>
      <c r="O118" s="89" t="s">
        <v>169</v>
      </c>
    </row>
    <row r="119" spans="1:11" ht="14.25">
      <c r="A119" s="26"/>
      <c r="B119" s="27"/>
      <c r="C119" s="22"/>
      <c r="D119" s="26"/>
      <c r="E119" s="28"/>
      <c r="F119" s="79" t="s">
        <v>84</v>
      </c>
      <c r="G119" s="42"/>
      <c r="H119" s="29"/>
      <c r="I119" s="30">
        <f>SUM(I118)</f>
        <v>0</v>
      </c>
      <c r="J119" s="30">
        <f>SUM(J118)</f>
        <v>0</v>
      </c>
      <c r="K119" s="30">
        <f>SUM(K118)</f>
        <v>0</v>
      </c>
    </row>
    <row r="120" spans="1:11" ht="14.25">
      <c r="A120" s="26"/>
      <c r="B120" s="31" t="s">
        <v>81</v>
      </c>
      <c r="C120" s="22"/>
      <c r="D120" s="55"/>
      <c r="E120" s="56"/>
      <c r="F120" s="57"/>
      <c r="G120" s="58"/>
      <c r="H120" s="57"/>
      <c r="I120" s="64"/>
      <c r="J120" s="64"/>
      <c r="K120" s="64"/>
    </row>
    <row r="121" spans="1:15" ht="63.75">
      <c r="A121" s="11" t="s">
        <v>2</v>
      </c>
      <c r="B121" s="11" t="s">
        <v>50</v>
      </c>
      <c r="C121" s="11" t="s">
        <v>72</v>
      </c>
      <c r="D121" s="51" t="s">
        <v>3</v>
      </c>
      <c r="E121" s="51" t="s">
        <v>4</v>
      </c>
      <c r="F121" s="52" t="s">
        <v>5</v>
      </c>
      <c r="G121" s="53" t="s">
        <v>6</v>
      </c>
      <c r="H121" s="52" t="s">
        <v>7</v>
      </c>
      <c r="I121" s="54" t="s">
        <v>8</v>
      </c>
      <c r="J121" s="54" t="s">
        <v>73</v>
      </c>
      <c r="K121" s="54" t="s">
        <v>9</v>
      </c>
      <c r="L121" s="54" t="s">
        <v>92</v>
      </c>
      <c r="M121" s="54" t="s">
        <v>105</v>
      </c>
      <c r="N121" s="54" t="s">
        <v>106</v>
      </c>
      <c r="O121" s="54" t="s">
        <v>167</v>
      </c>
    </row>
    <row r="122" spans="1:15" ht="38.25">
      <c r="A122" s="38">
        <v>1</v>
      </c>
      <c r="B122" s="39" t="s">
        <v>110</v>
      </c>
      <c r="C122" s="39"/>
      <c r="D122" s="65" t="s">
        <v>10</v>
      </c>
      <c r="E122" s="65">
        <v>150</v>
      </c>
      <c r="F122" s="66"/>
      <c r="G122" s="67">
        <v>0.08</v>
      </c>
      <c r="H122" s="48">
        <f>F122*G122+F122</f>
        <v>0</v>
      </c>
      <c r="I122" s="50">
        <f>E122*F122</f>
        <v>0</v>
      </c>
      <c r="J122" s="50">
        <f>K122-I122</f>
        <v>0</v>
      </c>
      <c r="K122" s="50">
        <f>E122*H122</f>
        <v>0</v>
      </c>
      <c r="L122" s="84" t="s">
        <v>112</v>
      </c>
      <c r="M122" s="83"/>
      <c r="N122" s="83"/>
      <c r="O122" s="92" t="s">
        <v>173</v>
      </c>
    </row>
    <row r="123" spans="1:15" ht="38.25">
      <c r="A123" s="38">
        <v>2</v>
      </c>
      <c r="B123" s="39" t="s">
        <v>111</v>
      </c>
      <c r="C123" s="39"/>
      <c r="D123" s="65" t="s">
        <v>10</v>
      </c>
      <c r="E123" s="65">
        <v>30</v>
      </c>
      <c r="F123" s="66"/>
      <c r="G123" s="67">
        <v>0.08</v>
      </c>
      <c r="H123" s="48">
        <f>F123*G123+F123</f>
        <v>0</v>
      </c>
      <c r="I123" s="50">
        <f>E123*F123</f>
        <v>0</v>
      </c>
      <c r="J123" s="50">
        <f>K123-I123</f>
        <v>0</v>
      </c>
      <c r="K123" s="50">
        <f>E123*H123</f>
        <v>0</v>
      </c>
      <c r="L123" s="84" t="s">
        <v>113</v>
      </c>
      <c r="M123" s="83"/>
      <c r="N123" s="83"/>
      <c r="O123" s="92" t="s">
        <v>173</v>
      </c>
    </row>
    <row r="124" spans="1:11" ht="14.25">
      <c r="A124" s="20"/>
      <c r="B124" s="21"/>
      <c r="C124" s="21"/>
      <c r="D124" s="68"/>
      <c r="E124" s="68"/>
      <c r="F124" s="79" t="s">
        <v>84</v>
      </c>
      <c r="G124" s="70"/>
      <c r="H124" s="69"/>
      <c r="I124" s="71">
        <f>SUM(I122:I123)</f>
        <v>0</v>
      </c>
      <c r="J124" s="71">
        <f>SUM(J122:J123)</f>
        <v>0</v>
      </c>
      <c r="K124" s="71">
        <f>SUM(K122:K123)</f>
        <v>0</v>
      </c>
    </row>
    <row r="126" spans="1:11" ht="14.25">
      <c r="A126" s="26"/>
      <c r="B126" s="31" t="s">
        <v>82</v>
      </c>
      <c r="C126" s="22"/>
      <c r="D126" s="55"/>
      <c r="E126" s="56"/>
      <c r="F126" s="57"/>
      <c r="G126" s="58"/>
      <c r="H126" s="57"/>
      <c r="I126" s="64"/>
      <c r="J126" s="64"/>
      <c r="K126" s="64"/>
    </row>
    <row r="127" spans="1:15" ht="63.75">
      <c r="A127" s="11" t="s">
        <v>2</v>
      </c>
      <c r="B127" s="11" t="s">
        <v>50</v>
      </c>
      <c r="C127" s="11" t="s">
        <v>72</v>
      </c>
      <c r="D127" s="51" t="s">
        <v>3</v>
      </c>
      <c r="E127" s="51" t="s">
        <v>4</v>
      </c>
      <c r="F127" s="52" t="s">
        <v>5</v>
      </c>
      <c r="G127" s="53" t="s">
        <v>6</v>
      </c>
      <c r="H127" s="52" t="s">
        <v>7</v>
      </c>
      <c r="I127" s="54" t="s">
        <v>8</v>
      </c>
      <c r="J127" s="54" t="s">
        <v>73</v>
      </c>
      <c r="K127" s="54" t="s">
        <v>9</v>
      </c>
      <c r="L127" s="54" t="s">
        <v>92</v>
      </c>
      <c r="M127" s="54" t="s">
        <v>105</v>
      </c>
      <c r="N127" s="54" t="s">
        <v>106</v>
      </c>
      <c r="O127" s="54" t="s">
        <v>167</v>
      </c>
    </row>
    <row r="128" spans="1:15" ht="25.5">
      <c r="A128" s="38">
        <v>1</v>
      </c>
      <c r="B128" s="39" t="s">
        <v>83</v>
      </c>
      <c r="C128" s="39"/>
      <c r="D128" s="65" t="s">
        <v>10</v>
      </c>
      <c r="E128" s="65">
        <v>3000</v>
      </c>
      <c r="F128" s="66"/>
      <c r="G128" s="67">
        <v>0.08</v>
      </c>
      <c r="H128" s="48">
        <f>F128*G128+F128</f>
        <v>0</v>
      </c>
      <c r="I128" s="50">
        <f>E128*F128</f>
        <v>0</v>
      </c>
      <c r="J128" s="50">
        <f>K128-I128</f>
        <v>0</v>
      </c>
      <c r="K128" s="50">
        <f>E128*H128</f>
        <v>0</v>
      </c>
      <c r="L128" s="84" t="s">
        <v>170</v>
      </c>
      <c r="M128" s="84"/>
      <c r="N128" s="84"/>
      <c r="O128" s="84" t="s">
        <v>168</v>
      </c>
    </row>
    <row r="129" spans="1:11" ht="14.25">
      <c r="A129" s="20"/>
      <c r="B129" s="21"/>
      <c r="C129" s="21"/>
      <c r="D129" s="68"/>
      <c r="E129" s="68"/>
      <c r="F129" s="79" t="s">
        <v>84</v>
      </c>
      <c r="G129" s="70"/>
      <c r="H129" s="69"/>
      <c r="I129" s="71">
        <f>SUM(I128:I128)</f>
        <v>0</v>
      </c>
      <c r="J129" s="71">
        <f>SUM(J128)</f>
        <v>0</v>
      </c>
      <c r="K129" s="71">
        <f>SUM(K128:K128)</f>
        <v>0</v>
      </c>
    </row>
    <row r="130" spans="1:11" ht="14.25">
      <c r="A130" s="7"/>
      <c r="B130" s="8" t="s">
        <v>86</v>
      </c>
      <c r="C130" s="8"/>
      <c r="D130" s="73"/>
      <c r="E130" s="73"/>
      <c r="F130" s="74"/>
      <c r="G130" s="75"/>
      <c r="H130" s="74"/>
      <c r="I130" s="77"/>
      <c r="J130" s="77"/>
      <c r="K130" s="77"/>
    </row>
    <row r="131" spans="1:15" ht="63.75">
      <c r="A131" s="11" t="s">
        <v>2</v>
      </c>
      <c r="B131" s="11" t="s">
        <v>50</v>
      </c>
      <c r="C131" s="11" t="s">
        <v>72</v>
      </c>
      <c r="D131" s="51" t="s">
        <v>3</v>
      </c>
      <c r="E131" s="51" t="s">
        <v>4</v>
      </c>
      <c r="F131" s="52" t="s">
        <v>5</v>
      </c>
      <c r="G131" s="53" t="s">
        <v>6</v>
      </c>
      <c r="H131" s="52" t="s">
        <v>7</v>
      </c>
      <c r="I131" s="54" t="s">
        <v>8</v>
      </c>
      <c r="J131" s="54" t="s">
        <v>73</v>
      </c>
      <c r="K131" s="54" t="s">
        <v>9</v>
      </c>
      <c r="L131" s="54" t="s">
        <v>92</v>
      </c>
      <c r="M131" s="54" t="s">
        <v>105</v>
      </c>
      <c r="N131" s="54" t="s">
        <v>106</v>
      </c>
      <c r="O131" s="54" t="s">
        <v>167</v>
      </c>
    </row>
    <row r="132" spans="1:15" ht="51">
      <c r="A132" s="19">
        <v>1</v>
      </c>
      <c r="B132" s="15" t="s">
        <v>185</v>
      </c>
      <c r="C132" s="25"/>
      <c r="D132" s="47" t="s">
        <v>10</v>
      </c>
      <c r="E132" s="47">
        <v>500</v>
      </c>
      <c r="F132" s="48"/>
      <c r="G132" s="49">
        <v>0.08</v>
      </c>
      <c r="H132" s="48">
        <f aca="true" t="shared" si="20" ref="H132:H151">F132*G132+F132</f>
        <v>0</v>
      </c>
      <c r="I132" s="50">
        <f aca="true" t="shared" si="21" ref="I132:I151">E132*F132</f>
        <v>0</v>
      </c>
      <c r="J132" s="50">
        <f aca="true" t="shared" si="22" ref="J132:J151">K132-I132</f>
        <v>0</v>
      </c>
      <c r="K132" s="50">
        <f aca="true" t="shared" si="23" ref="K132:K151">E132*H132</f>
        <v>0</v>
      </c>
      <c r="L132" s="84" t="s">
        <v>115</v>
      </c>
      <c r="M132" s="83"/>
      <c r="N132" s="83"/>
      <c r="O132" s="96" t="s">
        <v>168</v>
      </c>
    </row>
    <row r="133" spans="1:15" ht="63.75">
      <c r="A133" s="19">
        <v>2</v>
      </c>
      <c r="B133" s="15" t="s">
        <v>186</v>
      </c>
      <c r="C133" s="25"/>
      <c r="D133" s="47" t="s">
        <v>10</v>
      </c>
      <c r="E133" s="47">
        <v>600</v>
      </c>
      <c r="F133" s="48"/>
      <c r="G133" s="49">
        <v>0.08</v>
      </c>
      <c r="H133" s="48">
        <f t="shared" si="20"/>
        <v>0</v>
      </c>
      <c r="I133" s="50">
        <f t="shared" si="21"/>
        <v>0</v>
      </c>
      <c r="J133" s="50">
        <f t="shared" si="22"/>
        <v>0</v>
      </c>
      <c r="K133" s="50">
        <f t="shared" si="23"/>
        <v>0</v>
      </c>
      <c r="L133" s="84" t="s">
        <v>116</v>
      </c>
      <c r="M133" s="83"/>
      <c r="N133" s="83"/>
      <c r="O133" s="96" t="s">
        <v>168</v>
      </c>
    </row>
    <row r="134" spans="1:15" ht="25.5">
      <c r="A134" s="19">
        <v>3</v>
      </c>
      <c r="B134" s="15" t="s">
        <v>187</v>
      </c>
      <c r="C134" s="25"/>
      <c r="D134" s="47" t="s">
        <v>14</v>
      </c>
      <c r="E134" s="47">
        <v>1000</v>
      </c>
      <c r="F134" s="48"/>
      <c r="G134" s="49">
        <v>0.08</v>
      </c>
      <c r="H134" s="48">
        <f t="shared" si="20"/>
        <v>0</v>
      </c>
      <c r="I134" s="50">
        <f t="shared" si="21"/>
        <v>0</v>
      </c>
      <c r="J134" s="50">
        <f t="shared" si="22"/>
        <v>0</v>
      </c>
      <c r="K134" s="50">
        <f t="shared" si="23"/>
        <v>0</v>
      </c>
      <c r="L134" s="84" t="s">
        <v>117</v>
      </c>
      <c r="M134" s="83"/>
      <c r="N134" s="83"/>
      <c r="O134" s="99" t="s">
        <v>171</v>
      </c>
    </row>
    <row r="135" spans="1:15" ht="51">
      <c r="A135" s="19">
        <v>4</v>
      </c>
      <c r="B135" s="15" t="s">
        <v>188</v>
      </c>
      <c r="C135" s="25"/>
      <c r="D135" s="47" t="s">
        <v>10</v>
      </c>
      <c r="E135" s="47">
        <v>600</v>
      </c>
      <c r="F135" s="48"/>
      <c r="G135" s="49">
        <v>0.08</v>
      </c>
      <c r="H135" s="48">
        <f t="shared" si="20"/>
        <v>0</v>
      </c>
      <c r="I135" s="50">
        <f t="shared" si="21"/>
        <v>0</v>
      </c>
      <c r="J135" s="50">
        <f t="shared" si="22"/>
        <v>0</v>
      </c>
      <c r="K135" s="50">
        <f t="shared" si="23"/>
        <v>0</v>
      </c>
      <c r="L135" s="84" t="s">
        <v>118</v>
      </c>
      <c r="M135" s="83"/>
      <c r="N135" s="83"/>
      <c r="O135" s="96" t="s">
        <v>168</v>
      </c>
    </row>
    <row r="136" spans="1:15" ht="51">
      <c r="A136" s="19">
        <v>5</v>
      </c>
      <c r="B136" s="15" t="s">
        <v>189</v>
      </c>
      <c r="C136" s="25"/>
      <c r="D136" s="47" t="s">
        <v>10</v>
      </c>
      <c r="E136" s="47">
        <v>500</v>
      </c>
      <c r="F136" s="48"/>
      <c r="G136" s="49">
        <v>0.08</v>
      </c>
      <c r="H136" s="48">
        <f t="shared" si="20"/>
        <v>0</v>
      </c>
      <c r="I136" s="50">
        <f t="shared" si="21"/>
        <v>0</v>
      </c>
      <c r="J136" s="50">
        <f t="shared" si="22"/>
        <v>0</v>
      </c>
      <c r="K136" s="50">
        <f t="shared" si="23"/>
        <v>0</v>
      </c>
      <c r="L136" s="84" t="s">
        <v>119</v>
      </c>
      <c r="M136" s="83"/>
      <c r="N136" s="83"/>
      <c r="O136" s="96" t="s">
        <v>168</v>
      </c>
    </row>
    <row r="137" spans="1:15" ht="25.5">
      <c r="A137" s="19">
        <v>6</v>
      </c>
      <c r="B137" s="15" t="s">
        <v>190</v>
      </c>
      <c r="C137" s="25"/>
      <c r="D137" s="47" t="s">
        <v>14</v>
      </c>
      <c r="E137" s="47">
        <v>8</v>
      </c>
      <c r="F137" s="48"/>
      <c r="G137" s="49">
        <v>0.08</v>
      </c>
      <c r="H137" s="48">
        <f t="shared" si="20"/>
        <v>0</v>
      </c>
      <c r="I137" s="50">
        <f t="shared" si="21"/>
        <v>0</v>
      </c>
      <c r="J137" s="50">
        <f t="shared" si="22"/>
        <v>0</v>
      </c>
      <c r="K137" s="50">
        <f t="shared" si="23"/>
        <v>0</v>
      </c>
      <c r="L137" s="84" t="s">
        <v>120</v>
      </c>
      <c r="M137" s="83"/>
      <c r="N137" s="83"/>
      <c r="O137" s="98" t="s">
        <v>168</v>
      </c>
    </row>
    <row r="138" spans="1:15" ht="25.5">
      <c r="A138" s="19">
        <v>7</v>
      </c>
      <c r="B138" s="15" t="s">
        <v>191</v>
      </c>
      <c r="C138" s="25"/>
      <c r="D138" s="47" t="s">
        <v>14</v>
      </c>
      <c r="E138" s="47">
        <v>20</v>
      </c>
      <c r="F138" s="48"/>
      <c r="G138" s="49">
        <v>0.08</v>
      </c>
      <c r="H138" s="48">
        <f t="shared" si="20"/>
        <v>0</v>
      </c>
      <c r="I138" s="50">
        <f t="shared" si="21"/>
        <v>0</v>
      </c>
      <c r="J138" s="50">
        <f t="shared" si="22"/>
        <v>0</v>
      </c>
      <c r="K138" s="50">
        <f t="shared" si="23"/>
        <v>0</v>
      </c>
      <c r="L138" s="84" t="s">
        <v>120</v>
      </c>
      <c r="M138" s="83"/>
      <c r="N138" s="83"/>
      <c r="O138" s="98" t="s">
        <v>178</v>
      </c>
    </row>
    <row r="139" spans="1:15" ht="63.75">
      <c r="A139" s="19">
        <v>8</v>
      </c>
      <c r="B139" s="15" t="s">
        <v>192</v>
      </c>
      <c r="C139" s="25"/>
      <c r="D139" s="47" t="s">
        <v>14</v>
      </c>
      <c r="E139" s="47">
        <v>3000</v>
      </c>
      <c r="F139" s="48"/>
      <c r="G139" s="49">
        <v>0.08</v>
      </c>
      <c r="H139" s="48">
        <f t="shared" si="20"/>
        <v>0</v>
      </c>
      <c r="I139" s="50">
        <f t="shared" si="21"/>
        <v>0</v>
      </c>
      <c r="J139" s="50">
        <f t="shared" si="22"/>
        <v>0</v>
      </c>
      <c r="K139" s="50">
        <f t="shared" si="23"/>
        <v>0</v>
      </c>
      <c r="L139" s="84" t="s">
        <v>121</v>
      </c>
      <c r="M139" s="83"/>
      <c r="N139" s="83"/>
      <c r="O139" s="99" t="s">
        <v>171</v>
      </c>
    </row>
    <row r="140" spans="1:15" ht="63.75">
      <c r="A140" s="19">
        <v>9</v>
      </c>
      <c r="B140" s="15" t="s">
        <v>193</v>
      </c>
      <c r="C140" s="25"/>
      <c r="D140" s="47" t="s">
        <v>14</v>
      </c>
      <c r="E140" s="47">
        <v>2000</v>
      </c>
      <c r="F140" s="48"/>
      <c r="G140" s="49">
        <v>0.08</v>
      </c>
      <c r="H140" s="48">
        <f t="shared" si="20"/>
        <v>0</v>
      </c>
      <c r="I140" s="50">
        <f t="shared" si="21"/>
        <v>0</v>
      </c>
      <c r="J140" s="50">
        <f t="shared" si="22"/>
        <v>0</v>
      </c>
      <c r="K140" s="50">
        <f t="shared" si="23"/>
        <v>0</v>
      </c>
      <c r="L140" s="84" t="s">
        <v>121</v>
      </c>
      <c r="M140" s="83"/>
      <c r="N140" s="83"/>
      <c r="O140" s="99" t="s">
        <v>171</v>
      </c>
    </row>
    <row r="141" spans="1:15" ht="63.75">
      <c r="A141" s="19">
        <v>10</v>
      </c>
      <c r="B141" s="15" t="s">
        <v>194</v>
      </c>
      <c r="C141" s="25"/>
      <c r="D141" s="47" t="s">
        <v>14</v>
      </c>
      <c r="E141" s="47">
        <v>1800</v>
      </c>
      <c r="F141" s="48"/>
      <c r="G141" s="49">
        <v>0.08</v>
      </c>
      <c r="H141" s="48">
        <f t="shared" si="20"/>
        <v>0</v>
      </c>
      <c r="I141" s="50">
        <f t="shared" si="21"/>
        <v>0</v>
      </c>
      <c r="J141" s="50">
        <f t="shared" si="22"/>
        <v>0</v>
      </c>
      <c r="K141" s="50">
        <f t="shared" si="23"/>
        <v>0</v>
      </c>
      <c r="L141" s="84" t="s">
        <v>121</v>
      </c>
      <c r="M141" s="83"/>
      <c r="N141" s="83"/>
      <c r="O141" s="99" t="s">
        <v>171</v>
      </c>
    </row>
    <row r="142" spans="1:15" ht="63.75">
      <c r="A142" s="19">
        <v>11</v>
      </c>
      <c r="B142" s="15" t="s">
        <v>195</v>
      </c>
      <c r="C142" s="25"/>
      <c r="D142" s="47" t="s">
        <v>14</v>
      </c>
      <c r="E142" s="47">
        <v>500</v>
      </c>
      <c r="F142" s="48"/>
      <c r="G142" s="49">
        <v>0.08</v>
      </c>
      <c r="H142" s="48">
        <f t="shared" si="20"/>
        <v>0</v>
      </c>
      <c r="I142" s="50">
        <f t="shared" si="21"/>
        <v>0</v>
      </c>
      <c r="J142" s="50">
        <f t="shared" si="22"/>
        <v>0</v>
      </c>
      <c r="K142" s="50">
        <f t="shared" si="23"/>
        <v>0</v>
      </c>
      <c r="L142" s="84" t="s">
        <v>121</v>
      </c>
      <c r="M142" s="83"/>
      <c r="N142" s="83"/>
      <c r="O142" s="99" t="s">
        <v>171</v>
      </c>
    </row>
    <row r="143" spans="1:15" ht="38.25">
      <c r="A143" s="19">
        <v>12</v>
      </c>
      <c r="B143" s="15" t="s">
        <v>196</v>
      </c>
      <c r="C143" s="25"/>
      <c r="D143" s="47" t="s">
        <v>14</v>
      </c>
      <c r="E143" s="47">
        <v>1</v>
      </c>
      <c r="F143" s="48"/>
      <c r="G143" s="49">
        <v>0.08</v>
      </c>
      <c r="H143" s="48">
        <f t="shared" si="20"/>
        <v>0</v>
      </c>
      <c r="I143" s="50">
        <f t="shared" si="21"/>
        <v>0</v>
      </c>
      <c r="J143" s="50">
        <f t="shared" si="22"/>
        <v>0</v>
      </c>
      <c r="K143" s="50">
        <f t="shared" si="23"/>
        <v>0</v>
      </c>
      <c r="L143" s="84" t="s">
        <v>122</v>
      </c>
      <c r="M143" s="83"/>
      <c r="N143" s="83"/>
      <c r="O143" s="98" t="s">
        <v>177</v>
      </c>
    </row>
    <row r="144" spans="1:15" ht="63.75">
      <c r="A144" s="19">
        <v>13</v>
      </c>
      <c r="B144" s="15" t="s">
        <v>197</v>
      </c>
      <c r="C144" s="25"/>
      <c r="D144" s="47" t="s">
        <v>10</v>
      </c>
      <c r="E144" s="47">
        <v>2000</v>
      </c>
      <c r="F144" s="48"/>
      <c r="G144" s="49">
        <v>0.08</v>
      </c>
      <c r="H144" s="48">
        <f t="shared" si="20"/>
        <v>0</v>
      </c>
      <c r="I144" s="50">
        <f t="shared" si="21"/>
        <v>0</v>
      </c>
      <c r="J144" s="50">
        <f t="shared" si="22"/>
        <v>0</v>
      </c>
      <c r="K144" s="50">
        <f t="shared" si="23"/>
        <v>0</v>
      </c>
      <c r="L144" s="84" t="s">
        <v>123</v>
      </c>
      <c r="M144" s="83"/>
      <c r="N144" s="83"/>
      <c r="O144" s="96" t="s">
        <v>168</v>
      </c>
    </row>
    <row r="145" spans="1:15" ht="63.75">
      <c r="A145" s="19">
        <v>14</v>
      </c>
      <c r="B145" s="15" t="s">
        <v>198</v>
      </c>
      <c r="C145" s="25"/>
      <c r="D145" s="47" t="s">
        <v>14</v>
      </c>
      <c r="E145" s="47">
        <v>1200</v>
      </c>
      <c r="F145" s="48"/>
      <c r="G145" s="49">
        <v>0.08</v>
      </c>
      <c r="H145" s="48">
        <f t="shared" si="20"/>
        <v>0</v>
      </c>
      <c r="I145" s="50">
        <f t="shared" si="21"/>
        <v>0</v>
      </c>
      <c r="J145" s="50">
        <f t="shared" si="22"/>
        <v>0</v>
      </c>
      <c r="K145" s="50">
        <f t="shared" si="23"/>
        <v>0</v>
      </c>
      <c r="L145" s="84" t="s">
        <v>124</v>
      </c>
      <c r="M145" s="83"/>
      <c r="N145" s="83"/>
      <c r="O145" s="99" t="s">
        <v>171</v>
      </c>
    </row>
    <row r="146" spans="1:15" ht="63.75">
      <c r="A146" s="19">
        <v>15</v>
      </c>
      <c r="B146" s="15" t="s">
        <v>199</v>
      </c>
      <c r="C146" s="25"/>
      <c r="D146" s="47" t="s">
        <v>14</v>
      </c>
      <c r="E146" s="47">
        <v>1000</v>
      </c>
      <c r="F146" s="48"/>
      <c r="G146" s="49">
        <v>0.08</v>
      </c>
      <c r="H146" s="48">
        <f t="shared" si="20"/>
        <v>0</v>
      </c>
      <c r="I146" s="50">
        <f t="shared" si="21"/>
        <v>0</v>
      </c>
      <c r="J146" s="50">
        <f t="shared" si="22"/>
        <v>0</v>
      </c>
      <c r="K146" s="50">
        <f t="shared" si="23"/>
        <v>0</v>
      </c>
      <c r="L146" s="84" t="s">
        <v>124</v>
      </c>
      <c r="M146" s="83"/>
      <c r="N146" s="83"/>
      <c r="O146" s="99" t="s">
        <v>171</v>
      </c>
    </row>
    <row r="147" spans="1:15" ht="63.75">
      <c r="A147" s="19">
        <v>16</v>
      </c>
      <c r="B147" s="15" t="s">
        <v>200</v>
      </c>
      <c r="C147" s="25"/>
      <c r="D147" s="47" t="s">
        <v>14</v>
      </c>
      <c r="E147" s="47">
        <v>700</v>
      </c>
      <c r="F147" s="48"/>
      <c r="G147" s="49">
        <v>0.08</v>
      </c>
      <c r="H147" s="48">
        <f t="shared" si="20"/>
        <v>0</v>
      </c>
      <c r="I147" s="50">
        <f t="shared" si="21"/>
        <v>0</v>
      </c>
      <c r="J147" s="50">
        <f t="shared" si="22"/>
        <v>0</v>
      </c>
      <c r="K147" s="50">
        <f t="shared" si="23"/>
        <v>0</v>
      </c>
      <c r="L147" s="84" t="s">
        <v>94</v>
      </c>
      <c r="M147" s="83"/>
      <c r="N147" s="83"/>
      <c r="O147" s="99" t="s">
        <v>171</v>
      </c>
    </row>
    <row r="148" spans="1:15" ht="76.5">
      <c r="A148" s="19">
        <v>17</v>
      </c>
      <c r="B148" s="15" t="s">
        <v>201</v>
      </c>
      <c r="C148" s="25"/>
      <c r="D148" s="47" t="s">
        <v>14</v>
      </c>
      <c r="E148" s="47">
        <v>500</v>
      </c>
      <c r="F148" s="48"/>
      <c r="G148" s="49">
        <v>0.08</v>
      </c>
      <c r="H148" s="48">
        <f t="shared" si="20"/>
        <v>0</v>
      </c>
      <c r="I148" s="50">
        <f t="shared" si="21"/>
        <v>0</v>
      </c>
      <c r="J148" s="50">
        <f t="shared" si="22"/>
        <v>0</v>
      </c>
      <c r="K148" s="50">
        <f t="shared" si="23"/>
        <v>0</v>
      </c>
      <c r="L148" s="84" t="s">
        <v>94</v>
      </c>
      <c r="M148" s="83"/>
      <c r="N148" s="83"/>
      <c r="O148" s="99" t="s">
        <v>171</v>
      </c>
    </row>
    <row r="149" spans="1:15" ht="76.5">
      <c r="A149" s="19">
        <v>18</v>
      </c>
      <c r="B149" s="15" t="s">
        <v>202</v>
      </c>
      <c r="C149" s="25"/>
      <c r="D149" s="47" t="s">
        <v>14</v>
      </c>
      <c r="E149" s="47">
        <v>1000</v>
      </c>
      <c r="F149" s="48"/>
      <c r="G149" s="49">
        <v>0.08</v>
      </c>
      <c r="H149" s="48">
        <f t="shared" si="20"/>
        <v>0</v>
      </c>
      <c r="I149" s="50">
        <f t="shared" si="21"/>
        <v>0</v>
      </c>
      <c r="J149" s="50">
        <f t="shared" si="22"/>
        <v>0</v>
      </c>
      <c r="K149" s="50">
        <f t="shared" si="23"/>
        <v>0</v>
      </c>
      <c r="L149" s="84" t="s">
        <v>97</v>
      </c>
      <c r="M149" s="83"/>
      <c r="N149" s="83"/>
      <c r="O149" s="99" t="s">
        <v>171</v>
      </c>
    </row>
    <row r="150" spans="1:15" ht="25.5">
      <c r="A150" s="19">
        <v>19</v>
      </c>
      <c r="B150" s="15" t="s">
        <v>87</v>
      </c>
      <c r="C150" s="25"/>
      <c r="D150" s="47" t="s">
        <v>10</v>
      </c>
      <c r="E150" s="47">
        <v>300</v>
      </c>
      <c r="F150" s="48"/>
      <c r="G150" s="49">
        <v>0.08</v>
      </c>
      <c r="H150" s="48">
        <f t="shared" si="20"/>
        <v>0</v>
      </c>
      <c r="I150" s="50">
        <f t="shared" si="21"/>
        <v>0</v>
      </c>
      <c r="J150" s="50">
        <f t="shared" si="22"/>
        <v>0</v>
      </c>
      <c r="K150" s="50">
        <f t="shared" si="23"/>
        <v>0</v>
      </c>
      <c r="L150" s="84" t="s">
        <v>95</v>
      </c>
      <c r="M150" s="83"/>
      <c r="N150" s="83"/>
      <c r="O150" s="96" t="s">
        <v>168</v>
      </c>
    </row>
    <row r="151" spans="1:15" ht="25.5">
      <c r="A151" s="19">
        <v>20</v>
      </c>
      <c r="B151" s="91" t="s">
        <v>88</v>
      </c>
      <c r="C151" s="25"/>
      <c r="D151" s="47" t="s">
        <v>10</v>
      </c>
      <c r="E151" s="47">
        <v>500</v>
      </c>
      <c r="F151" s="48"/>
      <c r="G151" s="49">
        <v>0.08</v>
      </c>
      <c r="H151" s="48">
        <f t="shared" si="20"/>
        <v>0</v>
      </c>
      <c r="I151" s="50">
        <f t="shared" si="21"/>
        <v>0</v>
      </c>
      <c r="J151" s="50">
        <f t="shared" si="22"/>
        <v>0</v>
      </c>
      <c r="K151" s="50">
        <f t="shared" si="23"/>
        <v>0</v>
      </c>
      <c r="L151" s="84" t="s">
        <v>96</v>
      </c>
      <c r="M151" s="83"/>
      <c r="N151" s="83"/>
      <c r="O151" s="96" t="s">
        <v>168</v>
      </c>
    </row>
    <row r="152" spans="1:11" ht="14.25">
      <c r="A152" s="20"/>
      <c r="B152" s="21"/>
      <c r="C152" s="21"/>
      <c r="D152" s="68"/>
      <c r="E152" s="68"/>
      <c r="F152" s="79" t="s">
        <v>84</v>
      </c>
      <c r="G152" s="70"/>
      <c r="H152" s="69"/>
      <c r="I152" s="71">
        <f>SUM(I132:I151)</f>
        <v>0</v>
      </c>
      <c r="J152" s="71">
        <f>SUM(J132:J151)</f>
        <v>0</v>
      </c>
      <c r="K152" s="71">
        <f>SUM(K132:K151)</f>
        <v>0</v>
      </c>
    </row>
    <row r="153" ht="14.25">
      <c r="B153" s="44" t="s">
        <v>89</v>
      </c>
    </row>
    <row r="154" ht="105" customHeight="1">
      <c r="B154" s="90" t="s">
        <v>93</v>
      </c>
    </row>
    <row r="156" spans="1:11" ht="14.25">
      <c r="A156" s="26"/>
      <c r="B156" s="31" t="s">
        <v>90</v>
      </c>
      <c r="C156" s="22"/>
      <c r="D156" s="55"/>
      <c r="E156" s="56"/>
      <c r="F156" s="57"/>
      <c r="G156" s="58"/>
      <c r="H156" s="57"/>
      <c r="I156" s="64"/>
      <c r="J156" s="64"/>
      <c r="K156" s="64"/>
    </row>
    <row r="157" spans="1:15" ht="63.75">
      <c r="A157" s="11" t="s">
        <v>2</v>
      </c>
      <c r="B157" s="11" t="s">
        <v>50</v>
      </c>
      <c r="C157" s="11" t="s">
        <v>72</v>
      </c>
      <c r="D157" s="51" t="s">
        <v>3</v>
      </c>
      <c r="E157" s="51" t="s">
        <v>4</v>
      </c>
      <c r="F157" s="52" t="s">
        <v>5</v>
      </c>
      <c r="G157" s="53" t="s">
        <v>6</v>
      </c>
      <c r="H157" s="52" t="s">
        <v>7</v>
      </c>
      <c r="I157" s="54" t="s">
        <v>8</v>
      </c>
      <c r="J157" s="54" t="s">
        <v>73</v>
      </c>
      <c r="K157" s="54" t="s">
        <v>9</v>
      </c>
      <c r="L157" s="54" t="s">
        <v>92</v>
      </c>
      <c r="M157" s="54" t="s">
        <v>105</v>
      </c>
      <c r="N157" s="54" t="s">
        <v>106</v>
      </c>
      <c r="O157" s="54" t="s">
        <v>167</v>
      </c>
    </row>
    <row r="158" spans="1:15" ht="48">
      <c r="A158" s="38">
        <v>1</v>
      </c>
      <c r="B158" s="39" t="s">
        <v>91</v>
      </c>
      <c r="C158" s="39"/>
      <c r="D158" s="65" t="s">
        <v>10</v>
      </c>
      <c r="E158" s="65">
        <v>350</v>
      </c>
      <c r="F158" s="66"/>
      <c r="G158" s="67">
        <v>0.08</v>
      </c>
      <c r="H158" s="48">
        <f>F158*G158+F158</f>
        <v>0</v>
      </c>
      <c r="I158" s="50">
        <f>E158*F158</f>
        <v>0</v>
      </c>
      <c r="J158" s="50">
        <f>K158-I158</f>
        <v>0</v>
      </c>
      <c r="K158" s="50">
        <f>E158*H158</f>
        <v>0</v>
      </c>
      <c r="L158" s="84" t="s">
        <v>94</v>
      </c>
      <c r="M158" s="83"/>
      <c r="N158" s="83"/>
      <c r="O158" s="97" t="s">
        <v>168</v>
      </c>
    </row>
    <row r="159" spans="1:11" ht="14.25">
      <c r="A159" s="20"/>
      <c r="B159" s="21"/>
      <c r="C159" s="21"/>
      <c r="D159" s="68"/>
      <c r="E159" s="68"/>
      <c r="F159" s="79" t="s">
        <v>84</v>
      </c>
      <c r="G159" s="70"/>
      <c r="H159" s="69"/>
      <c r="I159" s="71">
        <f>SUM(I158:I158)</f>
        <v>0</v>
      </c>
      <c r="J159" s="71">
        <f>SUM(J158)</f>
        <v>0</v>
      </c>
      <c r="K159" s="71">
        <f>SUM(K158)</f>
        <v>0</v>
      </c>
    </row>
    <row r="161" spans="1:11" ht="14.25">
      <c r="A161" s="26"/>
      <c r="B161" s="31" t="s">
        <v>127</v>
      </c>
      <c r="C161" s="22"/>
      <c r="D161" s="55"/>
      <c r="E161" s="56"/>
      <c r="F161" s="57"/>
      <c r="G161" s="58"/>
      <c r="H161" s="57"/>
      <c r="I161" s="64"/>
      <c r="J161" s="64"/>
      <c r="K161" s="64"/>
    </row>
    <row r="162" spans="1:15" ht="63.75">
      <c r="A162" s="11" t="s">
        <v>2</v>
      </c>
      <c r="B162" s="11" t="s">
        <v>50</v>
      </c>
      <c r="C162" s="11" t="s">
        <v>72</v>
      </c>
      <c r="D162" s="51" t="s">
        <v>3</v>
      </c>
      <c r="E162" s="51" t="s">
        <v>4</v>
      </c>
      <c r="F162" s="52" t="s">
        <v>5</v>
      </c>
      <c r="G162" s="53" t="s">
        <v>6</v>
      </c>
      <c r="H162" s="52" t="s">
        <v>7</v>
      </c>
      <c r="I162" s="54" t="s">
        <v>8</v>
      </c>
      <c r="J162" s="54" t="s">
        <v>73</v>
      </c>
      <c r="K162" s="54" t="s">
        <v>9</v>
      </c>
      <c r="L162" s="54" t="s">
        <v>92</v>
      </c>
      <c r="M162" s="54" t="s">
        <v>105</v>
      </c>
      <c r="N162" s="54" t="s">
        <v>106</v>
      </c>
      <c r="O162" s="54" t="s">
        <v>167</v>
      </c>
    </row>
    <row r="163" spans="1:15" ht="51">
      <c r="A163" s="38">
        <v>1</v>
      </c>
      <c r="B163" s="39" t="s">
        <v>125</v>
      </c>
      <c r="C163" s="39"/>
      <c r="D163" s="65" t="s">
        <v>10</v>
      </c>
      <c r="E163" s="65">
        <v>20</v>
      </c>
      <c r="F163" s="66"/>
      <c r="G163" s="67">
        <v>0.08</v>
      </c>
      <c r="H163" s="48">
        <f>F163*G163+F163</f>
        <v>0</v>
      </c>
      <c r="I163" s="50">
        <f>E163*F163</f>
        <v>0</v>
      </c>
      <c r="J163" s="50">
        <f>K163-I163</f>
        <v>0</v>
      </c>
      <c r="K163" s="50">
        <f>E163*H163</f>
        <v>0</v>
      </c>
      <c r="L163" s="84" t="s">
        <v>129</v>
      </c>
      <c r="M163" s="83"/>
      <c r="N163" s="83"/>
      <c r="O163" s="98" t="s">
        <v>172</v>
      </c>
    </row>
    <row r="164" spans="1:15" ht="36">
      <c r="A164" s="38">
        <v>2</v>
      </c>
      <c r="B164" s="39" t="s">
        <v>126</v>
      </c>
      <c r="C164" s="39"/>
      <c r="D164" s="65" t="s">
        <v>10</v>
      </c>
      <c r="E164" s="65">
        <v>10</v>
      </c>
      <c r="F164" s="66"/>
      <c r="G164" s="67">
        <v>0.08</v>
      </c>
      <c r="H164" s="48">
        <f>F164*G164+F164</f>
        <v>0</v>
      </c>
      <c r="I164" s="50">
        <f>E164*F164</f>
        <v>0</v>
      </c>
      <c r="J164" s="50">
        <f>K164-I164</f>
        <v>0</v>
      </c>
      <c r="K164" s="50">
        <f>E164*H164</f>
        <v>0</v>
      </c>
      <c r="L164" s="84" t="s">
        <v>130</v>
      </c>
      <c r="M164" s="83"/>
      <c r="N164" s="83"/>
      <c r="O164" s="98" t="s">
        <v>172</v>
      </c>
    </row>
    <row r="165" spans="1:11" ht="14.25">
      <c r="A165" s="20"/>
      <c r="B165" s="21"/>
      <c r="C165" s="21"/>
      <c r="D165" s="68"/>
      <c r="E165" s="68"/>
      <c r="F165" s="79" t="s">
        <v>84</v>
      </c>
      <c r="G165" s="70"/>
      <c r="H165" s="69"/>
      <c r="I165" s="71">
        <f>SUM(I163:I164)</f>
        <v>0</v>
      </c>
      <c r="J165" s="71">
        <f>SUM(J163:J164)</f>
        <v>0</v>
      </c>
      <c r="K165" s="71">
        <f>SUM(K163:K164)</f>
        <v>0</v>
      </c>
    </row>
    <row r="167" spans="1:11" ht="14.25">
      <c r="A167" s="26"/>
      <c r="B167" s="31" t="s">
        <v>128</v>
      </c>
      <c r="C167" s="22"/>
      <c r="D167" s="55"/>
      <c r="E167" s="56"/>
      <c r="F167" s="57"/>
      <c r="G167" s="58"/>
      <c r="H167" s="57"/>
      <c r="I167" s="64"/>
      <c r="J167" s="64"/>
      <c r="K167" s="64"/>
    </row>
    <row r="168" spans="1:15" ht="63.75">
      <c r="A168" s="11" t="s">
        <v>2</v>
      </c>
      <c r="B168" s="11" t="s">
        <v>50</v>
      </c>
      <c r="C168" s="11" t="s">
        <v>72</v>
      </c>
      <c r="D168" s="51" t="s">
        <v>3</v>
      </c>
      <c r="E168" s="51" t="s">
        <v>4</v>
      </c>
      <c r="F168" s="52" t="s">
        <v>5</v>
      </c>
      <c r="G168" s="53" t="s">
        <v>6</v>
      </c>
      <c r="H168" s="52" t="s">
        <v>7</v>
      </c>
      <c r="I168" s="54" t="s">
        <v>8</v>
      </c>
      <c r="J168" s="54" t="s">
        <v>73</v>
      </c>
      <c r="K168" s="54" t="s">
        <v>9</v>
      </c>
      <c r="L168" s="54" t="s">
        <v>92</v>
      </c>
      <c r="M168" s="54" t="s">
        <v>105</v>
      </c>
      <c r="N168" s="54" t="s">
        <v>106</v>
      </c>
      <c r="O168" s="54" t="s">
        <v>167</v>
      </c>
    </row>
    <row r="169" spans="1:15" ht="48">
      <c r="A169" s="38">
        <v>1</v>
      </c>
      <c r="B169" s="39" t="s">
        <v>203</v>
      </c>
      <c r="C169" s="39"/>
      <c r="D169" s="65" t="s">
        <v>10</v>
      </c>
      <c r="E169" s="65">
        <v>10</v>
      </c>
      <c r="F169" s="66"/>
      <c r="G169" s="67">
        <v>0.08</v>
      </c>
      <c r="H169" s="48">
        <f>F169*G169+F169</f>
        <v>0</v>
      </c>
      <c r="I169" s="50">
        <f>E169*F169</f>
        <v>0</v>
      </c>
      <c r="J169" s="50">
        <f>K169-I169</f>
        <v>0</v>
      </c>
      <c r="K169" s="50">
        <f>E169*H169</f>
        <v>0</v>
      </c>
      <c r="L169" s="84" t="s">
        <v>130</v>
      </c>
      <c r="M169" s="83"/>
      <c r="N169" s="83"/>
      <c r="O169" s="98" t="s">
        <v>172</v>
      </c>
    </row>
    <row r="170" spans="1:15" ht="51">
      <c r="A170" s="38">
        <v>2</v>
      </c>
      <c r="B170" s="39" t="s">
        <v>131</v>
      </c>
      <c r="C170" s="39"/>
      <c r="D170" s="65" t="s">
        <v>10</v>
      </c>
      <c r="E170" s="65">
        <v>20</v>
      </c>
      <c r="F170" s="66"/>
      <c r="G170" s="67">
        <v>0.08</v>
      </c>
      <c r="H170" s="48">
        <f>F170*G170+F170</f>
        <v>0</v>
      </c>
      <c r="I170" s="50">
        <f>E170*F170</f>
        <v>0</v>
      </c>
      <c r="J170" s="50">
        <f>K170-I170</f>
        <v>0</v>
      </c>
      <c r="K170" s="50">
        <f>E170*H170</f>
        <v>0</v>
      </c>
      <c r="L170" s="84" t="s">
        <v>132</v>
      </c>
      <c r="M170" s="83"/>
      <c r="N170" s="83"/>
      <c r="O170" s="98" t="s">
        <v>172</v>
      </c>
    </row>
    <row r="171" spans="1:11" ht="14.25">
      <c r="A171" s="20"/>
      <c r="B171" s="21"/>
      <c r="C171" s="21"/>
      <c r="D171" s="68"/>
      <c r="E171" s="68"/>
      <c r="F171" s="79" t="s">
        <v>84</v>
      </c>
      <c r="G171" s="70"/>
      <c r="H171" s="69"/>
      <c r="I171" s="71">
        <f>SUM(I169:I170)</f>
        <v>0</v>
      </c>
      <c r="J171" s="71">
        <f>SUM(J169:J170)</f>
        <v>0</v>
      </c>
      <c r="K171" s="71">
        <f>SUM(K169:K170)</f>
        <v>0</v>
      </c>
    </row>
    <row r="172" spans="1:11" ht="14.25">
      <c r="A172" s="20"/>
      <c r="B172" s="21"/>
      <c r="C172" s="21"/>
      <c r="D172" s="68"/>
      <c r="E172" s="68"/>
      <c r="F172" s="79"/>
      <c r="G172" s="70"/>
      <c r="H172" s="69"/>
      <c r="I172" s="71"/>
      <c r="J172" s="71"/>
      <c r="K172" s="71"/>
    </row>
    <row r="173" spans="6:11" ht="14.25">
      <c r="F173" s="100" t="s">
        <v>180</v>
      </c>
      <c r="G173" s="101"/>
      <c r="H173" s="102"/>
      <c r="I173" s="103">
        <f>I171+I165+I159+I152+I129+I124+I119+I114+I110+I102+I98+I93+I89+I83+I77+I67+I56+I52+I43+I32+I28+I20+I14</f>
        <v>0</v>
      </c>
      <c r="J173" s="103">
        <f>K173-I173</f>
        <v>0</v>
      </c>
      <c r="K173" s="103">
        <f>K171+K165+K159+K152+K129+K124+K119+K114+K110+K102+K98+K93+K89+K83+K77+K67+K56+K52+K43+K32+K28+K20+K14</f>
        <v>0</v>
      </c>
    </row>
    <row r="174" ht="14.25">
      <c r="B174" s="44" t="s">
        <v>179</v>
      </c>
    </row>
    <row r="175" ht="33.75">
      <c r="B175" s="44" t="s">
        <v>181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3" manualBreakCount="3">
    <brk id="32" max="14" man="1"/>
    <brk id="56" max="14" man="1"/>
    <brk id="8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Zbigniew Kawałek</cp:lastModifiedBy>
  <cp:lastPrinted>2014-12-12T13:44:12Z</cp:lastPrinted>
  <dcterms:created xsi:type="dcterms:W3CDTF">2011-10-18T17:36:29Z</dcterms:created>
  <dcterms:modified xsi:type="dcterms:W3CDTF">2014-12-15T08:18:22Z</dcterms:modified>
  <cp:category/>
  <cp:version/>
  <cp:contentType/>
  <cp:contentStatus/>
</cp:coreProperties>
</file>