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3500" windowHeight="11460" activeTab="0"/>
  </bookViews>
  <sheets>
    <sheet name="Arkusz1" sheetId="1" r:id="rId1"/>
  </sheets>
  <definedNames>
    <definedName name="_xlnm.Print_Area" localSheetId="0">'Arkusz1'!$A$2:$K$425</definedName>
  </definedNames>
  <calcPr fullCalcOnLoad="1"/>
</workbook>
</file>

<file path=xl/sharedStrings.xml><?xml version="1.0" encoding="utf-8"?>
<sst xmlns="http://schemas.openxmlformats.org/spreadsheetml/2006/main" count="1003" uniqueCount="493">
  <si>
    <t>4,6 ml</t>
  </si>
  <si>
    <t>Dzierżawa analizatora</t>
  </si>
  <si>
    <t>m-c</t>
  </si>
  <si>
    <t>Probówki do oznaczania glukozy 1,8ml krwi, zawierające 0,2ml roztworu NaF i EDTA-K2</t>
  </si>
  <si>
    <t>Odczynnik Waaler-Rose + kontrola dodatnia i ujemna</t>
  </si>
  <si>
    <t>Probówki z polistyrenowe  4-5ml jałowe z korkiem</t>
  </si>
  <si>
    <t>Probówki z polistyrenowe  11ml jałowe z korkiem</t>
  </si>
  <si>
    <t>Wymazówki sterylne z podłożem transportowym bez węgla aktywnego</t>
  </si>
  <si>
    <t>Płyn Czyszczący na bazie podchlorynu</t>
  </si>
  <si>
    <t>Płyty serologiczne do nastawiania grup krwi białe 5x12</t>
  </si>
  <si>
    <t>Probówki typu Eppendorf  z dnem stożkowym 1,5</t>
  </si>
  <si>
    <t>Probówki z kapilarą z EDTA-K na 200 ul krwi</t>
  </si>
  <si>
    <t xml:space="preserve">Kapilary 125 ml  do RKZ (śr. 1,6mm dł. 125mm) </t>
  </si>
  <si>
    <t>Końcówki żółte 200 ul do pipet z wyrzutnikiem</t>
  </si>
  <si>
    <t>Końcówki białe 5000 ul do pipet z wyrzutnikiem</t>
  </si>
  <si>
    <t>Końcówki niebieskie 1000 ul do pipet z wyrzutnikiem</t>
  </si>
  <si>
    <t>Końcówki żółte 200 ul do pipet z wyrzutnikiem jałowe w pudełku plastikowym</t>
  </si>
  <si>
    <t>Naczyńka do analizatora AVL 988 2,0 ml (typu technicon)</t>
  </si>
  <si>
    <t>6x500ml</t>
  </si>
  <si>
    <t>3-5 ml</t>
  </si>
  <si>
    <t>8. Materiał kontrolny musi posiadać okres ważności przynajmniej 1 rok.</t>
  </si>
  <si>
    <t>Razem</t>
  </si>
  <si>
    <t>Końcówki niebieskie 1000 ul do pipet z wyrzutnikiem jałowe w pudełku plastikowym(96 szt)</t>
  </si>
  <si>
    <t>Alkohol etylowy control poziom średni</t>
  </si>
  <si>
    <t>Wartość brutto</t>
  </si>
  <si>
    <t>Lp</t>
  </si>
  <si>
    <t>Nazwa</t>
  </si>
  <si>
    <t>Wielkość opakowania</t>
  </si>
  <si>
    <t>j.m.</t>
  </si>
  <si>
    <t>Ilość</t>
  </si>
  <si>
    <t>wartość netto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</si>
  <si>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</si>
  <si>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</si>
  <si>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</si>
  <si>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</si>
  <si>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</si>
  <si>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</si>
  <si>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</si>
  <si>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</si>
  <si>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</si>
  <si>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</si>
  <si>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</si>
  <si>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</si>
  <si>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</si>
  <si>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</si>
  <si>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</si>
  <si>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L.p</t>
  </si>
  <si>
    <t>Wymazówki jałowe pakowane pojedyńczo. Wacik dakron na  aplikatorze z tworzywa sztucznego w probówce</t>
  </si>
  <si>
    <t>Naczynka na kał   z łopatką jałowe</t>
  </si>
  <si>
    <t>100 oznaczeń</t>
  </si>
  <si>
    <t>Zamawiający w poz. 2 (paski do moczu Uristik A 10 )rozumie paski kompatybilne z aparatem Clinitec 500</t>
  </si>
  <si>
    <t xml:space="preserve">Odczynniki oraz sprzęt laboratoryjny </t>
  </si>
  <si>
    <t>6. Bufory kalibracyjne i odczynnik myjący powinny być takie aby było można zachować warunki gwarancji dla elektrod.</t>
  </si>
  <si>
    <t>opak(4x250 sztuk )</t>
  </si>
  <si>
    <t>j.m</t>
  </si>
  <si>
    <t>opak</t>
  </si>
  <si>
    <t>szt</t>
  </si>
  <si>
    <t>ilość</t>
  </si>
  <si>
    <t>100ml</t>
  </si>
  <si>
    <t>Odczynnik Sudan III</t>
  </si>
  <si>
    <t>Olejek imersyjny</t>
  </si>
  <si>
    <t>1x100ml</t>
  </si>
  <si>
    <t>1x 96 oznaczeń</t>
  </si>
  <si>
    <t>1x 96      „</t>
  </si>
  <si>
    <t>1x20</t>
  </si>
  <si>
    <t>100 ml</t>
  </si>
  <si>
    <t>Surowica AB</t>
  </si>
  <si>
    <t>wielkość 
opakowań</t>
  </si>
  <si>
    <t>VAT%</t>
  </si>
  <si>
    <t xml:space="preserve">Cell Pack </t>
  </si>
  <si>
    <t>20L</t>
  </si>
  <si>
    <t>Sulfolyser - 3 WP lub równoważne</t>
  </si>
  <si>
    <t>5L</t>
  </si>
  <si>
    <t>Stromatolyser - 3WP lub równoważne</t>
  </si>
  <si>
    <t>Cell Clean CL-50 lub równoważne</t>
  </si>
  <si>
    <t>50ml</t>
  </si>
  <si>
    <t>Materiał kontrolny Poziom low</t>
  </si>
  <si>
    <t>Materiał kontrolny Poziom high</t>
  </si>
  <si>
    <t>Płyn do napełniania elektrody pH</t>
  </si>
  <si>
    <t>Płyn do napełniania elektrody referencyjnej</t>
  </si>
  <si>
    <t>Elektroda pCO2</t>
  </si>
  <si>
    <t>Elektroda pO2</t>
  </si>
  <si>
    <t xml:space="preserve">Żele agarozowe do elektroforezy </t>
  </si>
  <si>
    <t>10x10</t>
  </si>
  <si>
    <t>Elektroforeza wykonywana w systemie Paragon, densytometr Appraise firmy BECKMAN</t>
  </si>
  <si>
    <t>Standard A</t>
  </si>
  <si>
    <t>3x 430 ml</t>
  </si>
  <si>
    <t>Standard B</t>
  </si>
  <si>
    <t>3x 90 ml</t>
  </si>
  <si>
    <t>Standard ISE</t>
  </si>
  <si>
    <t>3 x 90 ml</t>
  </si>
  <si>
    <t>Kondycjoner</t>
  </si>
  <si>
    <t>Deproteinizer</t>
  </si>
  <si>
    <t>1x 125 ml</t>
  </si>
  <si>
    <t>Płyn do napełniania elektrody Na</t>
  </si>
  <si>
    <t>Płyn do napełniania elektrody K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</si>
  <si>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</si>
  <si>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</si>
  <si>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</si>
  <si>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</si>
  <si>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</si>
  <si>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cytrynianem sodu 1,8 ml krwi do koagulologii - długie</t>
  </si>
  <si>
    <t>Probówki z polistyrenu 11 ml okrągłodenne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</si>
  <si>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</si>
  <si>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</si>
  <si>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</si>
  <si>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</si>
  <si>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Nakłuwacze nożykowe 2,0 mm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</si>
  <si>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</si>
  <si>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</si>
  <si>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</si>
  <si>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</si>
  <si>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</si>
  <si>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</si>
  <si>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Eza metalowa o poj. 0,01ml</t>
  </si>
  <si>
    <t>Eza metalowa o poj. 0,001ml</t>
  </si>
  <si>
    <t>Kuwety półmikro poj. 0,5-2,5 ml z dwiema ścianami optycznie gładkimi</t>
  </si>
  <si>
    <t>korki do probówerk 11ml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</si>
  <si>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</si>
  <si>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</si>
  <si>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</si>
  <si>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</si>
  <si>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</si>
  <si>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</si>
  <si>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</si>
  <si>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</si>
  <si>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</si>
  <si>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</si>
  <si>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</si>
  <si>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</si>
  <si>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</si>
  <si>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 xml:space="preserve">Bufor kalibracyjny (Cal-Pack 248) </t>
  </si>
  <si>
    <t xml:space="preserve">Elektroda pO2 </t>
  </si>
  <si>
    <t>ilość opakowań</t>
  </si>
  <si>
    <t>Albumina</t>
  </si>
  <si>
    <t>AST</t>
  </si>
  <si>
    <t>ALT</t>
  </si>
  <si>
    <t>ALP</t>
  </si>
  <si>
    <t>Amylaza</t>
  </si>
  <si>
    <t>CK-MB</t>
  </si>
  <si>
    <t>Mocznik</t>
  </si>
  <si>
    <t>Kreatynina</t>
  </si>
  <si>
    <t>Kwas moczowy</t>
  </si>
  <si>
    <t>Bilirubina total</t>
  </si>
  <si>
    <t>Cholesterol</t>
  </si>
  <si>
    <t>Fosfor</t>
  </si>
  <si>
    <t>Glukoza</t>
  </si>
  <si>
    <t>Żelazo</t>
  </si>
  <si>
    <t>Wapń</t>
  </si>
  <si>
    <t>Magnez</t>
  </si>
  <si>
    <t>Trójglicerydy</t>
  </si>
  <si>
    <t>Cholesterol HDL met. bezposrednia</t>
  </si>
  <si>
    <t>CRP met. immunoturbidymetryczna</t>
  </si>
  <si>
    <t>Alkohol etylowy</t>
  </si>
  <si>
    <t>Hemoglobina glikowana</t>
  </si>
  <si>
    <t>UIBC</t>
  </si>
  <si>
    <t>Materiał kontrolny do białek specyficznych poziom I</t>
  </si>
  <si>
    <t>ISE MID Standard</t>
  </si>
  <si>
    <t>ISE Bufor</t>
  </si>
  <si>
    <t>Wymiennik jonowy LC 114</t>
  </si>
  <si>
    <t xml:space="preserve">cena jed. netto </t>
  </si>
  <si>
    <t>Cena jed. Brutto</t>
  </si>
  <si>
    <t xml:space="preserve">cena jed. netto  </t>
  </si>
  <si>
    <t xml:space="preserve">cena jed. netto  za 1 opak </t>
  </si>
  <si>
    <t>VAT 
(zł)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</si>
  <si>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</si>
  <si>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</si>
  <si>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</si>
  <si>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</si>
  <si>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</si>
  <si>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</si>
  <si>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</si>
  <si>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</si>
  <si>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</si>
  <si>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</si>
  <si>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</si>
  <si>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</si>
  <si>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</si>
  <si>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</si>
  <si>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</si>
  <si>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 xml:space="preserve">Barwik Giemzy </t>
  </si>
  <si>
    <t>500 ml</t>
  </si>
  <si>
    <t>Barwnik do retikulocytów</t>
  </si>
  <si>
    <t xml:space="preserve">20% kwas sulfoslicylowy </t>
  </si>
  <si>
    <t>Odczynnik Meltzera</t>
  </si>
  <si>
    <t>Odczynnik Pandyego</t>
  </si>
  <si>
    <t>WR - test przesiewowy+kontr. Dodatnia i ujemna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</si>
  <si>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</si>
  <si>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</si>
  <si>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</si>
  <si>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</si>
  <si>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</si>
  <si>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</si>
  <si>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</si>
  <si>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</si>
  <si>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</si>
  <si>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</si>
  <si>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</si>
  <si>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</si>
  <si>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</si>
  <si>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Odczynnik myjący Wash</t>
  </si>
  <si>
    <t>Kaseta do elektrody referencyjnej</t>
  </si>
  <si>
    <t>pompka próbki i reagentu (komplet)</t>
  </si>
  <si>
    <t xml:space="preserve">Materiał kontrolny poziom niski </t>
  </si>
  <si>
    <t xml:space="preserve">Materiał kontrolny poziom Normalny </t>
  </si>
  <si>
    <t>Materiał kontrolny poziom Wysoki</t>
  </si>
  <si>
    <t>1x30 amp.</t>
  </si>
  <si>
    <t xml:space="preserve">1. Zamawiający wymaga aby asortyment oferowany w tym pakiecie był zgodny z intrukcją analizatora </t>
  </si>
  <si>
    <t>2. Zamawiajacy wymaga aby asortyment oferowany w tym Pakiecie pochodził od jednego producenta</t>
  </si>
  <si>
    <t>3. Zamawiajacy wymaga posiadania przez Wykonawcę autoryzowanego serwisu producenta aparatu RAPIDLAB do wykonywaniaq badań RKZ.</t>
  </si>
  <si>
    <t>5. Zamawiajacy wymaga aby gwarancja elektrod była zgodna z gwarancją czasu producenta</t>
  </si>
  <si>
    <t>1000ml</t>
  </si>
  <si>
    <t xml:space="preserve">Żarówka </t>
  </si>
  <si>
    <t>1x100</t>
  </si>
  <si>
    <t>1x200</t>
  </si>
  <si>
    <t>Korki do probówerk 4ml</t>
  </si>
  <si>
    <t>Probówki z EDTA-K na 5ml krwi</t>
  </si>
  <si>
    <t>Probówki typu Eppendorf z dnem soczewkowym 2 ml</t>
  </si>
  <si>
    <t>1x1000</t>
  </si>
  <si>
    <t>Probówki typu Eppendorf  z dnem stożkowym 0,5ml</t>
  </si>
  <si>
    <t>Probówki z kapilarą do oznaczania glukozy na 100 ul</t>
  </si>
  <si>
    <t>1x250</t>
  </si>
  <si>
    <t>Kapturki do kapilar do gazometrii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</si>
  <si>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</si>
  <si>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</si>
  <si>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</si>
  <si>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</si>
  <si>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</si>
  <si>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</si>
  <si>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</si>
  <si>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</si>
  <si>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r>
      <t xml:space="preserve">Płytki Petriego jałowe </t>
    </r>
    <r>
      <rPr>
        <sz val="11"/>
        <rFont val="Arial"/>
        <family val="2"/>
      </rPr>
      <t>ø</t>
    </r>
    <r>
      <rPr>
        <sz val="11"/>
        <rFont val="Tahoma"/>
        <family val="2"/>
      </rPr>
      <t xml:space="preserve"> 90 mm z PS</t>
    </r>
  </si>
  <si>
    <t>1x10</t>
  </si>
  <si>
    <t>1x10 żeli</t>
  </si>
  <si>
    <t>opak.</t>
  </si>
  <si>
    <t xml:space="preserve">Wielkość opak. 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</si>
  <si>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</si>
  <si>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</si>
  <si>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</si>
  <si>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</si>
  <si>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</si>
  <si>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</si>
  <si>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</si>
  <si>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</si>
  <si>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</si>
  <si>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</si>
  <si>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</si>
  <si>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</si>
  <si>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</si>
  <si>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</si>
  <si>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</si>
  <si>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</si>
  <si>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</si>
  <si>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</si>
  <si>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</si>
  <si>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</si>
  <si>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</si>
  <si>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</si>
  <si>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</si>
  <si>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</si>
  <si>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</si>
  <si>
    <t>4x27+4x6</t>
  </si>
  <si>
    <t>ASO</t>
  </si>
  <si>
    <t>4x51+4x7</t>
  </si>
  <si>
    <t>Odczynnik do denaturacji HbA1c</t>
  </si>
  <si>
    <t>2x250</t>
  </si>
  <si>
    <t>Dehydrogeneza mleczanowa(LDH)</t>
  </si>
  <si>
    <t>4x40+4x20</t>
  </si>
  <si>
    <t>System Calibrator</t>
  </si>
  <si>
    <t>20x5ml</t>
  </si>
  <si>
    <t>Kalibrator HbA1c</t>
  </si>
  <si>
    <t>Serum Protein Multi Calibrator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</si>
  <si>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</si>
  <si>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</si>
  <si>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</si>
  <si>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</si>
  <si>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</si>
  <si>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</si>
  <si>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</si>
  <si>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</si>
  <si>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</si>
  <si>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</si>
  <si>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</si>
  <si>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</si>
  <si>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</si>
  <si>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</si>
  <si>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</si>
  <si>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</si>
  <si>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</si>
  <si>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</si>
  <si>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</si>
  <si>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</si>
  <si>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</si>
  <si>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</si>
  <si>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</si>
  <si>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</si>
  <si>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</si>
  <si>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Elektroda Potasowa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</si>
  <si>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</si>
  <si>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</si>
  <si>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</si>
  <si>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</si>
  <si>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</si>
  <si>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</si>
  <si>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</si>
  <si>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</si>
  <si>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</si>
  <si>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</si>
  <si>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t>Krwinki wzorcowe do układu ABO</t>
  </si>
  <si>
    <t>amp.</t>
  </si>
  <si>
    <t>Pakiet 1- Odczynniki do metod manualnych</t>
  </si>
  <si>
    <t xml:space="preserve">R1 1x120
R2 2x100+wzorzec </t>
  </si>
  <si>
    <t>zestaw żeli do immunofiksacji IF K 20</t>
  </si>
  <si>
    <t>Surowica kontrolna do CK-MB poziom I</t>
  </si>
  <si>
    <t>Surowica  kontrolna do CK-MB poziom II</t>
  </si>
  <si>
    <t>Surowica kontrolna - parametry biochemiczne Normal</t>
  </si>
  <si>
    <t>Zestaw żeli do białka Bence_Jonesa</t>
  </si>
  <si>
    <t>4. Zamawiający wymaga dostarczenia przez Wykonawcę dokumentu producenta aparatu o przeprowadzeniu walidacji odczynników na w/w aparat</t>
  </si>
  <si>
    <t>Płyn myjący</t>
  </si>
  <si>
    <t>1x4 butelki</t>
  </si>
  <si>
    <t>3x3 ml</t>
  </si>
  <si>
    <t>4x5 ml</t>
  </si>
  <si>
    <t>Surowica kontrolna - parametry biochemiczne Patologiczny</t>
  </si>
  <si>
    <t>sat</t>
  </si>
  <si>
    <t xml:space="preserve"> Kapilary z heparyną litową 200</t>
  </si>
  <si>
    <t>1x125ml</t>
  </si>
  <si>
    <t>7. Materiał kontrolny musi zachować stabilne wartości oznaczanych parametrów zgodne z danymi dedykowanymiprzez producenta w okresie do daty ważności serii.</t>
  </si>
  <si>
    <t>Odczynnik monoklonalny Anty-K</t>
  </si>
  <si>
    <t>Odczynnik monoklonalny Anty-k</t>
  </si>
  <si>
    <t>Wymazówki jałowe z podłożem AMIES z węglem aktywnym</t>
  </si>
  <si>
    <t>1x500 ml</t>
  </si>
  <si>
    <t>Elektroda potasowa (obsługowa - do napełniania)</t>
  </si>
  <si>
    <t>Elektroda sodowa (obsługowa do napełniania)</t>
  </si>
  <si>
    <t>Korki do probówek z PP stożkowych z kołnierzem(16x65)</t>
  </si>
  <si>
    <t>RF-latex</t>
  </si>
  <si>
    <t>4x200oznaczeń</t>
  </si>
  <si>
    <t>RF-latex Calibrator</t>
  </si>
  <si>
    <t>Materiał kontrolny Poziom normal</t>
  </si>
  <si>
    <t>Konserwowane krwinki wzorcowe do wykrywania p/ciał. UWAGA! Gęste (nierozcieńczone)</t>
  </si>
  <si>
    <t>P/ciała ANA(screening)zestaw zawiera testy +kalibratory+materiały kontrolne</t>
  </si>
  <si>
    <t>Mykoplazma IgM/IgG-zestaw zawiera testy +kalibratory+materiały kontrolne</t>
  </si>
  <si>
    <t>RF Sorbo Tech ( do Mycoplazmy Ig M )</t>
  </si>
  <si>
    <t>1x 2 ml</t>
  </si>
  <si>
    <t>Antygen lamblii w kale-zestaw zawiera testy +kalibratory+materiały kontrolne</t>
  </si>
  <si>
    <t>Borelioza IgM Western Blotta(antygen rekombinowany)zestaw zawiera testy +kalibratory+materiały kontrolne</t>
  </si>
  <si>
    <t>Fiolet krystaliczny</t>
  </si>
  <si>
    <t>Odczynnik Nonne Apelta</t>
  </si>
  <si>
    <t>Zamawiający wymaga aby był wykonany bezpłatny  roczny przegląd serwisowy aparatu Cobas b 221 w terminie uzgodnionym z Zamawiającym</t>
  </si>
  <si>
    <t>9.Zamawiający wymaga aby był wykonany bezpłatny roczny przegląd serwisowy analizatora Rapidlab 248 w terminie uzgodnionym z Zamawiającym</t>
  </si>
  <si>
    <t>Test potwierdzający TPHA+płytki z celkami do oznaczania TPHA na 100 oznaczeń</t>
  </si>
  <si>
    <t>Zamawiający wymaga aby był wykonany bezpłatny roczny przegląd serwisowy aparatu AVL 988-3 w terminie uzgodnionym z Zamawiającym</t>
  </si>
  <si>
    <t>Zamawiający bezwzględnie wymaga polskojęzycznej instrukcji obsługi wykonania badań oraz co najmniej 3 miesięcznego okresu ważności odczynników po otwarciu  odczynników.</t>
  </si>
  <si>
    <t>Borelioza IgG Western Blotta (antygen rekombinowany)zestaw zawiera testy +kalibratory+materiały kontrolne</t>
  </si>
  <si>
    <t>1x 96</t>
  </si>
  <si>
    <t>Wzorzec albuminy</t>
  </si>
  <si>
    <t>fiolka</t>
  </si>
  <si>
    <t>Marihuana w moczu</t>
  </si>
  <si>
    <t>Amfetamina w moczu</t>
  </si>
  <si>
    <t>Opiaty w moczu</t>
  </si>
  <si>
    <t>Metadon w moczu</t>
  </si>
  <si>
    <t xml:space="preserve">Extaza w moczu </t>
  </si>
  <si>
    <t>Benzodiazepiny w moczu</t>
  </si>
  <si>
    <t>Barbiturany w moczu</t>
  </si>
  <si>
    <t>Glukoza z odbiałczaniem + wzorzec</t>
  </si>
  <si>
    <t>2x500 ml</t>
  </si>
  <si>
    <t>1x25testów</t>
  </si>
  <si>
    <t>Test na krew utajoną w kale  bez diety</t>
  </si>
  <si>
    <t>5 % TCA</t>
  </si>
  <si>
    <t>Razem:</t>
  </si>
  <si>
    <t>Poz.1.Test półilościowy.Wyszczególnione wykrywane  p/ciała skierowane przeciwko antygenom:Jo-1,M-2,rybosomalne białko P,dsDNA,histonom,Sm/RNP,SS-A,SS-B,Scl-70,centromeromi PCNA. Wyniki obliczane z absorbancji próbek badanych i cut off lub z zastosowaniem pojedynczego kalibratora.Stabilność kontroli i odczynników  wchodzących w skład zestawu(po otwarciu) co najmniej 3 miesiące)przechowywane w temp.lodówki</t>
  </si>
  <si>
    <t>Metamfetamina w moczu</t>
  </si>
  <si>
    <t>1x 25 testów</t>
  </si>
  <si>
    <r>
      <t xml:space="preserve">Mieszalniki do kapilar 1,6mm </t>
    </r>
    <r>
      <rPr>
        <sz val="11"/>
        <rFont val="Arial"/>
        <family val="2"/>
      </rPr>
      <t>ø</t>
    </r>
    <r>
      <rPr>
        <sz val="11"/>
        <rFont val="Tahoma"/>
        <family val="2"/>
      </rPr>
      <t xml:space="preserve"> 0,6-0,9 mm </t>
    </r>
  </si>
  <si>
    <t>1x400</t>
  </si>
  <si>
    <t>100 sztuk</t>
  </si>
  <si>
    <t>5ml</t>
  </si>
  <si>
    <t xml:space="preserve">Zestaw surowic do immunofiksacji oznaczania BM w surowicy </t>
  </si>
  <si>
    <t>komplet</t>
  </si>
  <si>
    <t>Zestaw surowic do białka Bence-Jones w moczu</t>
  </si>
  <si>
    <t>Immunofiksacja wykonywana w systemie Paragon, densytometr Appraise firmy BECKMAN.</t>
  </si>
  <si>
    <t>Zestaw surowic w pozycji 3 zawiera:antyIgG;antyIgA;antyIgM;anty kappa;anty lambda</t>
  </si>
  <si>
    <t>Zestaw surowic w pozycji 4 zawiera:(antyIgG;antyIgA;antyIgM jako MIX)  oraz anty kappa, anty lambda,anty kappa free, anty lambda free,</t>
  </si>
  <si>
    <t>Test Adeno wirus w kale</t>
  </si>
  <si>
    <t>Test  Rota wirus w kale</t>
  </si>
  <si>
    <t>Test norowirus w kale</t>
  </si>
  <si>
    <t>Test RSV immunochromatograficzny z gardła</t>
  </si>
  <si>
    <t>Test STREP A immunologiczny z gardła</t>
  </si>
  <si>
    <t>1x20testów</t>
  </si>
  <si>
    <t>W przypadku testów RSV i STREP A wymagana czułość nie mniejsza niż 97% a swoistość nie mniejsza niż 93 %</t>
  </si>
  <si>
    <t>1x96 oznaczeń</t>
  </si>
  <si>
    <t>1x25 oznaczeń</t>
  </si>
  <si>
    <t>Wszystkie testy pakowane pojedynczo.</t>
  </si>
  <si>
    <t>Test immunoenzymatyczny kasetkowy do wykrywania dehydrogenazy glutaminowej Clostridium difficile</t>
  </si>
  <si>
    <t>Pakiet 2- Testy do metod manualnych</t>
  </si>
  <si>
    <t>Wartość VAT</t>
  </si>
  <si>
    <t>Zamawiajacy w poz. 13 (TPHA) rozumie dopasowanie ilości płytek z celkami do ilości odczynnika .Termin ważności minimum 8 miesięcy.</t>
  </si>
  <si>
    <t>WYMAGANIA poz. 25 (LAMBLIE)test wykrywający antygen GSA 65, limit detekcji nie gorszy niż 3,9 ng białka Gsa 65 na ml, mozliwość odczytu wizualnego</t>
  </si>
  <si>
    <t>Poz.10 (HELICOBACTER PYLORI)Granica wykrywalności dla Helicobacter pylori wymagana 4-8 ng/ml</t>
  </si>
  <si>
    <t>Poz.23 test na krew utajoną w kale, czułość wymagana10 ng/ml hemoglobiny w próbce</t>
  </si>
  <si>
    <t>Wymagania do pakietu nr 2</t>
  </si>
  <si>
    <t>Wymagania do pakietu nr 1</t>
  </si>
  <si>
    <t xml:space="preserve">Pakiet 3 -Barwniki </t>
  </si>
  <si>
    <t>Safranina lub fuksyna kwaśna</t>
  </si>
  <si>
    <t>Lugol</t>
  </si>
  <si>
    <t>Odbarwiacz do metody GRAMMA</t>
  </si>
  <si>
    <t>Pakiet 4 -Zestawy do badań serologicznych</t>
  </si>
  <si>
    <t>Wymagania do pakietu nr 4</t>
  </si>
  <si>
    <t xml:space="preserve">WARUNKI BEZWZGLĘDNE dla testów  Borelia Ig G i Borelia Ig M( poz 4 i 5):oprócz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</t>
  </si>
  <si>
    <t>Pakiet 5-Odczynniki i materiały zużywalne do aparatu Cobas b 221</t>
  </si>
  <si>
    <t>Wymagania do pakietu nr 5</t>
  </si>
  <si>
    <t>Pakiet 6 - Odczynniki i materiały zużywalne do analizatora RKZ Rapidlab 248</t>
  </si>
  <si>
    <t>Wymagania do pakietu nr 6</t>
  </si>
  <si>
    <t>Pakiet 7 - Odczynniki do automatu jonoselektywnego AVL 988-3 konfiguracja Ca/K/Na/ref.</t>
  </si>
  <si>
    <t>Wymagania  do pakietu nr 7</t>
  </si>
  <si>
    <t>Pakiet 8 - Sprzęt laboratoryjny jednorazowy</t>
  </si>
  <si>
    <t xml:space="preserve">
Szkiełka mikroskopowe podstawowe  + bibuła filtracyjna 9,5 mm do wirówki cyto MPW 341 jako komplet 
</t>
  </si>
  <si>
    <t>Szkiełka nakrywkowe 24x40 mm</t>
  </si>
  <si>
    <t>Szkiełka nakrywkowe 24x60 mm</t>
  </si>
  <si>
    <t>Szkiełka podstawowe z polem do opisu</t>
  </si>
  <si>
    <t>Nożyki mikrotomowe R 35</t>
  </si>
  <si>
    <t>Pakiet 9- Odczynniki do analizatora hematologicznego SYSMEX K-4500 wraz z dzierżawą analizatora rezerwowego BACKUP</t>
  </si>
  <si>
    <t>Jakość oferowanych odczynników musi być tożsama z odczynnikami oryginalnymi tzn. stosowanie oferowanych odczynników nie może powodować konieczności kalibracji aparatu częściej niż przy stosowaniu oryginalnych odczynników.</t>
  </si>
  <si>
    <t xml:space="preserve">Wykonawca zapewni bezpłatny serwis analizatora będącego własnością Zamawiajacego w celu dokonywania kalibracji aparatu. </t>
  </si>
  <si>
    <t>Pracownicy serwisu /o którym mowa w pkt.2 i pkt.9 /  muszą posiadać udokumentowane szkolenie /w zakresie opisanym w pkt. 2 i pkt.9 /.nie starsze niż z 2010r i muszą być upoważnieni przez wytwórcę lub autoryzowanego przedstawiciela  do wykonywnia czynności konserwacji,przeglądów i obsługi serwisowej analizatora  , zgodnie z Art.90 Ustawy o wyrobach medycznych.</t>
  </si>
  <si>
    <t>Wykonawca ponosi odpowiedzialność 
za awarie aparatu spowodowaną stosowaniem dostarczonych przez niego odczynników tzn.: na pisemne potwierdzenie serwisu wskazanego przez producenta analizatora stwierdzające, że przyczyną awarii było stosowanie odczynników o złej jakości, wykonawca zobowiązany będzie do zwrotu kosztów: serwisu i części wymienionych.</t>
  </si>
  <si>
    <t>Zamawiający nie dopuszcza zmiany wielkości opakowań, ponadto opakowania muszą kształtem i gwintem być dostosowane do analizatora K-4500, niedopuszczalne jest stosowanie jakichkolwiek adapterów czyli „przejściówek” celem podłączenia odczynnika.</t>
  </si>
  <si>
    <t>Niedopuszczalna jest zmiana aplikacji
 fabrycznych analizatora w celu stosowania  oferowanych przez wykonawcę odczynników.</t>
  </si>
  <si>
    <t>Odczynniki muszą posiadać karty odczynnikowe  potwierdzające zgodność składu ze składem chemicznym odczynników podanym w instrukcji obsługi aparatu Sysmex K 4500.</t>
  </si>
  <si>
    <t>Zamawiający wymaga od Wykonawcy oświadczenia o następującej treści: Oświadczam, że jesteśmy upoważnieni przez producenta lub autoryzowanego przedstawiciela do wykonywania czynności konserwacji, przeglądów i obsługi serwisowej analizatora SYSMEX K-4500, zgodnie z Art. 90 Ustawy o wyrobach medycznych z dnia 20 maja 2010 r.</t>
  </si>
  <si>
    <t>Zamawiający wymaga od Wykonawcy wykonania bezpłatnego przeglądu rocznego analizatora SYSMEX K-4500,będącego własnością Zamawiającego w terminie uzgodnionym z Zamawiającym</t>
  </si>
  <si>
    <t>Oferent wydzierżawi na okres trwania umowy analizator BACKUP pracujący w oparciu o te same odczynniki co analizator K4500 będący własnością zamawiającego (GWARANCJA na analizator BACKUP na okres trwania umowy wraz z  bezpłatnymi  przeglądami  serwisowymi co najmniej 1 raz w roku))Analizator BACKUP nie starszy niż 2004rok-po gruntownym przeglądzie</t>
  </si>
  <si>
    <t>Wymagania do pakietu nr 9</t>
  </si>
  <si>
    <t>Wymagania do pakietu nr 10</t>
  </si>
  <si>
    <t>Dostawy krwinek realizowane będą zgodnie z wcześniej ustalonym przez strony harmonogramem dołączonym do umowy. Projekt harmonogramu zobowiązuje się przedłożyć Wykonawca</t>
  </si>
  <si>
    <t>Wymagania do pakietu nr 11</t>
  </si>
  <si>
    <t>Chemiczne utrwalanie z użyciem alkoholu etylowego</t>
  </si>
  <si>
    <t xml:space="preserve"> W procedurze wykonania nie używa się alkoholu metylowego</t>
  </si>
  <si>
    <t xml:space="preserve"> Rozdział na 6 frakcji   (beta 1 i beta 2)</t>
  </si>
  <si>
    <t>Maksymalny czas rozdziału 20 min.</t>
  </si>
  <si>
    <t>Wymagania do pakietu nr 12</t>
  </si>
  <si>
    <t>Wymagania do pakietu nr 13</t>
  </si>
  <si>
    <t>Wymagania do pakietu nr 14</t>
  </si>
  <si>
    <t>Zamawiający wymaga aby był wykonany bezpłatny roczny przegląd serwisowy analizatora AU 400 w terminie uzgodnionym z Zamawiającym</t>
  </si>
  <si>
    <t>Zamawiający wymaga aby oferowane odczynniki posiadały: aplikację do analizatora Olympus AU 400 , min. 6 miesięcy termin ważności odczynników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</si>
  <si>
    <t>Pozycja 31 Latex oraz pozycja 54;55 ISE STANDARD wymagany termin ważności minimum 10 miesięcy.</t>
  </si>
  <si>
    <t>Oferent zapewni 24-o godzinny telefoniczny dostęp do SERWISU analizatora AU-400 oraz w przypadku awarii aparatu-przyjazd w czasie nie dłuższym niż 48 godzin</t>
  </si>
  <si>
    <t>Test immunoenzymatyczny do wykrywania toksyny AiB. Clostridium difficile w próbkach kału</t>
  </si>
  <si>
    <t>zestaw  lateksowy do wykrywania i identyfikacji EPEC</t>
  </si>
  <si>
    <t>opak. 300
 oznaczeń</t>
  </si>
  <si>
    <t xml:space="preserve">opak. </t>
  </si>
  <si>
    <t>zestaw  lateksowy do wykrywania i identyfikacji grupowych antygenów Salmonella</t>
  </si>
  <si>
    <t>odczynnik  lateksowy do wykrywania i identyfikacji grupowych antygenów Shigella sonnei</t>
  </si>
  <si>
    <t xml:space="preserve"> odczynnik lateksowy do wykrywania i identyfikacji E.coli O157</t>
  </si>
  <si>
    <t>Certyfikaty Kontroli Jakości dostarczone do oferty i każdej dostawy danego asortymentu</t>
  </si>
  <si>
    <t>Daty ważności odczynników lateksowych min 1 rok od daty dostawy</t>
  </si>
  <si>
    <t>Poz. nr 1</t>
  </si>
  <si>
    <t>Możliwość odczytu wizualnego i na czytniku.</t>
  </si>
  <si>
    <t>Kontrola dodatnia i  ujemna oraz miarowe pipetki zawarte w zestawie</t>
  </si>
  <si>
    <t>Wykrywalność toksyny A – min. 0.8 ng/ml.</t>
  </si>
  <si>
    <t>Wykrywalność toksyny B – min. 2.5 ng/ml.</t>
  </si>
  <si>
    <t>Test z możliwością przechowywania próbki do badania bez potrzeby zamrażania do 72 godzin</t>
  </si>
  <si>
    <t>Test z możliwością przechowywania próbki w temp - 20ºC.</t>
  </si>
  <si>
    <t>Wykrywalność GDH – nie gorsza niż 0.8 ng/ml</t>
  </si>
  <si>
    <t>Wymagania do pakietu nr 15, poz. nr 2</t>
  </si>
  <si>
    <t xml:space="preserve">Do oferty należy dostarczyć : -Certyfikat ISO 9001,ISO 13485:2003 </t>
  </si>
  <si>
    <t>dotyczy oddczynników:</t>
  </si>
  <si>
    <t>Karty charakterystyki zgodnie z wymogami prawnymi</t>
  </si>
  <si>
    <t>Ulotki w języku polskim dostarczone do oferty i pierwszej dostawy danego asortymentu</t>
  </si>
  <si>
    <t>Poz. 1 zestaw zawiera odczynniki wieloważne dla antygenów A,B,C, EPEC</t>
  </si>
  <si>
    <t>Poz. 2 zestaw zawiera odczynnik wieloważny B,E,G, oraz jednoważne grupy B,C1,C2,D,E,G,</t>
  </si>
  <si>
    <t xml:space="preserve"> Zestawy muszą zawierać kontrolę dodatnią, ujemną, karty reakcyjne, odczynniki z zakraplaczami, możliwość wykonania testów z podłoża płynnego seleninowo-fosforanowego jak i z podłoża stałego</t>
  </si>
  <si>
    <t>Podsumowanie</t>
  </si>
  <si>
    <t>Wartość w €</t>
  </si>
  <si>
    <t>Ksylen</t>
  </si>
  <si>
    <t>1 litr</t>
  </si>
  <si>
    <t>Aceton</t>
  </si>
  <si>
    <t>Fenol</t>
  </si>
  <si>
    <t>kg</t>
  </si>
  <si>
    <t>Balsam kanadyjski do mikroskopii</t>
  </si>
  <si>
    <t xml:space="preserve">opak </t>
  </si>
  <si>
    <t>Aerozol do utrwalania preparatów cytologicznych</t>
  </si>
  <si>
    <t>150 ml</t>
  </si>
  <si>
    <t>Kwas ostowy lodowaty</t>
  </si>
  <si>
    <t>0,5 kg</t>
  </si>
  <si>
    <t>Pakiet 10 - Odczynniki  serologiczne i krwinki wzorcowe</t>
  </si>
  <si>
    <t>Pakiet 11 - Żele do elektroforezy</t>
  </si>
  <si>
    <t>Pakiet 12- Żele do immunofiksacji</t>
  </si>
  <si>
    <t>Pakiet 14- Testy Clostridium Difficile</t>
  </si>
  <si>
    <t>Pakiet 15- Serotypowanie E.coli i Shigella/Salmonella</t>
  </si>
  <si>
    <t>Wymagania dp pakietu nr 15</t>
  </si>
  <si>
    <t>Pakiet 16- Odczynniki chemiczne</t>
  </si>
  <si>
    <t>Wycena szacunkowa</t>
  </si>
  <si>
    <t xml:space="preserve">Pakiet 13- Odczynniki biochemiczne do aparatu OLYMPUS AU 400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</si>
</sst>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1"/>
      <name val="Aharoni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Aharoni"/>
      <family val="0"/>
    </font>
    <font>
      <sz val="11"/>
      <color indexed="10"/>
      <name val="Tahoma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Aharoni"/>
      <family val="0"/>
    </font>
    <font>
      <sz val="11"/>
      <color rgb="FFFF0000"/>
      <name val="Tahoma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9" fontId="1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 indent="2"/>
    </xf>
    <xf numFmtId="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64" fontId="1" fillId="33" borderId="14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/>
    </xf>
    <xf numFmtId="4" fontId="1" fillId="33" borderId="1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horizontal="right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4" fontId="1" fillId="0" borderId="17" xfId="0" applyNumberFormat="1" applyFont="1" applyFill="1" applyBorder="1" applyAlignment="1">
      <alignment horizontal="right" vertical="center"/>
    </xf>
    <xf numFmtId="4" fontId="52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/>
    </xf>
    <xf numFmtId="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6"/>
  <sheetViews>
    <sheetView tabSelected="1" zoomScale="75" zoomScaleNormal="75" zoomScaleSheetLayoutView="75" zoomScalePageLayoutView="0" workbookViewId="0" topLeftCell="A400">
      <selection activeCell="B424" sqref="B424"/>
    </sheetView>
  </sheetViews>
  <sheetFormatPr defaultColWidth="9.140625" defaultRowHeight="12.75"/>
  <cols>
    <col min="1" max="1" width="6.140625" style="2" customWidth="1"/>
    <col min="2" max="2" width="66.8515625" style="3" customWidth="1"/>
    <col min="3" max="3" width="15.7109375" style="2" customWidth="1"/>
    <col min="4" max="4" width="13.7109375" style="2" bestFit="1" customWidth="1"/>
    <col min="5" max="5" width="11.00390625" style="18" customWidth="1"/>
    <col min="6" max="6" width="20.00390625" style="39" customWidth="1"/>
    <col min="7" max="7" width="8.7109375" style="2" bestFit="1" customWidth="1"/>
    <col min="8" max="8" width="16.57421875" style="39" bestFit="1" customWidth="1"/>
    <col min="9" max="9" width="19.28125" style="39" customWidth="1"/>
    <col min="10" max="10" width="19.7109375" style="39" customWidth="1"/>
    <col min="11" max="11" width="19.57421875" style="39" customWidth="1"/>
    <col min="12" max="12" width="13.7109375" style="2" customWidth="1"/>
    <col min="13" max="13" width="9.140625" style="2" customWidth="1"/>
    <col min="14" max="14" width="12.421875" style="2" customWidth="1"/>
    <col min="15" max="15" width="15.28125" style="2" customWidth="1"/>
    <col min="16" max="16384" width="9.140625" style="2" customWidth="1"/>
  </cols>
  <sheetData>
    <row r="2" ht="15">
      <c r="B2" s="80" t="s">
        <v>491</v>
      </c>
    </row>
    <row r="3" ht="15">
      <c r="B3" s="80" t="s">
        <v>51</v>
      </c>
    </row>
    <row r="5" spans="1:11" ht="14.25">
      <c r="A5" s="33" t="s">
        <v>310</v>
      </c>
      <c r="F5" s="35"/>
      <c r="G5" s="4"/>
      <c r="H5" s="35"/>
      <c r="I5" s="35"/>
      <c r="J5" s="35"/>
      <c r="K5" s="35"/>
    </row>
    <row r="6" spans="1:11" ht="28.5">
      <c r="A6" s="57" t="s">
        <v>25</v>
      </c>
      <c r="B6" s="50" t="s">
        <v>26</v>
      </c>
      <c r="C6" s="50" t="s">
        <v>27</v>
      </c>
      <c r="D6" s="50" t="s">
        <v>28</v>
      </c>
      <c r="E6" s="52" t="s">
        <v>29</v>
      </c>
      <c r="F6" s="58" t="s">
        <v>162</v>
      </c>
      <c r="G6" s="54" t="s">
        <v>68</v>
      </c>
      <c r="H6" s="55" t="s">
        <v>161</v>
      </c>
      <c r="I6" s="56" t="s">
        <v>30</v>
      </c>
      <c r="J6" s="53" t="s">
        <v>394</v>
      </c>
      <c r="K6" s="55" t="s">
        <v>24</v>
      </c>
    </row>
    <row r="7" spans="1:11" ht="14.25">
      <c r="A7" s="20">
        <v>1</v>
      </c>
      <c r="B7" s="6" t="s">
        <v>165</v>
      </c>
      <c r="C7" s="6" t="s">
        <v>166</v>
      </c>
      <c r="D7" s="8" t="s">
        <v>55</v>
      </c>
      <c r="E7" s="20">
        <v>14</v>
      </c>
      <c r="F7" s="41"/>
      <c r="G7" s="9">
        <v>0.08</v>
      </c>
      <c r="H7" s="37">
        <f>F7*G7+F7</f>
        <v>0</v>
      </c>
      <c r="I7" s="36">
        <f>F7*E7</f>
        <v>0</v>
      </c>
      <c r="J7" s="36">
        <f>K7-I7</f>
        <v>0</v>
      </c>
      <c r="K7" s="36">
        <f>E7*H7</f>
        <v>0</v>
      </c>
    </row>
    <row r="8" spans="1:11" ht="14.25">
      <c r="A8" s="20">
        <v>2</v>
      </c>
      <c r="B8" s="6" t="s">
        <v>167</v>
      </c>
      <c r="C8" s="6" t="s">
        <v>170</v>
      </c>
      <c r="D8" s="8" t="s">
        <v>55</v>
      </c>
      <c r="E8" s="20">
        <v>220</v>
      </c>
      <c r="F8" s="41"/>
      <c r="G8" s="9">
        <v>0.08</v>
      </c>
      <c r="H8" s="37">
        <f aca="true" t="shared" si="0" ref="H8:H32">F8*G8+F8</f>
        <v>0</v>
      </c>
      <c r="I8" s="36">
        <f aca="true" t="shared" si="1" ref="I8:I32">F8*E8</f>
        <v>0</v>
      </c>
      <c r="J8" s="36">
        <f aca="true" t="shared" si="2" ref="J8:J32">K8-I8</f>
        <v>0</v>
      </c>
      <c r="K8" s="36">
        <f aca="true" t="shared" si="3" ref="K8:K32">E8*H8</f>
        <v>0</v>
      </c>
    </row>
    <row r="9" spans="1:11" ht="14.25">
      <c r="A9" s="20">
        <v>3</v>
      </c>
      <c r="B9" s="6" t="s">
        <v>168</v>
      </c>
      <c r="C9" s="6" t="s">
        <v>170</v>
      </c>
      <c r="D9" s="8" t="s">
        <v>55</v>
      </c>
      <c r="E9" s="20">
        <v>10</v>
      </c>
      <c r="F9" s="41"/>
      <c r="G9" s="9">
        <v>0.08</v>
      </c>
      <c r="H9" s="37">
        <f t="shared" si="0"/>
        <v>0</v>
      </c>
      <c r="I9" s="36">
        <f t="shared" si="1"/>
        <v>0</v>
      </c>
      <c r="J9" s="36">
        <f t="shared" si="2"/>
        <v>0</v>
      </c>
      <c r="K9" s="36">
        <f t="shared" si="3"/>
        <v>0</v>
      </c>
    </row>
    <row r="10" spans="1:11" ht="14.25">
      <c r="A10" s="20">
        <v>4</v>
      </c>
      <c r="B10" s="6" t="s">
        <v>169</v>
      </c>
      <c r="C10" s="6" t="s">
        <v>171</v>
      </c>
      <c r="D10" s="8" t="s">
        <v>55</v>
      </c>
      <c r="E10" s="20">
        <v>3</v>
      </c>
      <c r="F10" s="41"/>
      <c r="G10" s="9">
        <v>0.08</v>
      </c>
      <c r="H10" s="37">
        <f t="shared" si="0"/>
        <v>0</v>
      </c>
      <c r="I10" s="36">
        <f t="shared" si="1"/>
        <v>0</v>
      </c>
      <c r="J10" s="36">
        <f t="shared" si="2"/>
        <v>0</v>
      </c>
      <c r="K10" s="36">
        <f t="shared" si="3"/>
        <v>0</v>
      </c>
    </row>
    <row r="11" spans="1:11" ht="14.25">
      <c r="A11" s="20">
        <v>5</v>
      </c>
      <c r="B11" s="6" t="s">
        <v>172</v>
      </c>
      <c r="C11" s="6" t="s">
        <v>171</v>
      </c>
      <c r="D11" s="8" t="s">
        <v>55</v>
      </c>
      <c r="E11" s="20">
        <v>3</v>
      </c>
      <c r="F11" s="41"/>
      <c r="G11" s="9">
        <v>0.08</v>
      </c>
      <c r="H11" s="37">
        <f t="shared" si="0"/>
        <v>0</v>
      </c>
      <c r="I11" s="36">
        <f t="shared" si="1"/>
        <v>0</v>
      </c>
      <c r="J11" s="36">
        <f t="shared" si="2"/>
        <v>0</v>
      </c>
      <c r="K11" s="36">
        <f t="shared" si="3"/>
        <v>0</v>
      </c>
    </row>
    <row r="12" spans="1:11" ht="17.25" customHeight="1">
      <c r="A12" s="20">
        <v>6</v>
      </c>
      <c r="B12" s="6" t="s">
        <v>4</v>
      </c>
      <c r="C12" s="6" t="s">
        <v>173</v>
      </c>
      <c r="D12" s="8" t="s">
        <v>55</v>
      </c>
      <c r="E12" s="20">
        <v>4</v>
      </c>
      <c r="F12" s="41"/>
      <c r="G12" s="9">
        <v>0.08</v>
      </c>
      <c r="H12" s="37">
        <f t="shared" si="0"/>
        <v>0</v>
      </c>
      <c r="I12" s="36">
        <f t="shared" si="1"/>
        <v>0</v>
      </c>
      <c r="J12" s="36">
        <f t="shared" si="2"/>
        <v>0</v>
      </c>
      <c r="K12" s="36">
        <f t="shared" si="3"/>
        <v>0</v>
      </c>
    </row>
    <row r="13" spans="1:11" ht="44.25" customHeight="1">
      <c r="A13" s="20">
        <v>7</v>
      </c>
      <c r="B13" s="6" t="s">
        <v>174</v>
      </c>
      <c r="C13" s="6" t="s">
        <v>311</v>
      </c>
      <c r="D13" s="8" t="s">
        <v>55</v>
      </c>
      <c r="E13" s="20">
        <v>3</v>
      </c>
      <c r="F13" s="41"/>
      <c r="G13" s="9">
        <v>0.08</v>
      </c>
      <c r="H13" s="37">
        <f t="shared" si="0"/>
        <v>0</v>
      </c>
      <c r="I13" s="36">
        <f t="shared" si="1"/>
        <v>0</v>
      </c>
      <c r="J13" s="36">
        <f t="shared" si="2"/>
        <v>0</v>
      </c>
      <c r="K13" s="36">
        <f t="shared" si="3"/>
        <v>0</v>
      </c>
    </row>
    <row r="14" spans="1:11" ht="14.25">
      <c r="A14" s="20">
        <v>8</v>
      </c>
      <c r="B14" s="6" t="s">
        <v>315</v>
      </c>
      <c r="C14" s="6" t="s">
        <v>175</v>
      </c>
      <c r="D14" s="8" t="s">
        <v>55</v>
      </c>
      <c r="E14" s="20">
        <v>2</v>
      </c>
      <c r="F14" s="41"/>
      <c r="G14" s="9">
        <v>0.08</v>
      </c>
      <c r="H14" s="37">
        <f t="shared" si="0"/>
        <v>0</v>
      </c>
      <c r="I14" s="36">
        <f t="shared" si="1"/>
        <v>0</v>
      </c>
      <c r="J14" s="36">
        <f t="shared" si="2"/>
        <v>0</v>
      </c>
      <c r="K14" s="36">
        <f t="shared" si="3"/>
        <v>0</v>
      </c>
    </row>
    <row r="15" spans="1:11" ht="14.25">
      <c r="A15" s="20">
        <v>9</v>
      </c>
      <c r="B15" s="6" t="s">
        <v>322</v>
      </c>
      <c r="C15" s="6" t="s">
        <v>175</v>
      </c>
      <c r="D15" s="8" t="s">
        <v>55</v>
      </c>
      <c r="E15" s="20">
        <v>2</v>
      </c>
      <c r="F15" s="41"/>
      <c r="G15" s="9">
        <v>0.08</v>
      </c>
      <c r="H15" s="37">
        <f t="shared" si="0"/>
        <v>0</v>
      </c>
      <c r="I15" s="36">
        <f t="shared" si="1"/>
        <v>0</v>
      </c>
      <c r="J15" s="36">
        <f t="shared" si="2"/>
        <v>0</v>
      </c>
      <c r="K15" s="36">
        <f t="shared" si="3"/>
        <v>0</v>
      </c>
    </row>
    <row r="16" spans="1:11" ht="14.25">
      <c r="A16" s="20">
        <v>10</v>
      </c>
      <c r="B16" s="6" t="s">
        <v>177</v>
      </c>
      <c r="C16" s="6" t="s">
        <v>176</v>
      </c>
      <c r="D16" s="8" t="s">
        <v>55</v>
      </c>
      <c r="E16" s="20">
        <v>7</v>
      </c>
      <c r="F16" s="41"/>
      <c r="G16" s="9">
        <v>0.08</v>
      </c>
      <c r="H16" s="37">
        <f t="shared" si="0"/>
        <v>0</v>
      </c>
      <c r="I16" s="36">
        <f t="shared" si="1"/>
        <v>0</v>
      </c>
      <c r="J16" s="36">
        <f t="shared" si="2"/>
        <v>0</v>
      </c>
      <c r="K16" s="36">
        <f t="shared" si="3"/>
        <v>0</v>
      </c>
    </row>
    <row r="17" spans="1:11" ht="14.25">
      <c r="A17" s="20">
        <v>11</v>
      </c>
      <c r="B17" s="6" t="s">
        <v>183</v>
      </c>
      <c r="C17" s="6" t="s">
        <v>179</v>
      </c>
      <c r="D17" s="8" t="s">
        <v>55</v>
      </c>
      <c r="E17" s="20">
        <v>8</v>
      </c>
      <c r="F17" s="41"/>
      <c r="G17" s="9">
        <v>0.08</v>
      </c>
      <c r="H17" s="37">
        <f t="shared" si="0"/>
        <v>0</v>
      </c>
      <c r="I17" s="36">
        <f t="shared" si="1"/>
        <v>0</v>
      </c>
      <c r="J17" s="36">
        <f t="shared" si="2"/>
        <v>0</v>
      </c>
      <c r="K17" s="36">
        <f t="shared" si="3"/>
        <v>0</v>
      </c>
    </row>
    <row r="18" spans="1:11" ht="14.25">
      <c r="A18" s="20">
        <v>12</v>
      </c>
      <c r="B18" s="25" t="s">
        <v>186</v>
      </c>
      <c r="C18" s="5" t="s">
        <v>49</v>
      </c>
      <c r="D18" s="8" t="s">
        <v>55</v>
      </c>
      <c r="E18" s="20">
        <v>3</v>
      </c>
      <c r="F18" s="41"/>
      <c r="G18" s="9">
        <v>0.08</v>
      </c>
      <c r="H18" s="37">
        <f t="shared" si="0"/>
        <v>0</v>
      </c>
      <c r="I18" s="36">
        <f t="shared" si="1"/>
        <v>0</v>
      </c>
      <c r="J18" s="36">
        <f t="shared" si="2"/>
        <v>0</v>
      </c>
      <c r="K18" s="36">
        <f t="shared" si="3"/>
        <v>0</v>
      </c>
    </row>
    <row r="19" spans="1:11" ht="28.5">
      <c r="A19" s="20">
        <v>13</v>
      </c>
      <c r="B19" s="25" t="s">
        <v>349</v>
      </c>
      <c r="C19" s="5" t="s">
        <v>49</v>
      </c>
      <c r="D19" s="8" t="s">
        <v>55</v>
      </c>
      <c r="E19" s="20">
        <v>2</v>
      </c>
      <c r="F19" s="41"/>
      <c r="G19" s="9">
        <v>0.08</v>
      </c>
      <c r="H19" s="37">
        <f t="shared" si="0"/>
        <v>0</v>
      </c>
      <c r="I19" s="36">
        <f t="shared" si="1"/>
        <v>0</v>
      </c>
      <c r="J19" s="36">
        <f t="shared" si="2"/>
        <v>0</v>
      </c>
      <c r="K19" s="36">
        <f t="shared" si="3"/>
        <v>0</v>
      </c>
    </row>
    <row r="20" spans="1:11" ht="14.25">
      <c r="A20" s="20">
        <v>14</v>
      </c>
      <c r="B20" s="25" t="s">
        <v>354</v>
      </c>
      <c r="C20" s="5" t="s">
        <v>19</v>
      </c>
      <c r="D20" s="5" t="s">
        <v>55</v>
      </c>
      <c r="E20" s="19">
        <v>2</v>
      </c>
      <c r="F20" s="41"/>
      <c r="G20" s="9">
        <v>0.08</v>
      </c>
      <c r="H20" s="37">
        <f t="shared" si="0"/>
        <v>0</v>
      </c>
      <c r="I20" s="36">
        <f t="shared" si="1"/>
        <v>0</v>
      </c>
      <c r="J20" s="36">
        <f t="shared" si="2"/>
        <v>0</v>
      </c>
      <c r="K20" s="36">
        <f t="shared" si="3"/>
        <v>0</v>
      </c>
    </row>
    <row r="21" spans="1:11" ht="14.25">
      <c r="A21" s="20">
        <v>15</v>
      </c>
      <c r="B21" s="25" t="s">
        <v>356</v>
      </c>
      <c r="C21" s="5" t="s">
        <v>365</v>
      </c>
      <c r="D21" s="8" t="s">
        <v>55</v>
      </c>
      <c r="E21" s="20">
        <v>13</v>
      </c>
      <c r="F21" s="41"/>
      <c r="G21" s="9">
        <v>0.08</v>
      </c>
      <c r="H21" s="37">
        <f t="shared" si="0"/>
        <v>0</v>
      </c>
      <c r="I21" s="36">
        <f t="shared" si="1"/>
        <v>0</v>
      </c>
      <c r="J21" s="36">
        <f t="shared" si="2"/>
        <v>0</v>
      </c>
      <c r="K21" s="36">
        <f t="shared" si="3"/>
        <v>0</v>
      </c>
    </row>
    <row r="22" spans="1:11" ht="14.25">
      <c r="A22" s="20">
        <v>16</v>
      </c>
      <c r="B22" s="25" t="s">
        <v>357</v>
      </c>
      <c r="C22" s="5" t="s">
        <v>365</v>
      </c>
      <c r="D22" s="8" t="s">
        <v>55</v>
      </c>
      <c r="E22" s="20">
        <v>13</v>
      </c>
      <c r="F22" s="41"/>
      <c r="G22" s="9">
        <v>0.08</v>
      </c>
      <c r="H22" s="37">
        <f t="shared" si="0"/>
        <v>0</v>
      </c>
      <c r="I22" s="36">
        <f t="shared" si="1"/>
        <v>0</v>
      </c>
      <c r="J22" s="36">
        <f t="shared" si="2"/>
        <v>0</v>
      </c>
      <c r="K22" s="36">
        <f t="shared" si="3"/>
        <v>0</v>
      </c>
    </row>
    <row r="23" spans="1:11" ht="14.25">
      <c r="A23" s="20">
        <v>17</v>
      </c>
      <c r="B23" s="25" t="s">
        <v>358</v>
      </c>
      <c r="C23" s="5" t="s">
        <v>365</v>
      </c>
      <c r="D23" s="8" t="s">
        <v>55</v>
      </c>
      <c r="E23" s="20">
        <v>10</v>
      </c>
      <c r="F23" s="41"/>
      <c r="G23" s="9">
        <v>0.08</v>
      </c>
      <c r="H23" s="37">
        <f t="shared" si="0"/>
        <v>0</v>
      </c>
      <c r="I23" s="36">
        <f t="shared" si="1"/>
        <v>0</v>
      </c>
      <c r="J23" s="36">
        <f t="shared" si="2"/>
        <v>0</v>
      </c>
      <c r="K23" s="36">
        <f t="shared" si="3"/>
        <v>0</v>
      </c>
    </row>
    <row r="24" spans="1:11" ht="14.25">
      <c r="A24" s="20">
        <v>18</v>
      </c>
      <c r="B24" s="25" t="s">
        <v>359</v>
      </c>
      <c r="C24" s="5" t="s">
        <v>365</v>
      </c>
      <c r="D24" s="8" t="s">
        <v>55</v>
      </c>
      <c r="E24" s="20">
        <v>10</v>
      </c>
      <c r="F24" s="41"/>
      <c r="G24" s="9">
        <v>0.08</v>
      </c>
      <c r="H24" s="37">
        <f t="shared" si="0"/>
        <v>0</v>
      </c>
      <c r="I24" s="36">
        <f t="shared" si="1"/>
        <v>0</v>
      </c>
      <c r="J24" s="36">
        <f t="shared" si="2"/>
        <v>0</v>
      </c>
      <c r="K24" s="36">
        <f t="shared" si="3"/>
        <v>0</v>
      </c>
    </row>
    <row r="25" spans="1:11" ht="14.25">
      <c r="A25" s="20">
        <v>19</v>
      </c>
      <c r="B25" s="25" t="s">
        <v>360</v>
      </c>
      <c r="C25" s="5" t="s">
        <v>176</v>
      </c>
      <c r="D25" s="8" t="s">
        <v>55</v>
      </c>
      <c r="E25" s="20">
        <v>7</v>
      </c>
      <c r="F25" s="41"/>
      <c r="G25" s="9">
        <v>0.08</v>
      </c>
      <c r="H25" s="37">
        <f t="shared" si="0"/>
        <v>0</v>
      </c>
      <c r="I25" s="36">
        <f t="shared" si="1"/>
        <v>0</v>
      </c>
      <c r="J25" s="36">
        <f t="shared" si="2"/>
        <v>0</v>
      </c>
      <c r="K25" s="36">
        <f t="shared" si="3"/>
        <v>0</v>
      </c>
    </row>
    <row r="26" spans="1:11" ht="14.25">
      <c r="A26" s="20">
        <v>20</v>
      </c>
      <c r="B26" s="25" t="s">
        <v>361</v>
      </c>
      <c r="C26" s="5" t="s">
        <v>176</v>
      </c>
      <c r="D26" s="8" t="s">
        <v>55</v>
      </c>
      <c r="E26" s="20">
        <v>13</v>
      </c>
      <c r="F26" s="41"/>
      <c r="G26" s="9">
        <v>0.08</v>
      </c>
      <c r="H26" s="37">
        <f t="shared" si="0"/>
        <v>0</v>
      </c>
      <c r="I26" s="36">
        <f t="shared" si="1"/>
        <v>0</v>
      </c>
      <c r="J26" s="36">
        <f t="shared" si="2"/>
        <v>0</v>
      </c>
      <c r="K26" s="36">
        <f t="shared" si="3"/>
        <v>0</v>
      </c>
    </row>
    <row r="27" spans="1:11" ht="14.25">
      <c r="A27" s="20">
        <v>21</v>
      </c>
      <c r="B27" s="25" t="s">
        <v>362</v>
      </c>
      <c r="C27" s="5" t="s">
        <v>365</v>
      </c>
      <c r="D27" s="8" t="s">
        <v>55</v>
      </c>
      <c r="E27" s="20">
        <v>6</v>
      </c>
      <c r="F27" s="41"/>
      <c r="G27" s="9">
        <v>0.08</v>
      </c>
      <c r="H27" s="37">
        <f t="shared" si="0"/>
        <v>0</v>
      </c>
      <c r="I27" s="36">
        <f t="shared" si="1"/>
        <v>0</v>
      </c>
      <c r="J27" s="36">
        <f t="shared" si="2"/>
        <v>0</v>
      </c>
      <c r="K27" s="36">
        <f t="shared" si="3"/>
        <v>0</v>
      </c>
    </row>
    <row r="28" spans="1:11" ht="14.25">
      <c r="A28" s="20">
        <v>22</v>
      </c>
      <c r="B28" s="25" t="s">
        <v>363</v>
      </c>
      <c r="C28" s="5" t="s">
        <v>364</v>
      </c>
      <c r="D28" s="8" t="s">
        <v>55</v>
      </c>
      <c r="E28" s="20">
        <v>6</v>
      </c>
      <c r="F28" s="41"/>
      <c r="G28" s="9">
        <v>0.08</v>
      </c>
      <c r="H28" s="37">
        <f t="shared" si="0"/>
        <v>0</v>
      </c>
      <c r="I28" s="36">
        <f t="shared" si="1"/>
        <v>0</v>
      </c>
      <c r="J28" s="36">
        <f t="shared" si="2"/>
        <v>0</v>
      </c>
      <c r="K28" s="36">
        <f t="shared" si="3"/>
        <v>0</v>
      </c>
    </row>
    <row r="29" spans="1:11" ht="14.25">
      <c r="A29" s="20">
        <v>23</v>
      </c>
      <c r="B29" s="25" t="s">
        <v>366</v>
      </c>
      <c r="C29" s="5" t="s">
        <v>176</v>
      </c>
      <c r="D29" s="8" t="s">
        <v>55</v>
      </c>
      <c r="E29" s="20">
        <v>7</v>
      </c>
      <c r="F29" s="41"/>
      <c r="G29" s="9">
        <v>0.08</v>
      </c>
      <c r="H29" s="37">
        <f t="shared" si="0"/>
        <v>0</v>
      </c>
      <c r="I29" s="36">
        <f t="shared" si="1"/>
        <v>0</v>
      </c>
      <c r="J29" s="36">
        <f t="shared" si="2"/>
        <v>0</v>
      </c>
      <c r="K29" s="36">
        <f t="shared" si="3"/>
        <v>0</v>
      </c>
    </row>
    <row r="30" spans="1:11" ht="14.25">
      <c r="A30" s="20">
        <v>24</v>
      </c>
      <c r="B30" s="68" t="s">
        <v>367</v>
      </c>
      <c r="C30" s="69" t="s">
        <v>179</v>
      </c>
      <c r="D30" s="70" t="s">
        <v>55</v>
      </c>
      <c r="E30" s="59">
        <v>5</v>
      </c>
      <c r="F30" s="71"/>
      <c r="G30" s="14">
        <v>0.08</v>
      </c>
      <c r="H30" s="37">
        <f t="shared" si="0"/>
        <v>0</v>
      </c>
      <c r="I30" s="36">
        <f t="shared" si="1"/>
        <v>0</v>
      </c>
      <c r="J30" s="36">
        <f t="shared" si="2"/>
        <v>0</v>
      </c>
      <c r="K30" s="36">
        <f t="shared" si="3"/>
        <v>0</v>
      </c>
    </row>
    <row r="31" spans="1:11" ht="28.5">
      <c r="A31" s="20">
        <v>25</v>
      </c>
      <c r="B31" s="6" t="s">
        <v>343</v>
      </c>
      <c r="C31" s="5" t="s">
        <v>353</v>
      </c>
      <c r="D31" s="5" t="s">
        <v>55</v>
      </c>
      <c r="E31" s="19">
        <v>4</v>
      </c>
      <c r="F31" s="41"/>
      <c r="G31" s="9">
        <v>0.08</v>
      </c>
      <c r="H31" s="37">
        <f t="shared" si="0"/>
        <v>0</v>
      </c>
      <c r="I31" s="36">
        <f t="shared" si="1"/>
        <v>0</v>
      </c>
      <c r="J31" s="36">
        <f t="shared" si="2"/>
        <v>0</v>
      </c>
      <c r="K31" s="36">
        <f t="shared" si="3"/>
        <v>0</v>
      </c>
    </row>
    <row r="32" spans="1:11" ht="14.25">
      <c r="A32" s="20">
        <v>26</v>
      </c>
      <c r="B32" s="6" t="s">
        <v>370</v>
      </c>
      <c r="C32" s="5" t="s">
        <v>371</v>
      </c>
      <c r="D32" s="5" t="s">
        <v>55</v>
      </c>
      <c r="E32" s="19">
        <v>13</v>
      </c>
      <c r="F32" s="41"/>
      <c r="G32" s="9">
        <v>0.08</v>
      </c>
      <c r="H32" s="37">
        <f t="shared" si="0"/>
        <v>0</v>
      </c>
      <c r="I32" s="36">
        <f t="shared" si="1"/>
        <v>0</v>
      </c>
      <c r="J32" s="36">
        <f t="shared" si="2"/>
        <v>0</v>
      </c>
      <c r="K32" s="36">
        <f t="shared" si="3"/>
        <v>0</v>
      </c>
    </row>
    <row r="33" spans="1:12" ht="14.25">
      <c r="A33" s="34"/>
      <c r="B33" s="64" t="s">
        <v>400</v>
      </c>
      <c r="C33" s="1"/>
      <c r="D33" s="22"/>
      <c r="E33" s="30"/>
      <c r="F33" s="42"/>
      <c r="G33" s="32"/>
      <c r="H33" s="87" t="s">
        <v>368</v>
      </c>
      <c r="I33" s="38">
        <f>SUM(I7:I32)</f>
        <v>0</v>
      </c>
      <c r="J33" s="38">
        <f>SUM(J7:J32)</f>
        <v>0</v>
      </c>
      <c r="K33" s="38">
        <f>SUM(K7:K32)</f>
        <v>0</v>
      </c>
      <c r="L33" s="1"/>
    </row>
    <row r="34" spans="1:11" ht="38.25" customHeight="1">
      <c r="A34" s="101">
        <v>1</v>
      </c>
      <c r="B34" s="102" t="s">
        <v>50</v>
      </c>
      <c r="F34" s="35"/>
      <c r="G34" s="4"/>
      <c r="H34" s="72"/>
      <c r="I34" s="72"/>
      <c r="J34" s="42"/>
      <c r="K34" s="42"/>
    </row>
    <row r="35" spans="1:2" ht="51.75" customHeight="1">
      <c r="A35" s="101">
        <v>2</v>
      </c>
      <c r="B35" s="102" t="s">
        <v>395</v>
      </c>
    </row>
    <row r="36" spans="1:2" ht="48.75" customHeight="1">
      <c r="A36" s="103">
        <v>3</v>
      </c>
      <c r="B36" s="104" t="s">
        <v>396</v>
      </c>
    </row>
    <row r="37" spans="1:2" ht="28.5">
      <c r="A37" s="103">
        <v>4</v>
      </c>
      <c r="B37" s="104" t="s">
        <v>397</v>
      </c>
    </row>
    <row r="38" spans="1:2" ht="28.5">
      <c r="A38" s="103">
        <v>5</v>
      </c>
      <c r="B38" s="104" t="s">
        <v>398</v>
      </c>
    </row>
    <row r="39" ht="14.25">
      <c r="B39" s="11"/>
    </row>
    <row r="40" spans="1:2" ht="15">
      <c r="A40" s="88"/>
      <c r="B40" s="89"/>
    </row>
    <row r="41" spans="1:11" ht="14.25">
      <c r="A41" s="33" t="s">
        <v>393</v>
      </c>
      <c r="F41" s="35"/>
      <c r="G41" s="4"/>
      <c r="H41" s="35"/>
      <c r="I41" s="35"/>
      <c r="J41" s="35"/>
      <c r="K41" s="35"/>
    </row>
    <row r="42" spans="1:11" ht="28.5">
      <c r="A42" s="95" t="s">
        <v>25</v>
      </c>
      <c r="B42" s="96" t="s">
        <v>26</v>
      </c>
      <c r="C42" s="96" t="s">
        <v>27</v>
      </c>
      <c r="D42" s="96" t="s">
        <v>28</v>
      </c>
      <c r="E42" s="97" t="s">
        <v>29</v>
      </c>
      <c r="F42" s="58" t="s">
        <v>162</v>
      </c>
      <c r="G42" s="98" t="s">
        <v>68</v>
      </c>
      <c r="H42" s="55" t="s">
        <v>161</v>
      </c>
      <c r="I42" s="56" t="s">
        <v>30</v>
      </c>
      <c r="J42" s="53" t="s">
        <v>164</v>
      </c>
      <c r="K42" s="55" t="s">
        <v>24</v>
      </c>
    </row>
    <row r="43" spans="1:11" ht="14.25">
      <c r="A43" s="5">
        <v>1</v>
      </c>
      <c r="B43" s="6" t="s">
        <v>382</v>
      </c>
      <c r="C43" s="5" t="s">
        <v>176</v>
      </c>
      <c r="D43" s="5" t="s">
        <v>55</v>
      </c>
      <c r="E43" s="19">
        <v>18</v>
      </c>
      <c r="F43" s="36"/>
      <c r="G43" s="9">
        <v>0.08</v>
      </c>
      <c r="H43" s="37">
        <f>F43*G43+F43</f>
        <v>0</v>
      </c>
      <c r="I43" s="36">
        <f>F43*E43</f>
        <v>0</v>
      </c>
      <c r="J43" s="36">
        <f>K43-I43</f>
        <v>0</v>
      </c>
      <c r="K43" s="36">
        <f>E43*H43</f>
        <v>0</v>
      </c>
    </row>
    <row r="44" spans="1:11" ht="14.25">
      <c r="A44" s="5">
        <v>2</v>
      </c>
      <c r="B44" s="6" t="s">
        <v>383</v>
      </c>
      <c r="C44" s="5" t="s">
        <v>176</v>
      </c>
      <c r="D44" s="5" t="s">
        <v>55</v>
      </c>
      <c r="E44" s="19">
        <v>22</v>
      </c>
      <c r="F44" s="36"/>
      <c r="G44" s="9">
        <v>0.08</v>
      </c>
      <c r="H44" s="37">
        <f>F44*G44+F44</f>
        <v>0</v>
      </c>
      <c r="I44" s="36">
        <f>F44*E44</f>
        <v>0</v>
      </c>
      <c r="J44" s="36">
        <f>K44-I44</f>
        <v>0</v>
      </c>
      <c r="K44" s="36">
        <f>E44*H44</f>
        <v>0</v>
      </c>
    </row>
    <row r="45" spans="1:11" ht="14.25">
      <c r="A45" s="5">
        <v>3</v>
      </c>
      <c r="B45" s="6" t="s">
        <v>384</v>
      </c>
      <c r="C45" s="5" t="s">
        <v>387</v>
      </c>
      <c r="D45" s="5" t="s">
        <v>55</v>
      </c>
      <c r="E45" s="19">
        <v>10</v>
      </c>
      <c r="F45" s="36"/>
      <c r="G45" s="9">
        <v>0.08</v>
      </c>
      <c r="H45" s="37">
        <f>F45*G45+F45</f>
        <v>0</v>
      </c>
      <c r="I45" s="36">
        <f>F45*E45</f>
        <v>0</v>
      </c>
      <c r="J45" s="36">
        <f>K45-I45</f>
        <v>0</v>
      </c>
      <c r="K45" s="36">
        <f>E45*H45</f>
        <v>0</v>
      </c>
    </row>
    <row r="46" spans="1:11" ht="14.25">
      <c r="A46" s="5">
        <v>4</v>
      </c>
      <c r="B46" s="6" t="s">
        <v>385</v>
      </c>
      <c r="C46" s="5" t="s">
        <v>387</v>
      </c>
      <c r="D46" s="5" t="s">
        <v>55</v>
      </c>
      <c r="E46" s="19">
        <v>5</v>
      </c>
      <c r="F46" s="36"/>
      <c r="G46" s="9">
        <v>0.08</v>
      </c>
      <c r="H46" s="37">
        <f>F46*G46+F46</f>
        <v>0</v>
      </c>
      <c r="I46" s="36">
        <f>F46*E46</f>
        <v>0</v>
      </c>
      <c r="J46" s="36">
        <f>K46-I46</f>
        <v>0</v>
      </c>
      <c r="K46" s="36">
        <f>E46*H46</f>
        <v>0</v>
      </c>
    </row>
    <row r="47" spans="1:11" ht="14.25">
      <c r="A47" s="5">
        <v>5</v>
      </c>
      <c r="B47" s="6" t="s">
        <v>386</v>
      </c>
      <c r="C47" s="5" t="s">
        <v>387</v>
      </c>
      <c r="D47" s="5" t="s">
        <v>55</v>
      </c>
      <c r="E47" s="19">
        <v>5</v>
      </c>
      <c r="F47" s="36"/>
      <c r="G47" s="9">
        <v>0.08</v>
      </c>
      <c r="H47" s="37">
        <f>F47*G47+F47</f>
        <v>0</v>
      </c>
      <c r="I47" s="36">
        <f>F47*E47</f>
        <v>0</v>
      </c>
      <c r="J47" s="36">
        <f>K47-I47</f>
        <v>0</v>
      </c>
      <c r="K47" s="36">
        <f>E47*H47</f>
        <v>0</v>
      </c>
    </row>
    <row r="48" spans="1:11" ht="15">
      <c r="A48" s="88"/>
      <c r="B48" s="90"/>
      <c r="C48" s="91"/>
      <c r="D48" s="91"/>
      <c r="E48" s="92"/>
      <c r="F48" s="93"/>
      <c r="G48" s="91"/>
      <c r="H48" s="41" t="s">
        <v>21</v>
      </c>
      <c r="I48" s="41">
        <f>SUM(I43:I47)</f>
        <v>0</v>
      </c>
      <c r="J48" s="41">
        <f>SUM(J43:J47)</f>
        <v>0</v>
      </c>
      <c r="K48" s="41">
        <f>SUM(K43:K47)</f>
        <v>0</v>
      </c>
    </row>
    <row r="49" spans="1:8" ht="14.25">
      <c r="A49" s="100"/>
      <c r="B49" s="99"/>
      <c r="C49" s="91"/>
      <c r="D49" s="91"/>
      <c r="E49" s="92"/>
      <c r="F49" s="93"/>
      <c r="G49" s="91"/>
      <c r="H49" s="93"/>
    </row>
    <row r="50" spans="1:8" ht="15">
      <c r="A50" s="107"/>
      <c r="B50" s="108" t="s">
        <v>399</v>
      </c>
      <c r="C50" s="91"/>
      <c r="D50" s="91"/>
      <c r="E50" s="92"/>
      <c r="F50" s="93"/>
      <c r="G50" s="91"/>
      <c r="H50" s="93"/>
    </row>
    <row r="51" spans="1:8" ht="30">
      <c r="A51" s="107">
        <v>1</v>
      </c>
      <c r="B51" s="108" t="s">
        <v>388</v>
      </c>
      <c r="C51" s="91"/>
      <c r="D51" s="91"/>
      <c r="E51" s="92"/>
      <c r="F51" s="93"/>
      <c r="G51" s="91"/>
      <c r="H51" s="93"/>
    </row>
    <row r="52" spans="1:8" ht="15">
      <c r="A52" s="107">
        <v>2</v>
      </c>
      <c r="B52" s="108" t="s">
        <v>391</v>
      </c>
      <c r="C52" s="91"/>
      <c r="D52" s="91"/>
      <c r="E52" s="92"/>
      <c r="F52" s="93"/>
      <c r="G52" s="91"/>
      <c r="H52" s="93"/>
    </row>
    <row r="53" spans="1:2" ht="15">
      <c r="A53" s="88"/>
      <c r="B53" s="89"/>
    </row>
    <row r="54" spans="1:2" ht="15">
      <c r="A54" s="88"/>
      <c r="B54" s="89"/>
    </row>
    <row r="55" spans="1:2" ht="15">
      <c r="A55" s="88"/>
      <c r="B55" s="89"/>
    </row>
    <row r="56" ht="14.25">
      <c r="B56" s="11"/>
    </row>
    <row r="57" ht="14.25">
      <c r="B57" s="65" t="s">
        <v>401</v>
      </c>
    </row>
    <row r="58" spans="1:11" ht="28.5">
      <c r="A58" s="57" t="s">
        <v>25</v>
      </c>
      <c r="B58" s="50" t="s">
        <v>26</v>
      </c>
      <c r="C58" s="50" t="s">
        <v>27</v>
      </c>
      <c r="D58" s="50" t="s">
        <v>28</v>
      </c>
      <c r="E58" s="52" t="s">
        <v>29</v>
      </c>
      <c r="F58" s="58" t="s">
        <v>162</v>
      </c>
      <c r="G58" s="54" t="s">
        <v>68</v>
      </c>
      <c r="H58" s="55" t="s">
        <v>161</v>
      </c>
      <c r="I58" s="56" t="s">
        <v>30</v>
      </c>
      <c r="J58" s="53" t="s">
        <v>164</v>
      </c>
      <c r="K58" s="55" t="s">
        <v>24</v>
      </c>
    </row>
    <row r="59" spans="1:11" ht="14.25">
      <c r="A59" s="5">
        <v>1</v>
      </c>
      <c r="B59" s="25" t="s">
        <v>345</v>
      </c>
      <c r="C59" s="5" t="s">
        <v>211</v>
      </c>
      <c r="D59" s="19" t="s">
        <v>55</v>
      </c>
      <c r="E59" s="19">
        <v>3</v>
      </c>
      <c r="F59" s="41"/>
      <c r="G59" s="9">
        <v>0.08</v>
      </c>
      <c r="H59" s="37">
        <f aca="true" t="shared" si="4" ref="H59:H70">F59*G59+F59</f>
        <v>0</v>
      </c>
      <c r="I59" s="36">
        <f aca="true" t="shared" si="5" ref="I59:I70">F59*E59</f>
        <v>0</v>
      </c>
      <c r="J59" s="36">
        <f aca="true" t="shared" si="6" ref="J59:J70">K59-I59</f>
        <v>0</v>
      </c>
      <c r="K59" s="36">
        <f aca="true" t="shared" si="7" ref="K59:K70">E59*H59</f>
        <v>0</v>
      </c>
    </row>
    <row r="60" spans="1:11" ht="14.25">
      <c r="A60" s="5">
        <v>2</v>
      </c>
      <c r="B60" s="25" t="s">
        <v>402</v>
      </c>
      <c r="C60" s="5" t="s">
        <v>211</v>
      </c>
      <c r="D60" s="19" t="s">
        <v>55</v>
      </c>
      <c r="E60" s="19">
        <v>3</v>
      </c>
      <c r="F60" s="41"/>
      <c r="G60" s="9">
        <v>0.08</v>
      </c>
      <c r="H60" s="37">
        <f t="shared" si="4"/>
        <v>0</v>
      </c>
      <c r="I60" s="36">
        <f t="shared" si="5"/>
        <v>0</v>
      </c>
      <c r="J60" s="36">
        <f t="shared" si="6"/>
        <v>0</v>
      </c>
      <c r="K60" s="36">
        <f t="shared" si="7"/>
        <v>0</v>
      </c>
    </row>
    <row r="61" spans="1:11" ht="14.25">
      <c r="A61" s="5">
        <v>3</v>
      </c>
      <c r="B61" s="25" t="s">
        <v>403</v>
      </c>
      <c r="C61" s="5" t="s">
        <v>211</v>
      </c>
      <c r="D61" s="19" t="s">
        <v>55</v>
      </c>
      <c r="E61" s="19">
        <v>4</v>
      </c>
      <c r="F61" s="41"/>
      <c r="G61" s="9">
        <v>0.08</v>
      </c>
      <c r="H61" s="37">
        <f t="shared" si="4"/>
        <v>0</v>
      </c>
      <c r="I61" s="36">
        <f t="shared" si="5"/>
        <v>0</v>
      </c>
      <c r="J61" s="36">
        <f t="shared" si="6"/>
        <v>0</v>
      </c>
      <c r="K61" s="36">
        <f t="shared" si="7"/>
        <v>0</v>
      </c>
    </row>
    <row r="62" spans="1:11" ht="14.25">
      <c r="A62" s="5">
        <v>4</v>
      </c>
      <c r="B62" s="25" t="s">
        <v>404</v>
      </c>
      <c r="C62" s="5" t="s">
        <v>211</v>
      </c>
      <c r="D62" s="19" t="s">
        <v>55</v>
      </c>
      <c r="E62" s="19">
        <v>6</v>
      </c>
      <c r="F62" s="41"/>
      <c r="G62" s="9">
        <v>0.08</v>
      </c>
      <c r="H62" s="37">
        <f t="shared" si="4"/>
        <v>0</v>
      </c>
      <c r="I62" s="36">
        <f t="shared" si="5"/>
        <v>0</v>
      </c>
      <c r="J62" s="36">
        <f t="shared" si="6"/>
        <v>0</v>
      </c>
      <c r="K62" s="36">
        <f t="shared" si="7"/>
        <v>0</v>
      </c>
    </row>
    <row r="63" spans="1:11" ht="14.25">
      <c r="A63" s="5">
        <v>5</v>
      </c>
      <c r="B63" s="6" t="s">
        <v>59</v>
      </c>
      <c r="C63" s="6" t="s">
        <v>61</v>
      </c>
      <c r="D63" s="19" t="s">
        <v>55</v>
      </c>
      <c r="E63" s="20">
        <v>1</v>
      </c>
      <c r="F63" s="41"/>
      <c r="G63" s="9">
        <v>0.08</v>
      </c>
      <c r="H63" s="37">
        <f t="shared" si="4"/>
        <v>0</v>
      </c>
      <c r="I63" s="36">
        <f t="shared" si="5"/>
        <v>0</v>
      </c>
      <c r="J63" s="36">
        <f t="shared" si="6"/>
        <v>0</v>
      </c>
      <c r="K63" s="36">
        <f t="shared" si="7"/>
        <v>0</v>
      </c>
    </row>
    <row r="64" spans="1:11" ht="14.25">
      <c r="A64" s="5">
        <v>6</v>
      </c>
      <c r="B64" s="6" t="s">
        <v>60</v>
      </c>
      <c r="C64" s="6" t="s">
        <v>330</v>
      </c>
      <c r="D64" s="19" t="s">
        <v>55</v>
      </c>
      <c r="E64" s="20">
        <v>1</v>
      </c>
      <c r="F64" s="41"/>
      <c r="G64" s="9">
        <v>0.08</v>
      </c>
      <c r="H64" s="37">
        <f t="shared" si="4"/>
        <v>0</v>
      </c>
      <c r="I64" s="36">
        <f t="shared" si="5"/>
        <v>0</v>
      </c>
      <c r="J64" s="36">
        <f t="shared" si="6"/>
        <v>0</v>
      </c>
      <c r="K64" s="36">
        <f t="shared" si="7"/>
        <v>0</v>
      </c>
    </row>
    <row r="65" spans="1:11" ht="14.25">
      <c r="A65" s="5">
        <v>7</v>
      </c>
      <c r="B65" s="6" t="s">
        <v>178</v>
      </c>
      <c r="C65" s="6" t="s">
        <v>179</v>
      </c>
      <c r="D65" s="19" t="s">
        <v>55</v>
      </c>
      <c r="E65" s="20">
        <v>7</v>
      </c>
      <c r="F65" s="41"/>
      <c r="G65" s="9">
        <v>0.08</v>
      </c>
      <c r="H65" s="37">
        <f t="shared" si="4"/>
        <v>0</v>
      </c>
      <c r="I65" s="36">
        <f t="shared" si="5"/>
        <v>0</v>
      </c>
      <c r="J65" s="36">
        <f t="shared" si="6"/>
        <v>0</v>
      </c>
      <c r="K65" s="36">
        <f t="shared" si="7"/>
        <v>0</v>
      </c>
    </row>
    <row r="66" spans="1:11" ht="14.25">
      <c r="A66" s="5">
        <v>8</v>
      </c>
      <c r="B66" s="6" t="s">
        <v>180</v>
      </c>
      <c r="C66" s="6" t="s">
        <v>181</v>
      </c>
      <c r="D66" s="19" t="s">
        <v>55</v>
      </c>
      <c r="E66" s="20">
        <v>3</v>
      </c>
      <c r="F66" s="41"/>
      <c r="G66" s="9">
        <v>0.08</v>
      </c>
      <c r="H66" s="37">
        <f t="shared" si="4"/>
        <v>0</v>
      </c>
      <c r="I66" s="36">
        <f t="shared" si="5"/>
        <v>0</v>
      </c>
      <c r="J66" s="36">
        <f t="shared" si="6"/>
        <v>0</v>
      </c>
      <c r="K66" s="36">
        <f t="shared" si="7"/>
        <v>0</v>
      </c>
    </row>
    <row r="67" spans="1:11" ht="14.25">
      <c r="A67" s="5">
        <v>9</v>
      </c>
      <c r="B67" s="6" t="s">
        <v>182</v>
      </c>
      <c r="C67" s="6" t="s">
        <v>65</v>
      </c>
      <c r="D67" s="19" t="s">
        <v>55</v>
      </c>
      <c r="E67" s="20">
        <v>2</v>
      </c>
      <c r="F67" s="41"/>
      <c r="G67" s="9">
        <v>0.08</v>
      </c>
      <c r="H67" s="37">
        <f t="shared" si="4"/>
        <v>0</v>
      </c>
      <c r="I67" s="36">
        <f t="shared" si="5"/>
        <v>0</v>
      </c>
      <c r="J67" s="36">
        <f t="shared" si="6"/>
        <v>0</v>
      </c>
      <c r="K67" s="36">
        <f t="shared" si="7"/>
        <v>0</v>
      </c>
    </row>
    <row r="68" spans="1:11" ht="14.25">
      <c r="A68" s="5">
        <v>10</v>
      </c>
      <c r="B68" s="6" t="s">
        <v>184</v>
      </c>
      <c r="C68" s="6" t="s">
        <v>58</v>
      </c>
      <c r="D68" s="19" t="s">
        <v>55</v>
      </c>
      <c r="E68" s="20">
        <v>1</v>
      </c>
      <c r="F68" s="41"/>
      <c r="G68" s="9">
        <v>0.08</v>
      </c>
      <c r="H68" s="37">
        <f t="shared" si="4"/>
        <v>0</v>
      </c>
      <c r="I68" s="36">
        <f t="shared" si="5"/>
        <v>0</v>
      </c>
      <c r="J68" s="36">
        <f t="shared" si="6"/>
        <v>0</v>
      </c>
      <c r="K68" s="36">
        <f t="shared" si="7"/>
        <v>0</v>
      </c>
    </row>
    <row r="69" spans="1:11" ht="14.25">
      <c r="A69" s="5">
        <v>11</v>
      </c>
      <c r="B69" s="6" t="s">
        <v>185</v>
      </c>
      <c r="C69" s="6" t="s">
        <v>58</v>
      </c>
      <c r="D69" s="19" t="s">
        <v>55</v>
      </c>
      <c r="E69" s="20">
        <v>3</v>
      </c>
      <c r="F69" s="41"/>
      <c r="G69" s="9">
        <v>0.08</v>
      </c>
      <c r="H69" s="37">
        <f t="shared" si="4"/>
        <v>0</v>
      </c>
      <c r="I69" s="36">
        <f t="shared" si="5"/>
        <v>0</v>
      </c>
      <c r="J69" s="36">
        <f t="shared" si="6"/>
        <v>0</v>
      </c>
      <c r="K69" s="36">
        <f t="shared" si="7"/>
        <v>0</v>
      </c>
    </row>
    <row r="70" spans="1:11" ht="14.25">
      <c r="A70" s="5">
        <v>12</v>
      </c>
      <c r="B70" s="6" t="s">
        <v>346</v>
      </c>
      <c r="C70" s="6" t="s">
        <v>58</v>
      </c>
      <c r="D70" s="19" t="s">
        <v>55</v>
      </c>
      <c r="E70" s="20">
        <v>3</v>
      </c>
      <c r="F70" s="41"/>
      <c r="G70" s="9">
        <v>0.08</v>
      </c>
      <c r="H70" s="37">
        <f t="shared" si="4"/>
        <v>0</v>
      </c>
      <c r="I70" s="36">
        <f t="shared" si="5"/>
        <v>0</v>
      </c>
      <c r="J70" s="36">
        <f t="shared" si="6"/>
        <v>0</v>
      </c>
      <c r="K70" s="36">
        <f t="shared" si="7"/>
        <v>0</v>
      </c>
    </row>
    <row r="71" spans="1:11" ht="14.25">
      <c r="A71" s="1"/>
      <c r="B71" s="29"/>
      <c r="C71" s="1"/>
      <c r="D71" s="1"/>
      <c r="E71" s="77"/>
      <c r="F71" s="35"/>
      <c r="G71" s="1"/>
      <c r="H71" s="41" t="s">
        <v>368</v>
      </c>
      <c r="I71" s="41">
        <f>SUM(I59:I70)</f>
        <v>0</v>
      </c>
      <c r="J71" s="41">
        <f>SUM(J59:J70)</f>
        <v>0</v>
      </c>
      <c r="K71" s="41">
        <f>SUM(K59:K70)</f>
        <v>0</v>
      </c>
    </row>
    <row r="72" spans="1:11" ht="14.25">
      <c r="A72" s="1"/>
      <c r="B72" s="29"/>
      <c r="C72" s="1"/>
      <c r="D72" s="1"/>
      <c r="E72" s="77"/>
      <c r="F72" s="35"/>
      <c r="G72" s="1"/>
      <c r="H72" s="42"/>
      <c r="I72" s="42"/>
      <c r="J72" s="42"/>
      <c r="K72" s="42"/>
    </row>
    <row r="73" spans="1:7" ht="14.25">
      <c r="A73" s="1"/>
      <c r="G73" s="10"/>
    </row>
    <row r="74" spans="1:7" ht="14.25">
      <c r="A74" s="106"/>
      <c r="B74" s="33" t="s">
        <v>405</v>
      </c>
      <c r="G74" s="10"/>
    </row>
    <row r="75" spans="1:11" ht="28.5">
      <c r="A75" s="57" t="s">
        <v>25</v>
      </c>
      <c r="B75" s="50" t="s">
        <v>26</v>
      </c>
      <c r="C75" s="50" t="s">
        <v>27</v>
      </c>
      <c r="D75" s="51" t="s">
        <v>54</v>
      </c>
      <c r="E75" s="52" t="s">
        <v>29</v>
      </c>
      <c r="F75" s="53" t="s">
        <v>162</v>
      </c>
      <c r="G75" s="54" t="s">
        <v>68</v>
      </c>
      <c r="H75" s="55" t="s">
        <v>161</v>
      </c>
      <c r="I75" s="56" t="s">
        <v>30</v>
      </c>
      <c r="J75" s="53" t="s">
        <v>164</v>
      </c>
      <c r="K75" s="55" t="s">
        <v>24</v>
      </c>
    </row>
    <row r="76" spans="1:11" ht="28.5">
      <c r="A76" s="79">
        <v>1</v>
      </c>
      <c r="B76" s="78" t="s">
        <v>339</v>
      </c>
      <c r="C76" s="6" t="s">
        <v>62</v>
      </c>
      <c r="D76" s="7" t="s">
        <v>55</v>
      </c>
      <c r="E76" s="20">
        <v>5</v>
      </c>
      <c r="F76" s="41"/>
      <c r="G76" s="9">
        <v>0.08</v>
      </c>
      <c r="H76" s="37">
        <f>F76*G76+F76</f>
        <v>0</v>
      </c>
      <c r="I76" s="36">
        <f>F76*E76</f>
        <v>0</v>
      </c>
      <c r="J76" s="36">
        <f>K76-I76</f>
        <v>0</v>
      </c>
      <c r="K76" s="36">
        <f>E76*H76</f>
        <v>0</v>
      </c>
    </row>
    <row r="77" spans="1:11" ht="28.5">
      <c r="A77" s="79">
        <v>2</v>
      </c>
      <c r="B77" s="78" t="s">
        <v>340</v>
      </c>
      <c r="C77" s="6" t="s">
        <v>63</v>
      </c>
      <c r="D77" s="7" t="s">
        <v>55</v>
      </c>
      <c r="E77" s="20">
        <v>4</v>
      </c>
      <c r="F77" s="41"/>
      <c r="G77" s="9">
        <v>0.08</v>
      </c>
      <c r="H77" s="37">
        <f>F77*G77+F77</f>
        <v>0</v>
      </c>
      <c r="I77" s="36">
        <f>F77*E77</f>
        <v>0</v>
      </c>
      <c r="J77" s="36">
        <f>K77-I77</f>
        <v>0</v>
      </c>
      <c r="K77" s="36">
        <f>E77*H77</f>
        <v>0</v>
      </c>
    </row>
    <row r="78" spans="1:11" ht="14.25">
      <c r="A78" s="79">
        <v>3</v>
      </c>
      <c r="B78" s="78" t="s">
        <v>341</v>
      </c>
      <c r="C78" s="6" t="s">
        <v>342</v>
      </c>
      <c r="D78" s="7"/>
      <c r="E78" s="20">
        <v>4</v>
      </c>
      <c r="F78" s="41"/>
      <c r="G78" s="9">
        <v>0.08</v>
      </c>
      <c r="H78" s="37">
        <f>F78*G78+F78</f>
        <v>0</v>
      </c>
      <c r="I78" s="36">
        <f>F78*E78</f>
        <v>0</v>
      </c>
      <c r="J78" s="36">
        <f>K78-I78</f>
        <v>0</v>
      </c>
      <c r="K78" s="36">
        <f>E78*H78</f>
        <v>0</v>
      </c>
    </row>
    <row r="79" spans="1:11" ht="28.5">
      <c r="A79" s="79">
        <v>4</v>
      </c>
      <c r="B79" s="78" t="s">
        <v>344</v>
      </c>
      <c r="C79" s="6" t="s">
        <v>64</v>
      </c>
      <c r="D79" s="7" t="s">
        <v>55</v>
      </c>
      <c r="E79" s="20">
        <v>4</v>
      </c>
      <c r="F79" s="41"/>
      <c r="G79" s="9">
        <v>0.08</v>
      </c>
      <c r="H79" s="37">
        <f>F79*G79+F79</f>
        <v>0</v>
      </c>
      <c r="I79" s="36">
        <f>F79*E79</f>
        <v>0</v>
      </c>
      <c r="J79" s="36">
        <f>K79-I79</f>
        <v>0</v>
      </c>
      <c r="K79" s="36">
        <f>E79*H79</f>
        <v>0</v>
      </c>
    </row>
    <row r="80" spans="1:11" ht="28.5">
      <c r="A80" s="79">
        <v>5</v>
      </c>
      <c r="B80" s="6" t="s">
        <v>352</v>
      </c>
      <c r="C80" s="6" t="s">
        <v>64</v>
      </c>
      <c r="D80" s="7" t="s">
        <v>55</v>
      </c>
      <c r="E80" s="20">
        <v>2</v>
      </c>
      <c r="F80" s="41"/>
      <c r="G80" s="9">
        <v>0.08</v>
      </c>
      <c r="H80" s="37">
        <f>F80*G80+F80</f>
        <v>0</v>
      </c>
      <c r="I80" s="36">
        <f>F80*E80</f>
        <v>0</v>
      </c>
      <c r="J80" s="36">
        <f>K80-I80</f>
        <v>0</v>
      </c>
      <c r="K80" s="36">
        <f>E80*H80</f>
        <v>0</v>
      </c>
    </row>
    <row r="81" spans="1:11" ht="14.25">
      <c r="A81" s="34"/>
      <c r="B81" s="11"/>
      <c r="C81" s="11"/>
      <c r="D81" s="34"/>
      <c r="E81" s="30"/>
      <c r="F81" s="41" t="s">
        <v>21</v>
      </c>
      <c r="G81" s="9"/>
      <c r="H81" s="37"/>
      <c r="I81" s="41">
        <f>SUM(I76:I80)</f>
        <v>0</v>
      </c>
      <c r="J81" s="41">
        <f>SUM(J76:J80)</f>
        <v>0</v>
      </c>
      <c r="K81" s="41">
        <f>SUM(K76:K80)</f>
        <v>0</v>
      </c>
    </row>
    <row r="82" spans="1:2" ht="14.25">
      <c r="A82" s="34"/>
      <c r="B82" s="3" t="s">
        <v>406</v>
      </c>
    </row>
    <row r="83" spans="1:2" ht="42.75">
      <c r="A83" s="21">
        <v>1</v>
      </c>
      <c r="B83" s="6" t="s">
        <v>351</v>
      </c>
    </row>
    <row r="84" spans="1:2" ht="99.75">
      <c r="A84" s="105">
        <v>2</v>
      </c>
      <c r="B84" s="6" t="s">
        <v>369</v>
      </c>
    </row>
    <row r="85" spans="1:2" ht="128.25">
      <c r="A85" s="105">
        <v>3</v>
      </c>
      <c r="B85" s="6" t="s">
        <v>407</v>
      </c>
    </row>
    <row r="86" spans="1:2" ht="14.25">
      <c r="A86" s="109"/>
      <c r="B86" s="11"/>
    </row>
    <row r="87" ht="14.25">
      <c r="B87" s="11"/>
    </row>
    <row r="88" spans="2:7" ht="14.25">
      <c r="B88" s="33" t="s">
        <v>408</v>
      </c>
      <c r="G88" s="10"/>
    </row>
    <row r="89" spans="1:11" ht="28.5">
      <c r="A89" s="57" t="s">
        <v>25</v>
      </c>
      <c r="B89" s="50" t="s">
        <v>26</v>
      </c>
      <c r="C89" s="50" t="s">
        <v>27</v>
      </c>
      <c r="D89" s="50" t="s">
        <v>54</v>
      </c>
      <c r="E89" s="52" t="s">
        <v>29</v>
      </c>
      <c r="F89" s="53" t="s">
        <v>162</v>
      </c>
      <c r="G89" s="54" t="s">
        <v>68</v>
      </c>
      <c r="H89" s="55" t="s">
        <v>161</v>
      </c>
      <c r="I89" s="56" t="s">
        <v>30</v>
      </c>
      <c r="J89" s="53" t="s">
        <v>164</v>
      </c>
      <c r="K89" s="55" t="s">
        <v>24</v>
      </c>
    </row>
    <row r="90" spans="1:11" ht="28.5">
      <c r="A90" s="79">
        <v>1</v>
      </c>
      <c r="B90" s="6" t="s">
        <v>118</v>
      </c>
      <c r="C90" s="6" t="s">
        <v>198</v>
      </c>
      <c r="D90" s="7" t="s">
        <v>55</v>
      </c>
      <c r="E90" s="20">
        <v>7</v>
      </c>
      <c r="F90" s="41"/>
      <c r="G90" s="9">
        <v>0.08</v>
      </c>
      <c r="H90" s="37">
        <f aca="true" t="shared" si="8" ref="H90:H111">F90*G90+F90</f>
        <v>0</v>
      </c>
      <c r="I90" s="36">
        <f aca="true" t="shared" si="9" ref="I90:I111">F90*E90</f>
        <v>0</v>
      </c>
      <c r="J90" s="36">
        <f aca="true" t="shared" si="10" ref="J90:J111">K90-I90</f>
        <v>0</v>
      </c>
      <c r="K90" s="36">
        <f aca="true" t="shared" si="11" ref="K90:K111">E90*H90</f>
        <v>0</v>
      </c>
    </row>
    <row r="91" spans="1:11" ht="28.5">
      <c r="A91" s="79">
        <v>2</v>
      </c>
      <c r="B91" s="6" t="s">
        <v>119</v>
      </c>
      <c r="C91" s="6" t="s">
        <v>199</v>
      </c>
      <c r="D91" s="7" t="s">
        <v>55</v>
      </c>
      <c r="E91" s="20">
        <v>16</v>
      </c>
      <c r="F91" s="41"/>
      <c r="G91" s="9">
        <v>0.08</v>
      </c>
      <c r="H91" s="37">
        <f t="shared" si="8"/>
        <v>0</v>
      </c>
      <c r="I91" s="36">
        <f t="shared" si="9"/>
        <v>0</v>
      </c>
      <c r="J91" s="36">
        <f t="shared" si="10"/>
        <v>0</v>
      </c>
      <c r="K91" s="36">
        <f t="shared" si="11"/>
        <v>0</v>
      </c>
    </row>
    <row r="92" spans="1:11" ht="14.25">
      <c r="A92" s="79">
        <v>3</v>
      </c>
      <c r="B92" s="6" t="s">
        <v>120</v>
      </c>
      <c r="C92" s="6" t="s">
        <v>192</v>
      </c>
      <c r="D92" s="7" t="s">
        <v>55</v>
      </c>
      <c r="E92" s="20">
        <v>13</v>
      </c>
      <c r="F92" s="41"/>
      <c r="G92" s="9">
        <v>0.08</v>
      </c>
      <c r="H92" s="37">
        <f t="shared" si="8"/>
        <v>0</v>
      </c>
      <c r="I92" s="36">
        <f t="shared" si="9"/>
        <v>0</v>
      </c>
      <c r="J92" s="36">
        <f t="shared" si="10"/>
        <v>0</v>
      </c>
      <c r="K92" s="36">
        <f t="shared" si="11"/>
        <v>0</v>
      </c>
    </row>
    <row r="93" spans="1:11" ht="14.25">
      <c r="A93" s="79">
        <v>4</v>
      </c>
      <c r="B93" s="6" t="s">
        <v>121</v>
      </c>
      <c r="C93" s="6" t="s">
        <v>191</v>
      </c>
      <c r="D93" s="7" t="s">
        <v>55</v>
      </c>
      <c r="E93" s="20">
        <v>3</v>
      </c>
      <c r="F93" s="41"/>
      <c r="G93" s="9">
        <v>0.08</v>
      </c>
      <c r="H93" s="37">
        <f t="shared" si="8"/>
        <v>0</v>
      </c>
      <c r="I93" s="36">
        <f t="shared" si="9"/>
        <v>0</v>
      </c>
      <c r="J93" s="36">
        <f t="shared" si="10"/>
        <v>0</v>
      </c>
      <c r="K93" s="36">
        <f t="shared" si="11"/>
        <v>0</v>
      </c>
    </row>
    <row r="94" spans="1:11" ht="28.5">
      <c r="A94" s="79">
        <v>5</v>
      </c>
      <c r="B94" s="6" t="s">
        <v>324</v>
      </c>
      <c r="C94" s="6" t="s">
        <v>53</v>
      </c>
      <c r="D94" s="7" t="s">
        <v>55</v>
      </c>
      <c r="E94" s="20">
        <v>4</v>
      </c>
      <c r="F94" s="41"/>
      <c r="G94" s="9">
        <v>0.08</v>
      </c>
      <c r="H94" s="37">
        <f t="shared" si="8"/>
        <v>0</v>
      </c>
      <c r="I94" s="36">
        <f t="shared" si="9"/>
        <v>0</v>
      </c>
      <c r="J94" s="36">
        <f t="shared" si="10"/>
        <v>0</v>
      </c>
      <c r="K94" s="36">
        <f t="shared" si="11"/>
        <v>0</v>
      </c>
    </row>
    <row r="95" spans="1:11" ht="14.25">
      <c r="A95" s="79">
        <v>6</v>
      </c>
      <c r="B95" s="6" t="s">
        <v>122</v>
      </c>
      <c r="C95" s="6"/>
      <c r="D95" s="7" t="s">
        <v>56</v>
      </c>
      <c r="E95" s="20">
        <v>1</v>
      </c>
      <c r="F95" s="41"/>
      <c r="G95" s="9">
        <v>0.08</v>
      </c>
      <c r="H95" s="37">
        <f t="shared" si="8"/>
        <v>0</v>
      </c>
      <c r="I95" s="36">
        <f t="shared" si="9"/>
        <v>0</v>
      </c>
      <c r="J95" s="36">
        <f t="shared" si="10"/>
        <v>0</v>
      </c>
      <c r="K95" s="36">
        <f t="shared" si="11"/>
        <v>0</v>
      </c>
    </row>
    <row r="96" spans="1:11" ht="14.25">
      <c r="A96" s="79">
        <v>7</v>
      </c>
      <c r="B96" s="6" t="s">
        <v>123</v>
      </c>
      <c r="C96" s="6"/>
      <c r="D96" s="7" t="s">
        <v>56</v>
      </c>
      <c r="E96" s="20">
        <v>1</v>
      </c>
      <c r="F96" s="41"/>
      <c r="G96" s="9">
        <v>0.08</v>
      </c>
      <c r="H96" s="37">
        <f t="shared" si="8"/>
        <v>0</v>
      </c>
      <c r="I96" s="36">
        <f t="shared" si="9"/>
        <v>0</v>
      </c>
      <c r="J96" s="36">
        <f t="shared" si="10"/>
        <v>0</v>
      </c>
      <c r="K96" s="36">
        <f t="shared" si="11"/>
        <v>0</v>
      </c>
    </row>
    <row r="97" spans="1:11" ht="14.25">
      <c r="A97" s="79">
        <v>8</v>
      </c>
      <c r="B97" s="6" t="s">
        <v>80</v>
      </c>
      <c r="C97" s="6"/>
      <c r="D97" s="7" t="s">
        <v>56</v>
      </c>
      <c r="E97" s="20">
        <v>1</v>
      </c>
      <c r="F97" s="41"/>
      <c r="G97" s="9">
        <v>0.08</v>
      </c>
      <c r="H97" s="37">
        <f t="shared" si="8"/>
        <v>0</v>
      </c>
      <c r="I97" s="36">
        <f t="shared" si="9"/>
        <v>0</v>
      </c>
      <c r="J97" s="36">
        <f t="shared" si="10"/>
        <v>0</v>
      </c>
      <c r="K97" s="36">
        <f t="shared" si="11"/>
        <v>0</v>
      </c>
    </row>
    <row r="98" spans="1:11" ht="14.25">
      <c r="A98" s="79">
        <v>9</v>
      </c>
      <c r="B98" s="6" t="s">
        <v>81</v>
      </c>
      <c r="C98" s="6"/>
      <c r="D98" s="7" t="s">
        <v>56</v>
      </c>
      <c r="E98" s="20">
        <v>1</v>
      </c>
      <c r="F98" s="41"/>
      <c r="G98" s="9">
        <v>0.08</v>
      </c>
      <c r="H98" s="37">
        <f t="shared" si="8"/>
        <v>0</v>
      </c>
      <c r="I98" s="36">
        <f t="shared" si="9"/>
        <v>0</v>
      </c>
      <c r="J98" s="36">
        <f t="shared" si="10"/>
        <v>0</v>
      </c>
      <c r="K98" s="36">
        <f t="shared" si="11"/>
        <v>0</v>
      </c>
    </row>
    <row r="99" spans="1:11" ht="14.25">
      <c r="A99" s="79">
        <v>10</v>
      </c>
      <c r="B99" s="6" t="s">
        <v>124</v>
      </c>
      <c r="C99" s="6"/>
      <c r="D99" s="7" t="s">
        <v>323</v>
      </c>
      <c r="E99" s="20">
        <v>1</v>
      </c>
      <c r="F99" s="41"/>
      <c r="G99" s="9">
        <v>0.08</v>
      </c>
      <c r="H99" s="37">
        <f t="shared" si="8"/>
        <v>0</v>
      </c>
      <c r="I99" s="36">
        <f t="shared" si="9"/>
        <v>0</v>
      </c>
      <c r="J99" s="36">
        <f t="shared" si="10"/>
        <v>0</v>
      </c>
      <c r="K99" s="36">
        <f t="shared" si="11"/>
        <v>0</v>
      </c>
    </row>
    <row r="100" spans="1:11" ht="14.25">
      <c r="A100" s="79">
        <v>11</v>
      </c>
      <c r="B100" s="6" t="s">
        <v>125</v>
      </c>
      <c r="C100" s="6"/>
      <c r="D100" s="7" t="s">
        <v>56</v>
      </c>
      <c r="E100" s="20">
        <v>2</v>
      </c>
      <c r="F100" s="41"/>
      <c r="G100" s="9">
        <v>0.08</v>
      </c>
      <c r="H100" s="37">
        <f t="shared" si="8"/>
        <v>0</v>
      </c>
      <c r="I100" s="36">
        <f t="shared" si="9"/>
        <v>0</v>
      </c>
      <c r="J100" s="36">
        <f t="shared" si="10"/>
        <v>0</v>
      </c>
      <c r="K100" s="36">
        <f t="shared" si="11"/>
        <v>0</v>
      </c>
    </row>
    <row r="101" spans="1:11" ht="14.25">
      <c r="A101" s="79">
        <v>12</v>
      </c>
      <c r="B101" s="6" t="s">
        <v>126</v>
      </c>
      <c r="C101" s="6"/>
      <c r="D101" s="7" t="s">
        <v>56</v>
      </c>
      <c r="E101" s="20">
        <v>2</v>
      </c>
      <c r="F101" s="41"/>
      <c r="G101" s="9">
        <v>0.08</v>
      </c>
      <c r="H101" s="37">
        <f t="shared" si="8"/>
        <v>0</v>
      </c>
      <c r="I101" s="36">
        <f t="shared" si="9"/>
        <v>0</v>
      </c>
      <c r="J101" s="36">
        <f t="shared" si="10"/>
        <v>0</v>
      </c>
      <c r="K101" s="36">
        <f t="shared" si="11"/>
        <v>0</v>
      </c>
    </row>
    <row r="102" spans="1:11" ht="14.25">
      <c r="A102" s="79">
        <v>13</v>
      </c>
      <c r="B102" s="6" t="s">
        <v>127</v>
      </c>
      <c r="C102" s="6"/>
      <c r="D102" s="7" t="s">
        <v>56</v>
      </c>
      <c r="E102" s="20">
        <v>1</v>
      </c>
      <c r="F102" s="41"/>
      <c r="G102" s="9">
        <v>0.08</v>
      </c>
      <c r="H102" s="37">
        <f t="shared" si="8"/>
        <v>0</v>
      </c>
      <c r="I102" s="36">
        <f t="shared" si="9"/>
        <v>0</v>
      </c>
      <c r="J102" s="36">
        <f t="shared" si="10"/>
        <v>0</v>
      </c>
      <c r="K102" s="36">
        <f t="shared" si="11"/>
        <v>0</v>
      </c>
    </row>
    <row r="103" spans="1:11" ht="14.25">
      <c r="A103" s="79">
        <v>14</v>
      </c>
      <c r="B103" s="6" t="s">
        <v>187</v>
      </c>
      <c r="C103" s="6"/>
      <c r="D103" s="7" t="s">
        <v>56</v>
      </c>
      <c r="E103" s="20">
        <v>1</v>
      </c>
      <c r="F103" s="41"/>
      <c r="G103" s="9">
        <v>0.08</v>
      </c>
      <c r="H103" s="37">
        <f t="shared" si="8"/>
        <v>0</v>
      </c>
      <c r="I103" s="36">
        <f t="shared" si="9"/>
        <v>0</v>
      </c>
      <c r="J103" s="36">
        <f t="shared" si="10"/>
        <v>0</v>
      </c>
      <c r="K103" s="36">
        <f t="shared" si="11"/>
        <v>0</v>
      </c>
    </row>
    <row r="104" spans="1:11" ht="14.25">
      <c r="A104" s="79">
        <v>15</v>
      </c>
      <c r="B104" s="6" t="s">
        <v>188</v>
      </c>
      <c r="C104" s="6"/>
      <c r="D104" s="7" t="s">
        <v>56</v>
      </c>
      <c r="E104" s="20">
        <v>1</v>
      </c>
      <c r="F104" s="41"/>
      <c r="G104" s="9">
        <v>0.08</v>
      </c>
      <c r="H104" s="37">
        <f t="shared" si="8"/>
        <v>0</v>
      </c>
      <c r="I104" s="36">
        <f t="shared" si="9"/>
        <v>0</v>
      </c>
      <c r="J104" s="36">
        <f t="shared" si="10"/>
        <v>0</v>
      </c>
      <c r="K104" s="36">
        <f t="shared" si="11"/>
        <v>0</v>
      </c>
    </row>
    <row r="105" spans="1:11" ht="14.25">
      <c r="A105" s="79">
        <v>16</v>
      </c>
      <c r="B105" s="6" t="s">
        <v>92</v>
      </c>
      <c r="C105" s="6" t="s">
        <v>325</v>
      </c>
      <c r="D105" s="7" t="s">
        <v>56</v>
      </c>
      <c r="E105" s="20">
        <v>1</v>
      </c>
      <c r="F105" s="41"/>
      <c r="G105" s="9">
        <v>0.08</v>
      </c>
      <c r="H105" s="37">
        <f t="shared" si="8"/>
        <v>0</v>
      </c>
      <c r="I105" s="36">
        <f t="shared" si="9"/>
        <v>0</v>
      </c>
      <c r="J105" s="36">
        <f t="shared" si="10"/>
        <v>0</v>
      </c>
      <c r="K105" s="36">
        <f t="shared" si="11"/>
        <v>0</v>
      </c>
    </row>
    <row r="106" spans="1:11" ht="14.25">
      <c r="A106" s="79">
        <v>17</v>
      </c>
      <c r="B106" s="6" t="s">
        <v>189</v>
      </c>
      <c r="C106" s="6" t="s">
        <v>190</v>
      </c>
      <c r="D106" s="7" t="s">
        <v>55</v>
      </c>
      <c r="E106" s="20">
        <v>1</v>
      </c>
      <c r="F106" s="41"/>
      <c r="G106" s="9">
        <v>0.08</v>
      </c>
      <c r="H106" s="37">
        <f t="shared" si="8"/>
        <v>0</v>
      </c>
      <c r="I106" s="36">
        <f t="shared" si="9"/>
        <v>0</v>
      </c>
      <c r="J106" s="36">
        <f t="shared" si="10"/>
        <v>0</v>
      </c>
      <c r="K106" s="36">
        <f t="shared" si="11"/>
        <v>0</v>
      </c>
    </row>
    <row r="107" spans="1:11" ht="14.25">
      <c r="A107" s="79">
        <v>18</v>
      </c>
      <c r="B107" s="6" t="s">
        <v>193</v>
      </c>
      <c r="C107" s="6" t="s">
        <v>194</v>
      </c>
      <c r="D107" s="7" t="s">
        <v>56</v>
      </c>
      <c r="E107" s="20">
        <v>1</v>
      </c>
      <c r="F107" s="41"/>
      <c r="G107" s="9">
        <v>0.08</v>
      </c>
      <c r="H107" s="37">
        <f t="shared" si="8"/>
        <v>0</v>
      </c>
      <c r="I107" s="36">
        <f t="shared" si="9"/>
        <v>0</v>
      </c>
      <c r="J107" s="36">
        <f t="shared" si="10"/>
        <v>0</v>
      </c>
      <c r="K107" s="36">
        <f t="shared" si="11"/>
        <v>0</v>
      </c>
    </row>
    <row r="108" spans="1:11" ht="14.25">
      <c r="A108" s="79">
        <v>19</v>
      </c>
      <c r="B108" s="6" t="s">
        <v>128</v>
      </c>
      <c r="C108" s="2" t="s">
        <v>196</v>
      </c>
      <c r="D108" s="7" t="s">
        <v>55</v>
      </c>
      <c r="E108" s="20">
        <v>4</v>
      </c>
      <c r="F108" s="41"/>
      <c r="G108" s="9">
        <v>0.08</v>
      </c>
      <c r="H108" s="37">
        <f t="shared" si="8"/>
        <v>0</v>
      </c>
      <c r="I108" s="36">
        <f t="shared" si="9"/>
        <v>0</v>
      </c>
      <c r="J108" s="36">
        <f t="shared" si="10"/>
        <v>0</v>
      </c>
      <c r="K108" s="36">
        <f t="shared" si="11"/>
        <v>0</v>
      </c>
    </row>
    <row r="109" spans="1:11" ht="14.25">
      <c r="A109" s="79">
        <v>20</v>
      </c>
      <c r="B109" s="6" t="s">
        <v>129</v>
      </c>
      <c r="C109" s="2" t="s">
        <v>196</v>
      </c>
      <c r="D109" s="7" t="s">
        <v>55</v>
      </c>
      <c r="E109" s="20">
        <v>5</v>
      </c>
      <c r="F109" s="41"/>
      <c r="G109" s="9">
        <v>0.08</v>
      </c>
      <c r="H109" s="37">
        <f t="shared" si="8"/>
        <v>0</v>
      </c>
      <c r="I109" s="36">
        <f t="shared" si="9"/>
        <v>0</v>
      </c>
      <c r="J109" s="36">
        <f t="shared" si="10"/>
        <v>0</v>
      </c>
      <c r="K109" s="36">
        <f t="shared" si="11"/>
        <v>0</v>
      </c>
    </row>
    <row r="110" spans="1:11" ht="14.25">
      <c r="A110" s="79">
        <v>21</v>
      </c>
      <c r="B110" s="13" t="s">
        <v>130</v>
      </c>
      <c r="C110" s="2" t="s">
        <v>196</v>
      </c>
      <c r="D110" s="12" t="s">
        <v>55</v>
      </c>
      <c r="E110" s="44">
        <v>4</v>
      </c>
      <c r="F110" s="41"/>
      <c r="G110" s="14">
        <v>0.08</v>
      </c>
      <c r="H110" s="37">
        <f t="shared" si="8"/>
        <v>0</v>
      </c>
      <c r="I110" s="36">
        <f t="shared" si="9"/>
        <v>0</v>
      </c>
      <c r="J110" s="36">
        <f t="shared" si="10"/>
        <v>0</v>
      </c>
      <c r="K110" s="36">
        <f t="shared" si="11"/>
        <v>0</v>
      </c>
    </row>
    <row r="111" spans="1:11" ht="14.25">
      <c r="A111" s="79">
        <v>22</v>
      </c>
      <c r="B111" s="25" t="s">
        <v>195</v>
      </c>
      <c r="C111" s="5" t="s">
        <v>197</v>
      </c>
      <c r="D111" s="8" t="s">
        <v>55</v>
      </c>
      <c r="E111" s="19">
        <v>5</v>
      </c>
      <c r="F111" s="41"/>
      <c r="G111" s="9">
        <v>0.08</v>
      </c>
      <c r="H111" s="37">
        <f t="shared" si="8"/>
        <v>0</v>
      </c>
      <c r="I111" s="36">
        <f t="shared" si="9"/>
        <v>0</v>
      </c>
      <c r="J111" s="36">
        <f t="shared" si="10"/>
        <v>0</v>
      </c>
      <c r="K111" s="36">
        <f t="shared" si="11"/>
        <v>0</v>
      </c>
    </row>
    <row r="112" spans="1:11" ht="14.25">
      <c r="A112" s="30"/>
      <c r="F112" s="38" t="s">
        <v>21</v>
      </c>
      <c r="I112" s="41">
        <f>SUM(I90:I111)</f>
        <v>0</v>
      </c>
      <c r="J112" s="41">
        <f>SUM(J90:J111)</f>
        <v>0</v>
      </c>
      <c r="K112" s="41">
        <f>SUM(K90:K111)</f>
        <v>0</v>
      </c>
    </row>
    <row r="113" spans="1:11" ht="14.25">
      <c r="A113" s="77"/>
      <c r="B113" s="65" t="s">
        <v>409</v>
      </c>
      <c r="I113" s="42"/>
      <c r="J113" s="42"/>
      <c r="K113" s="42"/>
    </row>
    <row r="114" spans="1:2" ht="42.75">
      <c r="A114" s="18"/>
      <c r="B114" s="65" t="s">
        <v>347</v>
      </c>
    </row>
    <row r="115" ht="14.25">
      <c r="A115" s="18"/>
    </row>
    <row r="117" spans="1:7" ht="14.25">
      <c r="A117" s="33"/>
      <c r="B117" s="33" t="s">
        <v>410</v>
      </c>
      <c r="G117" s="10"/>
    </row>
    <row r="118" spans="1:11" ht="28.5">
      <c r="A118" s="50" t="s">
        <v>25</v>
      </c>
      <c r="B118" s="50" t="s">
        <v>26</v>
      </c>
      <c r="C118" s="50" t="s">
        <v>27</v>
      </c>
      <c r="D118" s="50" t="s">
        <v>28</v>
      </c>
      <c r="E118" s="52" t="s">
        <v>29</v>
      </c>
      <c r="F118" s="61" t="s">
        <v>162</v>
      </c>
      <c r="G118" s="54" t="s">
        <v>68</v>
      </c>
      <c r="H118" s="55" t="s">
        <v>161</v>
      </c>
      <c r="I118" s="56" t="s">
        <v>30</v>
      </c>
      <c r="J118" s="53" t="s">
        <v>164</v>
      </c>
      <c r="K118" s="55" t="s">
        <v>24</v>
      </c>
    </row>
    <row r="119" spans="1:11" ht="14.25">
      <c r="A119" s="79">
        <v>1</v>
      </c>
      <c r="B119" s="6" t="s">
        <v>131</v>
      </c>
      <c r="C119" s="6" t="s">
        <v>319</v>
      </c>
      <c r="D119" s="7" t="s">
        <v>55</v>
      </c>
      <c r="E119" s="20">
        <v>8</v>
      </c>
      <c r="F119" s="84"/>
      <c r="G119" s="9">
        <v>0.08</v>
      </c>
      <c r="H119" s="37">
        <f aca="true" t="shared" si="12" ref="H119:H130">F119*G119+F119</f>
        <v>0</v>
      </c>
      <c r="I119" s="36">
        <f aca="true" t="shared" si="13" ref="I119:I130">F119*E119</f>
        <v>0</v>
      </c>
      <c r="J119" s="36">
        <f aca="true" t="shared" si="14" ref="J119:J130">K119-I119</f>
        <v>0</v>
      </c>
      <c r="K119" s="36">
        <f aca="true" t="shared" si="15" ref="K119:K130">E119*H119</f>
        <v>0</v>
      </c>
    </row>
    <row r="120" spans="1:11" ht="14.25">
      <c r="A120" s="79">
        <v>2</v>
      </c>
      <c r="B120" s="6" t="s">
        <v>200</v>
      </c>
      <c r="C120" s="6" t="s">
        <v>319</v>
      </c>
      <c r="D120" s="13"/>
      <c r="E120" s="20">
        <v>4</v>
      </c>
      <c r="F120" s="85"/>
      <c r="G120" s="9">
        <v>0.08</v>
      </c>
      <c r="H120" s="37">
        <f t="shared" si="12"/>
        <v>0</v>
      </c>
      <c r="I120" s="36">
        <f t="shared" si="13"/>
        <v>0</v>
      </c>
      <c r="J120" s="36">
        <f t="shared" si="14"/>
        <v>0</v>
      </c>
      <c r="K120" s="36">
        <f t="shared" si="15"/>
        <v>0</v>
      </c>
    </row>
    <row r="121" spans="1:11" ht="14.25">
      <c r="A121" s="79">
        <v>3</v>
      </c>
      <c r="B121" s="6" t="s">
        <v>78</v>
      </c>
      <c r="C121" s="6" t="s">
        <v>320</v>
      </c>
      <c r="D121" s="6"/>
      <c r="E121" s="20">
        <v>2</v>
      </c>
      <c r="F121" s="84"/>
      <c r="G121" s="9">
        <v>0.08</v>
      </c>
      <c r="H121" s="37">
        <f t="shared" si="12"/>
        <v>0</v>
      </c>
      <c r="I121" s="36">
        <f t="shared" si="13"/>
        <v>0</v>
      </c>
      <c r="J121" s="36">
        <f t="shared" si="14"/>
        <v>0</v>
      </c>
      <c r="K121" s="36">
        <f t="shared" si="15"/>
        <v>0</v>
      </c>
    </row>
    <row r="122" spans="1:11" ht="14.25">
      <c r="A122" s="79">
        <v>4</v>
      </c>
      <c r="B122" s="6" t="s">
        <v>79</v>
      </c>
      <c r="C122" s="6" t="s">
        <v>321</v>
      </c>
      <c r="D122" s="6"/>
      <c r="E122" s="20">
        <v>1</v>
      </c>
      <c r="F122" s="84"/>
      <c r="G122" s="9">
        <v>0.08</v>
      </c>
      <c r="H122" s="37">
        <f t="shared" si="12"/>
        <v>0</v>
      </c>
      <c r="I122" s="36">
        <f t="shared" si="13"/>
        <v>0</v>
      </c>
      <c r="J122" s="36">
        <f t="shared" si="14"/>
        <v>0</v>
      </c>
      <c r="K122" s="36">
        <f t="shared" si="15"/>
        <v>0</v>
      </c>
    </row>
    <row r="123" spans="1:11" ht="14.25">
      <c r="A123" s="79">
        <v>5</v>
      </c>
      <c r="B123" s="6" t="s">
        <v>202</v>
      </c>
      <c r="C123" s="6"/>
      <c r="D123" s="6" t="s">
        <v>56</v>
      </c>
      <c r="E123" s="20">
        <v>4</v>
      </c>
      <c r="F123" s="84"/>
      <c r="G123" s="9">
        <v>0.08</v>
      </c>
      <c r="H123" s="37">
        <f t="shared" si="12"/>
        <v>0</v>
      </c>
      <c r="I123" s="36">
        <f t="shared" si="13"/>
        <v>0</v>
      </c>
      <c r="J123" s="36">
        <f t="shared" si="14"/>
        <v>0</v>
      </c>
      <c r="K123" s="36">
        <f t="shared" si="15"/>
        <v>0</v>
      </c>
    </row>
    <row r="124" spans="1:11" ht="14.25">
      <c r="A124" s="79">
        <v>6</v>
      </c>
      <c r="B124" s="6" t="s">
        <v>123</v>
      </c>
      <c r="C124" s="6"/>
      <c r="D124" s="6" t="s">
        <v>56</v>
      </c>
      <c r="E124" s="20">
        <v>1</v>
      </c>
      <c r="F124" s="84"/>
      <c r="G124" s="9">
        <v>0.08</v>
      </c>
      <c r="H124" s="37">
        <f t="shared" si="12"/>
        <v>0</v>
      </c>
      <c r="I124" s="36">
        <f t="shared" si="13"/>
        <v>0</v>
      </c>
      <c r="J124" s="36">
        <f t="shared" si="14"/>
        <v>0</v>
      </c>
      <c r="K124" s="36">
        <f t="shared" si="15"/>
        <v>0</v>
      </c>
    </row>
    <row r="125" spans="1:11" ht="14.25">
      <c r="A125" s="79">
        <v>7</v>
      </c>
      <c r="B125" s="6" t="s">
        <v>80</v>
      </c>
      <c r="C125" s="6"/>
      <c r="D125" s="6" t="s">
        <v>56</v>
      </c>
      <c r="E125" s="20">
        <v>1</v>
      </c>
      <c r="F125" s="84"/>
      <c r="G125" s="9">
        <v>0.08</v>
      </c>
      <c r="H125" s="37">
        <f t="shared" si="12"/>
        <v>0</v>
      </c>
      <c r="I125" s="36">
        <f t="shared" si="13"/>
        <v>0</v>
      </c>
      <c r="J125" s="36">
        <f t="shared" si="14"/>
        <v>0</v>
      </c>
      <c r="K125" s="36">
        <f t="shared" si="15"/>
        <v>0</v>
      </c>
    </row>
    <row r="126" spans="1:11" ht="14.25">
      <c r="A126" s="79">
        <v>8</v>
      </c>
      <c r="B126" s="6" t="s">
        <v>132</v>
      </c>
      <c r="C126" s="6"/>
      <c r="D126" s="6" t="s">
        <v>56</v>
      </c>
      <c r="E126" s="20">
        <v>1</v>
      </c>
      <c r="F126" s="84"/>
      <c r="G126" s="9">
        <v>0.08</v>
      </c>
      <c r="H126" s="37">
        <f t="shared" si="12"/>
        <v>0</v>
      </c>
      <c r="I126" s="36">
        <f t="shared" si="13"/>
        <v>0</v>
      </c>
      <c r="J126" s="36">
        <f t="shared" si="14"/>
        <v>0</v>
      </c>
      <c r="K126" s="36">
        <f t="shared" si="15"/>
        <v>0</v>
      </c>
    </row>
    <row r="127" spans="1:11" ht="14.25">
      <c r="A127" s="79">
        <v>9</v>
      </c>
      <c r="B127" s="25" t="s">
        <v>201</v>
      </c>
      <c r="C127" s="5"/>
      <c r="D127" s="5" t="s">
        <v>56</v>
      </c>
      <c r="E127" s="19">
        <v>2</v>
      </c>
      <c r="F127" s="84"/>
      <c r="G127" s="9">
        <v>0.08</v>
      </c>
      <c r="H127" s="37">
        <f t="shared" si="12"/>
        <v>0</v>
      </c>
      <c r="I127" s="36">
        <f t="shared" si="13"/>
        <v>0</v>
      </c>
      <c r="J127" s="36">
        <f t="shared" si="14"/>
        <v>0</v>
      </c>
      <c r="K127" s="36">
        <f t="shared" si="15"/>
        <v>0</v>
      </c>
    </row>
    <row r="128" spans="1:11" ht="14.25">
      <c r="A128" s="79">
        <v>10</v>
      </c>
      <c r="B128" s="25" t="s">
        <v>203</v>
      </c>
      <c r="C128" s="5" t="s">
        <v>206</v>
      </c>
      <c r="D128" s="5" t="s">
        <v>55</v>
      </c>
      <c r="E128" s="19">
        <v>4</v>
      </c>
      <c r="F128" s="84"/>
      <c r="G128" s="9">
        <v>0.08</v>
      </c>
      <c r="H128" s="37">
        <f t="shared" si="12"/>
        <v>0</v>
      </c>
      <c r="I128" s="36">
        <f t="shared" si="13"/>
        <v>0</v>
      </c>
      <c r="J128" s="36">
        <f t="shared" si="14"/>
        <v>0</v>
      </c>
      <c r="K128" s="36">
        <f t="shared" si="15"/>
        <v>0</v>
      </c>
    </row>
    <row r="129" spans="1:11" ht="14.25">
      <c r="A129" s="79">
        <v>11</v>
      </c>
      <c r="B129" s="25" t="s">
        <v>204</v>
      </c>
      <c r="C129" s="5" t="s">
        <v>206</v>
      </c>
      <c r="D129" s="5" t="s">
        <v>55</v>
      </c>
      <c r="E129" s="19">
        <v>4</v>
      </c>
      <c r="F129" s="84"/>
      <c r="G129" s="9">
        <v>0.08</v>
      </c>
      <c r="H129" s="37">
        <f t="shared" si="12"/>
        <v>0</v>
      </c>
      <c r="I129" s="36">
        <f t="shared" si="13"/>
        <v>0</v>
      </c>
      <c r="J129" s="36">
        <f t="shared" si="14"/>
        <v>0</v>
      </c>
      <c r="K129" s="36">
        <f t="shared" si="15"/>
        <v>0</v>
      </c>
    </row>
    <row r="130" spans="1:11" ht="14.25">
      <c r="A130" s="79">
        <v>12</v>
      </c>
      <c r="B130" s="25" t="s">
        <v>205</v>
      </c>
      <c r="C130" s="5" t="s">
        <v>206</v>
      </c>
      <c r="D130" s="5" t="s">
        <v>55</v>
      </c>
      <c r="E130" s="19">
        <v>4</v>
      </c>
      <c r="F130" s="84"/>
      <c r="G130" s="9">
        <v>0.08</v>
      </c>
      <c r="H130" s="37">
        <f t="shared" si="12"/>
        <v>0</v>
      </c>
      <c r="I130" s="36">
        <f t="shared" si="13"/>
        <v>0</v>
      </c>
      <c r="J130" s="36">
        <f t="shared" si="14"/>
        <v>0</v>
      </c>
      <c r="K130" s="36">
        <f t="shared" si="15"/>
        <v>0</v>
      </c>
    </row>
    <row r="131" spans="1:11" ht="14.25">
      <c r="A131" s="34"/>
      <c r="F131" s="38" t="s">
        <v>21</v>
      </c>
      <c r="G131" s="5"/>
      <c r="H131" s="36"/>
      <c r="I131" s="41">
        <f>SUM(I119:I130)</f>
        <v>0</v>
      </c>
      <c r="J131" s="41">
        <f>SUM(J119:J130)</f>
        <v>0</v>
      </c>
      <c r="K131" s="41">
        <f>SUM(K119:K130)</f>
        <v>0</v>
      </c>
    </row>
    <row r="132" spans="1:11" ht="14.25">
      <c r="A132" s="34"/>
      <c r="B132" s="102" t="s">
        <v>411</v>
      </c>
      <c r="F132" s="35"/>
      <c r="G132" s="1"/>
      <c r="H132" s="35"/>
      <c r="I132" s="42"/>
      <c r="J132" s="42"/>
      <c r="K132" s="42"/>
    </row>
    <row r="133" spans="2:11" ht="37.5" customHeight="1">
      <c r="B133" s="102" t="s">
        <v>207</v>
      </c>
      <c r="F133" s="35"/>
      <c r="G133" s="1"/>
      <c r="H133" s="35"/>
      <c r="I133" s="42"/>
      <c r="J133" s="42"/>
      <c r="K133" s="42"/>
    </row>
    <row r="134" ht="36.75" customHeight="1">
      <c r="B134" s="102" t="s">
        <v>208</v>
      </c>
    </row>
    <row r="135" ht="66" customHeight="1">
      <c r="B135" s="102" t="s">
        <v>209</v>
      </c>
    </row>
    <row r="136" ht="66" customHeight="1">
      <c r="B136" s="102" t="s">
        <v>317</v>
      </c>
    </row>
    <row r="137" ht="38.25" customHeight="1">
      <c r="B137" s="102" t="s">
        <v>210</v>
      </c>
    </row>
    <row r="138" ht="42.75">
      <c r="B138" s="102" t="s">
        <v>52</v>
      </c>
    </row>
    <row r="139" ht="65.25" customHeight="1">
      <c r="B139" s="102" t="s">
        <v>326</v>
      </c>
    </row>
    <row r="140" ht="28.5">
      <c r="B140" s="102" t="s">
        <v>20</v>
      </c>
    </row>
    <row r="141" ht="51" customHeight="1">
      <c r="B141" s="102" t="s">
        <v>348</v>
      </c>
    </row>
    <row r="142" ht="51" customHeight="1">
      <c r="B142" s="64"/>
    </row>
    <row r="144" spans="1:7" ht="14.25">
      <c r="A144" s="33" t="s">
        <v>412</v>
      </c>
      <c r="G144" s="10"/>
    </row>
    <row r="145" spans="1:11" ht="28.5">
      <c r="A145" s="50" t="s">
        <v>25</v>
      </c>
      <c r="B145" s="50" t="s">
        <v>26</v>
      </c>
      <c r="C145" s="50" t="s">
        <v>27</v>
      </c>
      <c r="D145" s="50" t="s">
        <v>28</v>
      </c>
      <c r="E145" s="52" t="s">
        <v>29</v>
      </c>
      <c r="F145" s="53" t="s">
        <v>162</v>
      </c>
      <c r="G145" s="54" t="s">
        <v>68</v>
      </c>
      <c r="H145" s="55" t="s">
        <v>161</v>
      </c>
      <c r="I145" s="56" t="s">
        <v>30</v>
      </c>
      <c r="J145" s="53" t="s">
        <v>164</v>
      </c>
      <c r="K145" s="55" t="s">
        <v>24</v>
      </c>
    </row>
    <row r="146" spans="1:11" ht="14.25">
      <c r="A146" s="79">
        <v>1</v>
      </c>
      <c r="B146" s="6" t="s">
        <v>85</v>
      </c>
      <c r="C146" s="6" t="s">
        <v>86</v>
      </c>
      <c r="D146" s="7" t="s">
        <v>55</v>
      </c>
      <c r="E146" s="20">
        <v>10</v>
      </c>
      <c r="F146" s="41"/>
      <c r="G146" s="9">
        <v>0.08</v>
      </c>
      <c r="H146" s="37">
        <f aca="true" t="shared" si="16" ref="H146:H155">F146*G146+F146</f>
        <v>0</v>
      </c>
      <c r="I146" s="36">
        <f aca="true" t="shared" si="17" ref="I146:I155">F146*E146</f>
        <v>0</v>
      </c>
      <c r="J146" s="36">
        <f aca="true" t="shared" si="18" ref="J146:J155">K146-I146</f>
        <v>0</v>
      </c>
      <c r="K146" s="36">
        <f aca="true" t="shared" si="19" ref="K146:K155">E146*H146</f>
        <v>0</v>
      </c>
    </row>
    <row r="147" spans="1:11" ht="14.25">
      <c r="A147" s="79">
        <v>2</v>
      </c>
      <c r="B147" s="6" t="s">
        <v>87</v>
      </c>
      <c r="C147" s="6" t="s">
        <v>88</v>
      </c>
      <c r="D147" s="7" t="s">
        <v>55</v>
      </c>
      <c r="E147" s="20">
        <v>10</v>
      </c>
      <c r="F147" s="41"/>
      <c r="G147" s="9">
        <v>0.08</v>
      </c>
      <c r="H147" s="37">
        <f t="shared" si="16"/>
        <v>0</v>
      </c>
      <c r="I147" s="36">
        <f t="shared" si="17"/>
        <v>0</v>
      </c>
      <c r="J147" s="36">
        <f t="shared" si="18"/>
        <v>0</v>
      </c>
      <c r="K147" s="36">
        <f t="shared" si="19"/>
        <v>0</v>
      </c>
    </row>
    <row r="148" spans="1:11" ht="14.25">
      <c r="A148" s="79">
        <v>3</v>
      </c>
      <c r="B148" s="6" t="s">
        <v>89</v>
      </c>
      <c r="C148" s="6" t="s">
        <v>90</v>
      </c>
      <c r="D148" s="7" t="s">
        <v>55</v>
      </c>
      <c r="E148" s="20">
        <v>12</v>
      </c>
      <c r="F148" s="41"/>
      <c r="G148" s="9">
        <v>0.08</v>
      </c>
      <c r="H148" s="37">
        <f t="shared" si="16"/>
        <v>0</v>
      </c>
      <c r="I148" s="36">
        <f t="shared" si="17"/>
        <v>0</v>
      </c>
      <c r="J148" s="36">
        <f t="shared" si="18"/>
        <v>0</v>
      </c>
      <c r="K148" s="36">
        <f t="shared" si="19"/>
        <v>0</v>
      </c>
    </row>
    <row r="149" spans="1:11" ht="14.25">
      <c r="A149" s="79">
        <v>4</v>
      </c>
      <c r="B149" s="6" t="s">
        <v>91</v>
      </c>
      <c r="C149" s="6" t="s">
        <v>93</v>
      </c>
      <c r="D149" s="7" t="s">
        <v>55</v>
      </c>
      <c r="E149" s="20">
        <v>4</v>
      </c>
      <c r="F149" s="41"/>
      <c r="G149" s="9">
        <v>0.08</v>
      </c>
      <c r="H149" s="37">
        <f t="shared" si="16"/>
        <v>0</v>
      </c>
      <c r="I149" s="36">
        <f t="shared" si="17"/>
        <v>0</v>
      </c>
      <c r="J149" s="36">
        <f t="shared" si="18"/>
        <v>0</v>
      </c>
      <c r="K149" s="36">
        <f t="shared" si="19"/>
        <v>0</v>
      </c>
    </row>
    <row r="150" spans="1:11" ht="14.25">
      <c r="A150" s="79">
        <v>5</v>
      </c>
      <c r="B150" s="6" t="s">
        <v>8</v>
      </c>
      <c r="C150" s="6" t="s">
        <v>93</v>
      </c>
      <c r="D150" s="7" t="s">
        <v>55</v>
      </c>
      <c r="E150" s="20">
        <v>2</v>
      </c>
      <c r="F150" s="41"/>
      <c r="G150" s="9">
        <v>0.08</v>
      </c>
      <c r="H150" s="37">
        <f t="shared" si="16"/>
        <v>0</v>
      </c>
      <c r="I150" s="36">
        <f t="shared" si="17"/>
        <v>0</v>
      </c>
      <c r="J150" s="36">
        <f t="shared" si="18"/>
        <v>0</v>
      </c>
      <c r="K150" s="36">
        <f t="shared" si="19"/>
        <v>0</v>
      </c>
    </row>
    <row r="151" spans="1:11" ht="14.25">
      <c r="A151" s="79">
        <v>6</v>
      </c>
      <c r="B151" s="6" t="s">
        <v>94</v>
      </c>
      <c r="C151" s="5"/>
      <c r="D151" s="7" t="s">
        <v>35</v>
      </c>
      <c r="E151" s="19">
        <v>3</v>
      </c>
      <c r="F151" s="41"/>
      <c r="G151" s="9">
        <v>0.08</v>
      </c>
      <c r="H151" s="37">
        <f t="shared" si="16"/>
        <v>0</v>
      </c>
      <c r="I151" s="36">
        <f t="shared" si="17"/>
        <v>0</v>
      </c>
      <c r="J151" s="36">
        <f t="shared" si="18"/>
        <v>0</v>
      </c>
      <c r="K151" s="36">
        <f t="shared" si="19"/>
        <v>0</v>
      </c>
    </row>
    <row r="152" spans="1:11" ht="14.25">
      <c r="A152" s="79">
        <v>7</v>
      </c>
      <c r="B152" s="6" t="s">
        <v>95</v>
      </c>
      <c r="C152" s="5"/>
      <c r="D152" s="7" t="s">
        <v>35</v>
      </c>
      <c r="E152" s="19">
        <v>3</v>
      </c>
      <c r="F152" s="41"/>
      <c r="G152" s="9">
        <v>0.08</v>
      </c>
      <c r="H152" s="37">
        <f t="shared" si="16"/>
        <v>0</v>
      </c>
      <c r="I152" s="36">
        <f t="shared" si="17"/>
        <v>0</v>
      </c>
      <c r="J152" s="36">
        <f t="shared" si="18"/>
        <v>0</v>
      </c>
      <c r="K152" s="36">
        <f t="shared" si="19"/>
        <v>0</v>
      </c>
    </row>
    <row r="153" spans="1:11" ht="14.25">
      <c r="A153" s="79">
        <v>8</v>
      </c>
      <c r="B153" s="6" t="s">
        <v>331</v>
      </c>
      <c r="C153" s="5"/>
      <c r="D153" s="7" t="s">
        <v>35</v>
      </c>
      <c r="E153" s="19">
        <v>1</v>
      </c>
      <c r="F153" s="41"/>
      <c r="G153" s="9">
        <v>0.08</v>
      </c>
      <c r="H153" s="37">
        <f t="shared" si="16"/>
        <v>0</v>
      </c>
      <c r="I153" s="36">
        <f t="shared" si="17"/>
        <v>0</v>
      </c>
      <c r="J153" s="36">
        <f t="shared" si="18"/>
        <v>0</v>
      </c>
      <c r="K153" s="36">
        <f t="shared" si="19"/>
        <v>0</v>
      </c>
    </row>
    <row r="154" spans="1:11" ht="14.25">
      <c r="A154" s="79">
        <v>9</v>
      </c>
      <c r="B154" s="25" t="s">
        <v>332</v>
      </c>
      <c r="C154" s="5"/>
      <c r="D154" s="8" t="s">
        <v>35</v>
      </c>
      <c r="E154" s="19">
        <v>1</v>
      </c>
      <c r="F154" s="41"/>
      <c r="G154" s="9">
        <v>0.08</v>
      </c>
      <c r="H154" s="37">
        <f t="shared" si="16"/>
        <v>0</v>
      </c>
      <c r="I154" s="36">
        <f t="shared" si="17"/>
        <v>0</v>
      </c>
      <c r="J154" s="36">
        <f t="shared" si="18"/>
        <v>0</v>
      </c>
      <c r="K154" s="36">
        <f t="shared" si="19"/>
        <v>0</v>
      </c>
    </row>
    <row r="155" spans="1:11" ht="14.25">
      <c r="A155" s="79">
        <v>10</v>
      </c>
      <c r="B155" s="21" t="s">
        <v>17</v>
      </c>
      <c r="C155" s="5" t="s">
        <v>218</v>
      </c>
      <c r="D155" s="20" t="s">
        <v>55</v>
      </c>
      <c r="E155" s="47">
        <v>2</v>
      </c>
      <c r="F155" s="84"/>
      <c r="G155" s="9">
        <v>0.08</v>
      </c>
      <c r="H155" s="37">
        <f t="shared" si="16"/>
        <v>0</v>
      </c>
      <c r="I155" s="36">
        <f t="shared" si="17"/>
        <v>0</v>
      </c>
      <c r="J155" s="36">
        <f t="shared" si="18"/>
        <v>0</v>
      </c>
      <c r="K155" s="36">
        <f t="shared" si="19"/>
        <v>0</v>
      </c>
    </row>
    <row r="156" spans="1:11" ht="14.25">
      <c r="A156" s="22"/>
      <c r="F156" s="38" t="s">
        <v>21</v>
      </c>
      <c r="G156" s="5"/>
      <c r="H156" s="36"/>
      <c r="I156" s="41">
        <f>SUM(I146:I155)</f>
        <v>0</v>
      </c>
      <c r="J156" s="41">
        <f>SUM(J146:J155)</f>
        <v>0</v>
      </c>
      <c r="K156" s="41">
        <f>SUM(K146:K155)</f>
        <v>0</v>
      </c>
    </row>
    <row r="157" spans="1:11" ht="14.25">
      <c r="A157" s="22"/>
      <c r="B157" s="65" t="s">
        <v>413</v>
      </c>
      <c r="F157" s="35"/>
      <c r="G157" s="1"/>
      <c r="H157" s="35"/>
      <c r="I157" s="42"/>
      <c r="J157" s="42"/>
      <c r="K157" s="42"/>
    </row>
    <row r="158" spans="2:11" ht="42.75">
      <c r="B158" s="65" t="s">
        <v>350</v>
      </c>
      <c r="F158" s="35"/>
      <c r="G158" s="1"/>
      <c r="H158" s="35"/>
      <c r="I158" s="42"/>
      <c r="J158" s="42"/>
      <c r="K158" s="42"/>
    </row>
    <row r="161" spans="1:2" ht="14.25">
      <c r="A161" s="33" t="s">
        <v>414</v>
      </c>
      <c r="B161" s="31"/>
    </row>
    <row r="162" spans="1:11" ht="28.5">
      <c r="A162" s="52" t="s">
        <v>25</v>
      </c>
      <c r="B162" s="52" t="s">
        <v>26</v>
      </c>
      <c r="C162" s="57"/>
      <c r="D162" s="52" t="s">
        <v>96</v>
      </c>
      <c r="E162" s="52" t="s">
        <v>29</v>
      </c>
      <c r="F162" s="61" t="s">
        <v>162</v>
      </c>
      <c r="G162" s="54" t="s">
        <v>68</v>
      </c>
      <c r="H162" s="55" t="s">
        <v>161</v>
      </c>
      <c r="I162" s="56" t="s">
        <v>30</v>
      </c>
      <c r="J162" s="53" t="s">
        <v>164</v>
      </c>
      <c r="K162" s="55" t="s">
        <v>24</v>
      </c>
    </row>
    <row r="163" spans="1:11" ht="14.25">
      <c r="A163" s="79">
        <v>1</v>
      </c>
      <c r="B163" s="21" t="s">
        <v>97</v>
      </c>
      <c r="C163" s="5" t="s">
        <v>213</v>
      </c>
      <c r="D163" s="20" t="s">
        <v>55</v>
      </c>
      <c r="E163" s="47">
        <v>350</v>
      </c>
      <c r="F163" s="41"/>
      <c r="G163" s="9">
        <v>0.08</v>
      </c>
      <c r="H163" s="37">
        <f aca="true" t="shared" si="20" ref="H163:H221">F163*G163+F163</f>
        <v>0</v>
      </c>
      <c r="I163" s="36">
        <f aca="true" t="shared" si="21" ref="I163:I221">F163*E163</f>
        <v>0</v>
      </c>
      <c r="J163" s="36">
        <f aca="true" t="shared" si="22" ref="J163:J221">K163-I163</f>
        <v>0</v>
      </c>
      <c r="K163" s="36">
        <f aca="true" t="shared" si="23" ref="K163:K221">E163*H163</f>
        <v>0</v>
      </c>
    </row>
    <row r="164" spans="1:11" ht="14.25">
      <c r="A164" s="79">
        <v>2</v>
      </c>
      <c r="B164" s="21" t="s">
        <v>98</v>
      </c>
      <c r="C164" s="5" t="s">
        <v>214</v>
      </c>
      <c r="D164" s="20" t="s">
        <v>55</v>
      </c>
      <c r="E164" s="47">
        <v>150</v>
      </c>
      <c r="F164" s="41"/>
      <c r="G164" s="9">
        <v>0.08</v>
      </c>
      <c r="H164" s="37">
        <f t="shared" si="20"/>
        <v>0</v>
      </c>
      <c r="I164" s="36">
        <f t="shared" si="21"/>
        <v>0</v>
      </c>
      <c r="J164" s="36">
        <f t="shared" si="22"/>
        <v>0</v>
      </c>
      <c r="K164" s="36">
        <f t="shared" si="23"/>
        <v>0</v>
      </c>
    </row>
    <row r="165" spans="1:11" ht="14.25">
      <c r="A165" s="79">
        <v>3</v>
      </c>
      <c r="B165" s="21" t="s">
        <v>99</v>
      </c>
      <c r="C165" s="5" t="s">
        <v>214</v>
      </c>
      <c r="D165" s="20" t="s">
        <v>55</v>
      </c>
      <c r="E165" s="47">
        <v>200</v>
      </c>
      <c r="F165" s="41"/>
      <c r="G165" s="9">
        <v>0.08</v>
      </c>
      <c r="H165" s="37">
        <f t="shared" si="20"/>
        <v>0</v>
      </c>
      <c r="I165" s="36">
        <f t="shared" si="21"/>
        <v>0</v>
      </c>
      <c r="J165" s="36">
        <f t="shared" si="22"/>
        <v>0</v>
      </c>
      <c r="K165" s="36">
        <f t="shared" si="23"/>
        <v>0</v>
      </c>
    </row>
    <row r="166" spans="1:11" ht="14.25">
      <c r="A166" s="79">
        <v>4</v>
      </c>
      <c r="B166" s="21" t="s">
        <v>117</v>
      </c>
      <c r="C166" s="5" t="s">
        <v>218</v>
      </c>
      <c r="D166" s="20" t="s">
        <v>55</v>
      </c>
      <c r="E166" s="47">
        <v>4</v>
      </c>
      <c r="F166" s="41"/>
      <c r="G166" s="9">
        <v>0.08</v>
      </c>
      <c r="H166" s="37">
        <f t="shared" si="20"/>
        <v>0</v>
      </c>
      <c r="I166" s="36">
        <f t="shared" si="21"/>
        <v>0</v>
      </c>
      <c r="J166" s="36">
        <f t="shared" si="22"/>
        <v>0</v>
      </c>
      <c r="K166" s="36">
        <f t="shared" si="23"/>
        <v>0</v>
      </c>
    </row>
    <row r="167" spans="1:11" ht="14.25">
      <c r="A167" s="79">
        <v>5</v>
      </c>
      <c r="B167" s="21" t="s">
        <v>215</v>
      </c>
      <c r="C167" s="5" t="s">
        <v>218</v>
      </c>
      <c r="D167" s="20" t="s">
        <v>55</v>
      </c>
      <c r="E167" s="47">
        <v>13</v>
      </c>
      <c r="F167" s="41"/>
      <c r="G167" s="9">
        <v>0.08</v>
      </c>
      <c r="H167" s="37">
        <f t="shared" si="20"/>
        <v>0</v>
      </c>
      <c r="I167" s="36">
        <f t="shared" si="21"/>
        <v>0</v>
      </c>
      <c r="J167" s="36">
        <f t="shared" si="22"/>
        <v>0</v>
      </c>
      <c r="K167" s="36">
        <f t="shared" si="23"/>
        <v>0</v>
      </c>
    </row>
    <row r="168" spans="1:11" ht="14.25">
      <c r="A168" s="79">
        <v>6</v>
      </c>
      <c r="B168" s="21" t="s">
        <v>100</v>
      </c>
      <c r="C168" s="5" t="s">
        <v>214</v>
      </c>
      <c r="D168" s="20" t="s">
        <v>55</v>
      </c>
      <c r="E168" s="47">
        <v>150</v>
      </c>
      <c r="F168" s="41"/>
      <c r="G168" s="9">
        <v>0.08</v>
      </c>
      <c r="H168" s="37">
        <f t="shared" si="20"/>
        <v>0</v>
      </c>
      <c r="I168" s="36">
        <f t="shared" si="21"/>
        <v>0</v>
      </c>
      <c r="J168" s="36">
        <f t="shared" si="22"/>
        <v>0</v>
      </c>
      <c r="K168" s="36">
        <f t="shared" si="23"/>
        <v>0</v>
      </c>
    </row>
    <row r="169" spans="1:11" ht="14.25">
      <c r="A169" s="79">
        <v>7</v>
      </c>
      <c r="B169" s="21" t="s">
        <v>216</v>
      </c>
      <c r="C169" s="5" t="s">
        <v>223</v>
      </c>
      <c r="D169" s="20" t="s">
        <v>55</v>
      </c>
      <c r="E169" s="47">
        <v>4</v>
      </c>
      <c r="F169" s="41"/>
      <c r="G169" s="9">
        <v>0.08</v>
      </c>
      <c r="H169" s="37">
        <f t="shared" si="20"/>
        <v>0</v>
      </c>
      <c r="I169" s="36">
        <f t="shared" si="21"/>
        <v>0</v>
      </c>
      <c r="J169" s="36">
        <f t="shared" si="22"/>
        <v>0</v>
      </c>
      <c r="K169" s="36">
        <f t="shared" si="23"/>
        <v>0</v>
      </c>
    </row>
    <row r="170" spans="1:11" ht="14.25">
      <c r="A170" s="79">
        <v>8</v>
      </c>
      <c r="B170" s="21" t="s">
        <v>101</v>
      </c>
      <c r="C170" s="5" t="s">
        <v>214</v>
      </c>
      <c r="D170" s="20" t="s">
        <v>55</v>
      </c>
      <c r="E170" s="20">
        <v>80</v>
      </c>
      <c r="F170" s="41"/>
      <c r="G170" s="9">
        <v>0.08</v>
      </c>
      <c r="H170" s="37">
        <f t="shared" si="20"/>
        <v>0</v>
      </c>
      <c r="I170" s="36">
        <f t="shared" si="21"/>
        <v>0</v>
      </c>
      <c r="J170" s="36">
        <f t="shared" si="22"/>
        <v>0</v>
      </c>
      <c r="K170" s="36">
        <f t="shared" si="23"/>
        <v>0</v>
      </c>
    </row>
    <row r="171" spans="1:11" ht="14.25">
      <c r="A171" s="79">
        <v>9</v>
      </c>
      <c r="B171" s="21" t="s">
        <v>102</v>
      </c>
      <c r="C171" s="5" t="s">
        <v>214</v>
      </c>
      <c r="D171" s="20" t="s">
        <v>55</v>
      </c>
      <c r="E171" s="20">
        <v>25</v>
      </c>
      <c r="F171" s="41"/>
      <c r="G171" s="9">
        <v>0.08</v>
      </c>
      <c r="H171" s="37">
        <f t="shared" si="20"/>
        <v>0</v>
      </c>
      <c r="I171" s="36">
        <f t="shared" si="21"/>
        <v>0</v>
      </c>
      <c r="J171" s="36">
        <f t="shared" si="22"/>
        <v>0</v>
      </c>
      <c r="K171" s="36">
        <f t="shared" si="23"/>
        <v>0</v>
      </c>
    </row>
    <row r="172" spans="1:11" ht="14.25">
      <c r="A172" s="79">
        <v>10</v>
      </c>
      <c r="B172" s="21" t="s">
        <v>9</v>
      </c>
      <c r="C172" s="5"/>
      <c r="D172" s="20" t="s">
        <v>56</v>
      </c>
      <c r="E172" s="20">
        <v>900</v>
      </c>
      <c r="F172" s="41"/>
      <c r="G172" s="9">
        <v>0.08</v>
      </c>
      <c r="H172" s="37">
        <f t="shared" si="20"/>
        <v>0</v>
      </c>
      <c r="I172" s="36">
        <f t="shared" si="21"/>
        <v>0</v>
      </c>
      <c r="J172" s="36">
        <f t="shared" si="22"/>
        <v>0</v>
      </c>
      <c r="K172" s="36">
        <f t="shared" si="23"/>
        <v>0</v>
      </c>
    </row>
    <row r="173" spans="1:11" ht="14.25">
      <c r="A173" s="79">
        <v>11</v>
      </c>
      <c r="B173" s="21" t="s">
        <v>103</v>
      </c>
      <c r="C173" s="5" t="s">
        <v>214</v>
      </c>
      <c r="D173" s="20" t="s">
        <v>55</v>
      </c>
      <c r="E173" s="47">
        <v>40</v>
      </c>
      <c r="F173" s="41"/>
      <c r="G173" s="9">
        <v>0.08</v>
      </c>
      <c r="H173" s="37">
        <f t="shared" si="20"/>
        <v>0</v>
      </c>
      <c r="I173" s="36">
        <f t="shared" si="21"/>
        <v>0</v>
      </c>
      <c r="J173" s="36">
        <f t="shared" si="22"/>
        <v>0</v>
      </c>
      <c r="K173" s="36">
        <f t="shared" si="23"/>
        <v>0</v>
      </c>
    </row>
    <row r="174" spans="1:11" ht="14.25">
      <c r="A174" s="79">
        <v>12</v>
      </c>
      <c r="B174" s="21" t="s">
        <v>217</v>
      </c>
      <c r="C174" s="5" t="s">
        <v>218</v>
      </c>
      <c r="D174" s="20" t="s">
        <v>55</v>
      </c>
      <c r="E174" s="47">
        <v>2</v>
      </c>
      <c r="F174" s="41"/>
      <c r="G174" s="9">
        <v>0.08</v>
      </c>
      <c r="H174" s="37">
        <f t="shared" si="20"/>
        <v>0</v>
      </c>
      <c r="I174" s="36">
        <f t="shared" si="21"/>
        <v>0</v>
      </c>
      <c r="J174" s="36">
        <f t="shared" si="22"/>
        <v>0</v>
      </c>
      <c r="K174" s="36">
        <f t="shared" si="23"/>
        <v>0</v>
      </c>
    </row>
    <row r="175" spans="1:11" ht="14.25">
      <c r="A175" s="79">
        <v>13</v>
      </c>
      <c r="B175" s="21" t="s">
        <v>10</v>
      </c>
      <c r="C175" s="5" t="s">
        <v>218</v>
      </c>
      <c r="D175" s="20" t="s">
        <v>55</v>
      </c>
      <c r="E175" s="47">
        <v>15</v>
      </c>
      <c r="F175" s="41"/>
      <c r="G175" s="9">
        <v>0.08</v>
      </c>
      <c r="H175" s="37">
        <f t="shared" si="20"/>
        <v>0</v>
      </c>
      <c r="I175" s="36">
        <f t="shared" si="21"/>
        <v>0</v>
      </c>
      <c r="J175" s="36">
        <f t="shared" si="22"/>
        <v>0</v>
      </c>
      <c r="K175" s="36">
        <f t="shared" si="23"/>
        <v>0</v>
      </c>
    </row>
    <row r="176" spans="1:11" ht="14.25">
      <c r="A176" s="79">
        <v>14</v>
      </c>
      <c r="B176" s="21" t="s">
        <v>219</v>
      </c>
      <c r="C176" s="5" t="s">
        <v>218</v>
      </c>
      <c r="D176" s="20" t="s">
        <v>55</v>
      </c>
      <c r="E176" s="47">
        <v>12</v>
      </c>
      <c r="F176" s="41"/>
      <c r="G176" s="9">
        <v>0.08</v>
      </c>
      <c r="H176" s="37">
        <f t="shared" si="20"/>
        <v>0</v>
      </c>
      <c r="I176" s="36">
        <f t="shared" si="21"/>
        <v>0</v>
      </c>
      <c r="J176" s="36">
        <f t="shared" si="22"/>
        <v>0</v>
      </c>
      <c r="K176" s="36">
        <f t="shared" si="23"/>
        <v>0</v>
      </c>
    </row>
    <row r="177" spans="1:11" ht="14.25">
      <c r="A177" s="79">
        <v>15</v>
      </c>
      <c r="B177" s="21" t="s">
        <v>220</v>
      </c>
      <c r="C177" s="5" t="s">
        <v>213</v>
      </c>
      <c r="D177" s="20" t="s">
        <v>55</v>
      </c>
      <c r="E177" s="47">
        <v>50</v>
      </c>
      <c r="F177" s="41"/>
      <c r="G177" s="9">
        <v>0.08</v>
      </c>
      <c r="H177" s="37">
        <f t="shared" si="20"/>
        <v>0</v>
      </c>
      <c r="I177" s="36">
        <f t="shared" si="21"/>
        <v>0</v>
      </c>
      <c r="J177" s="36">
        <f t="shared" si="22"/>
        <v>0</v>
      </c>
      <c r="K177" s="36">
        <f t="shared" si="23"/>
        <v>0</v>
      </c>
    </row>
    <row r="178" spans="1:11" ht="14.25">
      <c r="A178" s="79">
        <v>16</v>
      </c>
      <c r="B178" s="21" t="s">
        <v>11</v>
      </c>
      <c r="C178" s="5" t="s">
        <v>213</v>
      </c>
      <c r="D178" s="20" t="s">
        <v>55</v>
      </c>
      <c r="E178" s="47">
        <v>30</v>
      </c>
      <c r="F178" s="41"/>
      <c r="G178" s="9">
        <v>0.08</v>
      </c>
      <c r="H178" s="37">
        <f t="shared" si="20"/>
        <v>0</v>
      </c>
      <c r="I178" s="36">
        <f t="shared" si="21"/>
        <v>0</v>
      </c>
      <c r="J178" s="36">
        <f t="shared" si="22"/>
        <v>0</v>
      </c>
      <c r="K178" s="36">
        <f t="shared" si="23"/>
        <v>0</v>
      </c>
    </row>
    <row r="179" spans="1:11" ht="14.25">
      <c r="A179" s="79">
        <v>17</v>
      </c>
      <c r="B179" s="21" t="s">
        <v>104</v>
      </c>
      <c r="C179" s="5" t="s">
        <v>214</v>
      </c>
      <c r="D179" s="20" t="s">
        <v>55</v>
      </c>
      <c r="E179" s="47">
        <v>50</v>
      </c>
      <c r="F179" s="41"/>
      <c r="G179" s="9">
        <v>0.08</v>
      </c>
      <c r="H179" s="37">
        <f t="shared" si="20"/>
        <v>0</v>
      </c>
      <c r="I179" s="36">
        <f t="shared" si="21"/>
        <v>0</v>
      </c>
      <c r="J179" s="36">
        <f t="shared" si="22"/>
        <v>0</v>
      </c>
      <c r="K179" s="36">
        <f t="shared" si="23"/>
        <v>0</v>
      </c>
    </row>
    <row r="180" spans="1:11" ht="14.25">
      <c r="A180" s="79">
        <v>18</v>
      </c>
      <c r="B180" s="21" t="s">
        <v>105</v>
      </c>
      <c r="C180" s="5" t="s">
        <v>197</v>
      </c>
      <c r="D180" s="20" t="s">
        <v>55</v>
      </c>
      <c r="E180" s="47">
        <v>60</v>
      </c>
      <c r="F180" s="41"/>
      <c r="G180" s="9">
        <v>0.08</v>
      </c>
      <c r="H180" s="37">
        <f t="shared" si="20"/>
        <v>0</v>
      </c>
      <c r="I180" s="36">
        <f t="shared" si="21"/>
        <v>0</v>
      </c>
      <c r="J180" s="36">
        <f t="shared" si="22"/>
        <v>0</v>
      </c>
      <c r="K180" s="36">
        <f t="shared" si="23"/>
        <v>0</v>
      </c>
    </row>
    <row r="181" spans="1:11" ht="28.5">
      <c r="A181" s="79">
        <v>19</v>
      </c>
      <c r="B181" s="21" t="s">
        <v>106</v>
      </c>
      <c r="C181" s="5"/>
      <c r="D181" s="20" t="s">
        <v>35</v>
      </c>
      <c r="E181" s="20">
        <v>3500</v>
      </c>
      <c r="F181" s="41"/>
      <c r="G181" s="9">
        <v>0.08</v>
      </c>
      <c r="H181" s="37">
        <f t="shared" si="20"/>
        <v>0</v>
      </c>
      <c r="I181" s="36">
        <f t="shared" si="21"/>
        <v>0</v>
      </c>
      <c r="J181" s="36">
        <f t="shared" si="22"/>
        <v>0</v>
      </c>
      <c r="K181" s="36">
        <f t="shared" si="23"/>
        <v>0</v>
      </c>
    </row>
    <row r="182" spans="1:11" ht="14.25">
      <c r="A182" s="79">
        <v>20</v>
      </c>
      <c r="B182" s="21" t="s">
        <v>12</v>
      </c>
      <c r="C182" s="5" t="s">
        <v>218</v>
      </c>
      <c r="D182" s="20" t="s">
        <v>55</v>
      </c>
      <c r="E182" s="47">
        <v>4</v>
      </c>
      <c r="F182" s="41"/>
      <c r="G182" s="9">
        <v>0.08</v>
      </c>
      <c r="H182" s="37">
        <f t="shared" si="20"/>
        <v>0</v>
      </c>
      <c r="I182" s="36">
        <f t="shared" si="21"/>
        <v>0</v>
      </c>
      <c r="J182" s="36">
        <f t="shared" si="22"/>
        <v>0</v>
      </c>
      <c r="K182" s="36">
        <f t="shared" si="23"/>
        <v>0</v>
      </c>
    </row>
    <row r="183" spans="1:11" ht="14.25">
      <c r="A183" s="79">
        <v>21</v>
      </c>
      <c r="B183" s="21" t="s">
        <v>222</v>
      </c>
      <c r="C183" s="5" t="s">
        <v>197</v>
      </c>
      <c r="D183" s="20" t="s">
        <v>55</v>
      </c>
      <c r="E183" s="47">
        <v>20</v>
      </c>
      <c r="F183" s="41"/>
      <c r="G183" s="9">
        <v>0.08</v>
      </c>
      <c r="H183" s="37">
        <f t="shared" si="20"/>
        <v>0</v>
      </c>
      <c r="I183" s="36">
        <f t="shared" si="21"/>
        <v>0</v>
      </c>
      <c r="J183" s="36">
        <f t="shared" si="22"/>
        <v>0</v>
      </c>
      <c r="K183" s="36">
        <f t="shared" si="23"/>
        <v>0</v>
      </c>
    </row>
    <row r="184" spans="1:11" ht="14.25">
      <c r="A184" s="79">
        <v>22</v>
      </c>
      <c r="B184" s="21" t="s">
        <v>372</v>
      </c>
      <c r="C184" s="5"/>
      <c r="D184" s="20" t="s">
        <v>56</v>
      </c>
      <c r="E184" s="47">
        <v>5000</v>
      </c>
      <c r="F184" s="41"/>
      <c r="G184" s="9">
        <v>0.08</v>
      </c>
      <c r="H184" s="37">
        <f t="shared" si="20"/>
        <v>0</v>
      </c>
      <c r="I184" s="36">
        <f t="shared" si="21"/>
        <v>0</v>
      </c>
      <c r="J184" s="36">
        <f t="shared" si="22"/>
        <v>0</v>
      </c>
      <c r="K184" s="36">
        <f t="shared" si="23"/>
        <v>0</v>
      </c>
    </row>
    <row r="185" spans="1:11" ht="14.25">
      <c r="A185" s="79">
        <v>23</v>
      </c>
      <c r="B185" s="21" t="s">
        <v>13</v>
      </c>
      <c r="C185" s="5" t="s">
        <v>218</v>
      </c>
      <c r="D185" s="20" t="s">
        <v>55</v>
      </c>
      <c r="E185" s="47">
        <v>30</v>
      </c>
      <c r="F185" s="41"/>
      <c r="G185" s="9">
        <v>0.08</v>
      </c>
      <c r="H185" s="37">
        <f t="shared" si="20"/>
        <v>0</v>
      </c>
      <c r="I185" s="36">
        <f t="shared" si="21"/>
        <v>0</v>
      </c>
      <c r="J185" s="36">
        <f t="shared" si="22"/>
        <v>0</v>
      </c>
      <c r="K185" s="36">
        <f t="shared" si="23"/>
        <v>0</v>
      </c>
    </row>
    <row r="186" spans="1:11" ht="14.25">
      <c r="A186" s="79">
        <v>24</v>
      </c>
      <c r="B186" s="21" t="s">
        <v>14</v>
      </c>
      <c r="C186" s="5" t="s">
        <v>221</v>
      </c>
      <c r="D186" s="20" t="s">
        <v>234</v>
      </c>
      <c r="E186" s="47">
        <v>4</v>
      </c>
      <c r="F186" s="41"/>
      <c r="G186" s="9"/>
      <c r="H186" s="37">
        <f t="shared" si="20"/>
        <v>0</v>
      </c>
      <c r="I186" s="36">
        <f t="shared" si="21"/>
        <v>0</v>
      </c>
      <c r="J186" s="36">
        <f t="shared" si="22"/>
        <v>0</v>
      </c>
      <c r="K186" s="36">
        <f t="shared" si="23"/>
        <v>0</v>
      </c>
    </row>
    <row r="187" spans="1:11" ht="14.25">
      <c r="A187" s="79">
        <v>25</v>
      </c>
      <c r="B187" s="21" t="s">
        <v>15</v>
      </c>
      <c r="C187" s="5" t="s">
        <v>218</v>
      </c>
      <c r="D187" s="20" t="s">
        <v>55</v>
      </c>
      <c r="E187" s="47">
        <v>14</v>
      </c>
      <c r="F187" s="41"/>
      <c r="G187" s="9">
        <v>0.08</v>
      </c>
      <c r="H187" s="37">
        <f t="shared" si="20"/>
        <v>0</v>
      </c>
      <c r="I187" s="36">
        <f t="shared" si="21"/>
        <v>0</v>
      </c>
      <c r="J187" s="36">
        <f t="shared" si="22"/>
        <v>0</v>
      </c>
      <c r="K187" s="36">
        <f t="shared" si="23"/>
        <v>0</v>
      </c>
    </row>
    <row r="188" spans="1:11" ht="14.25">
      <c r="A188" s="79">
        <v>26</v>
      </c>
      <c r="B188" s="21" t="s">
        <v>107</v>
      </c>
      <c r="C188" s="5" t="s">
        <v>214</v>
      </c>
      <c r="D188" s="20" t="s">
        <v>55</v>
      </c>
      <c r="E188" s="20">
        <v>3</v>
      </c>
      <c r="F188" s="41"/>
      <c r="G188" s="9">
        <v>0.08</v>
      </c>
      <c r="H188" s="37">
        <f t="shared" si="20"/>
        <v>0</v>
      </c>
      <c r="I188" s="36">
        <f t="shared" si="21"/>
        <v>0</v>
      </c>
      <c r="J188" s="36">
        <f t="shared" si="22"/>
        <v>0</v>
      </c>
      <c r="K188" s="36">
        <f t="shared" si="23"/>
        <v>0</v>
      </c>
    </row>
    <row r="189" spans="1:11" ht="14.25">
      <c r="A189" s="79">
        <v>27</v>
      </c>
      <c r="B189" s="21" t="s">
        <v>108</v>
      </c>
      <c r="C189" s="5" t="s">
        <v>214</v>
      </c>
      <c r="D189" s="20" t="s">
        <v>55</v>
      </c>
      <c r="E189" s="47">
        <v>10</v>
      </c>
      <c r="F189" s="41"/>
      <c r="G189" s="9">
        <v>0.08</v>
      </c>
      <c r="H189" s="37">
        <f t="shared" si="20"/>
        <v>0</v>
      </c>
      <c r="I189" s="36">
        <f t="shared" si="21"/>
        <v>0</v>
      </c>
      <c r="J189" s="36">
        <f t="shared" si="22"/>
        <v>0</v>
      </c>
      <c r="K189" s="36">
        <f t="shared" si="23"/>
        <v>0</v>
      </c>
    </row>
    <row r="190" spans="1:11" ht="14.25">
      <c r="A190" s="79">
        <v>28</v>
      </c>
      <c r="B190" s="21" t="s">
        <v>109</v>
      </c>
      <c r="C190" s="5" t="s">
        <v>223</v>
      </c>
      <c r="D190" s="20" t="s">
        <v>55</v>
      </c>
      <c r="E190" s="47">
        <v>50</v>
      </c>
      <c r="F190" s="41"/>
      <c r="G190" s="9">
        <v>0.08</v>
      </c>
      <c r="H190" s="37">
        <f t="shared" si="20"/>
        <v>0</v>
      </c>
      <c r="I190" s="36">
        <f t="shared" si="21"/>
        <v>0</v>
      </c>
      <c r="J190" s="36">
        <f t="shared" si="22"/>
        <v>0</v>
      </c>
      <c r="K190" s="36">
        <f t="shared" si="23"/>
        <v>0</v>
      </c>
    </row>
    <row r="191" spans="1:11" ht="14.25">
      <c r="A191" s="79">
        <v>29</v>
      </c>
      <c r="B191" s="21" t="s">
        <v>110</v>
      </c>
      <c r="C191" s="5" t="s">
        <v>223</v>
      </c>
      <c r="D191" s="20" t="s">
        <v>55</v>
      </c>
      <c r="E191" s="20">
        <v>2</v>
      </c>
      <c r="F191" s="41"/>
      <c r="G191" s="9">
        <v>0.08</v>
      </c>
      <c r="H191" s="37">
        <f t="shared" si="20"/>
        <v>0</v>
      </c>
      <c r="I191" s="36">
        <f t="shared" si="21"/>
        <v>0</v>
      </c>
      <c r="J191" s="36">
        <f t="shared" si="22"/>
        <v>0</v>
      </c>
      <c r="K191" s="36">
        <f t="shared" si="23"/>
        <v>0</v>
      </c>
    </row>
    <row r="192" spans="1:11" ht="14.25">
      <c r="A192" s="79">
        <v>30</v>
      </c>
      <c r="B192" s="21" t="s">
        <v>111</v>
      </c>
      <c r="C192" s="5" t="s">
        <v>218</v>
      </c>
      <c r="D192" s="20" t="s">
        <v>55</v>
      </c>
      <c r="E192" s="47">
        <v>3</v>
      </c>
      <c r="F192" s="41"/>
      <c r="G192" s="9">
        <v>0.08</v>
      </c>
      <c r="H192" s="37">
        <f t="shared" si="20"/>
        <v>0</v>
      </c>
      <c r="I192" s="36">
        <f t="shared" si="21"/>
        <v>0</v>
      </c>
      <c r="J192" s="36">
        <f t="shared" si="22"/>
        <v>0</v>
      </c>
      <c r="K192" s="36">
        <f t="shared" si="23"/>
        <v>0</v>
      </c>
    </row>
    <row r="193" spans="1:11" ht="14.25">
      <c r="A193" s="79">
        <v>31</v>
      </c>
      <c r="B193" s="21" t="s">
        <v>112</v>
      </c>
      <c r="C193" s="5" t="s">
        <v>218</v>
      </c>
      <c r="D193" s="20" t="s">
        <v>55</v>
      </c>
      <c r="E193" s="47">
        <v>30</v>
      </c>
      <c r="F193" s="41"/>
      <c r="G193" s="9">
        <v>0.08</v>
      </c>
      <c r="H193" s="37">
        <f t="shared" si="20"/>
        <v>0</v>
      </c>
      <c r="I193" s="36">
        <f t="shared" si="21"/>
        <v>0</v>
      </c>
      <c r="J193" s="36">
        <f t="shared" si="22"/>
        <v>0</v>
      </c>
      <c r="K193" s="36">
        <f t="shared" si="23"/>
        <v>0</v>
      </c>
    </row>
    <row r="194" spans="1:11" ht="14.25">
      <c r="A194" s="79">
        <v>32</v>
      </c>
      <c r="B194" s="21" t="s">
        <v>113</v>
      </c>
      <c r="C194" s="5"/>
      <c r="D194" s="20" t="s">
        <v>56</v>
      </c>
      <c r="E194" s="20">
        <v>500</v>
      </c>
      <c r="F194" s="41"/>
      <c r="G194" s="9">
        <v>0.08</v>
      </c>
      <c r="H194" s="37">
        <f t="shared" si="20"/>
        <v>0</v>
      </c>
      <c r="I194" s="36">
        <f t="shared" si="21"/>
        <v>0</v>
      </c>
      <c r="J194" s="36">
        <f t="shared" si="22"/>
        <v>0</v>
      </c>
      <c r="K194" s="36">
        <f t="shared" si="23"/>
        <v>0</v>
      </c>
    </row>
    <row r="195" spans="1:11" ht="28.5">
      <c r="A195" s="79">
        <v>33</v>
      </c>
      <c r="B195" s="21" t="s">
        <v>116</v>
      </c>
      <c r="C195" s="5" t="s">
        <v>213</v>
      </c>
      <c r="D195" s="20" t="s">
        <v>55</v>
      </c>
      <c r="E195" s="47">
        <v>30</v>
      </c>
      <c r="F195" s="41"/>
      <c r="G195" s="9">
        <v>0.08</v>
      </c>
      <c r="H195" s="37">
        <f t="shared" si="20"/>
        <v>0</v>
      </c>
      <c r="I195" s="36">
        <f t="shared" si="21"/>
        <v>0</v>
      </c>
      <c r="J195" s="36">
        <f t="shared" si="22"/>
        <v>0</v>
      </c>
      <c r="K195" s="36">
        <f t="shared" si="23"/>
        <v>0</v>
      </c>
    </row>
    <row r="196" spans="1:11" ht="14.25">
      <c r="A196" s="79">
        <v>34</v>
      </c>
      <c r="B196" s="21" t="s">
        <v>224</v>
      </c>
      <c r="C196" s="5" t="s">
        <v>221</v>
      </c>
      <c r="D196" s="20" t="s">
        <v>55</v>
      </c>
      <c r="E196" s="20">
        <v>8</v>
      </c>
      <c r="F196" s="41"/>
      <c r="G196" s="9">
        <v>0.08</v>
      </c>
      <c r="H196" s="37">
        <f t="shared" si="20"/>
        <v>0</v>
      </c>
      <c r="I196" s="36">
        <f t="shared" si="21"/>
        <v>0</v>
      </c>
      <c r="J196" s="36">
        <f t="shared" si="22"/>
        <v>0</v>
      </c>
      <c r="K196" s="36">
        <f t="shared" si="23"/>
        <v>0</v>
      </c>
    </row>
    <row r="197" spans="1:11" ht="14.25">
      <c r="A197" s="79">
        <v>35</v>
      </c>
      <c r="B197" s="21" t="s">
        <v>225</v>
      </c>
      <c r="C197" s="5" t="s">
        <v>214</v>
      </c>
      <c r="D197" s="20" t="s">
        <v>55</v>
      </c>
      <c r="E197" s="20">
        <v>6</v>
      </c>
      <c r="F197" s="41"/>
      <c r="G197" s="9">
        <v>0.08</v>
      </c>
      <c r="H197" s="37">
        <f t="shared" si="20"/>
        <v>0</v>
      </c>
      <c r="I197" s="36">
        <f t="shared" si="21"/>
        <v>0</v>
      </c>
      <c r="J197" s="36">
        <f t="shared" si="22"/>
        <v>0</v>
      </c>
      <c r="K197" s="36">
        <f t="shared" si="23"/>
        <v>0</v>
      </c>
    </row>
    <row r="198" spans="1:11" ht="14.25">
      <c r="A198" s="79">
        <v>36</v>
      </c>
      <c r="B198" s="21" t="s">
        <v>333</v>
      </c>
      <c r="C198" s="5" t="s">
        <v>214</v>
      </c>
      <c r="D198" s="20" t="s">
        <v>55</v>
      </c>
      <c r="E198" s="20">
        <v>6</v>
      </c>
      <c r="F198" s="41"/>
      <c r="G198" s="9">
        <v>0.08</v>
      </c>
      <c r="H198" s="37">
        <f t="shared" si="20"/>
        <v>0</v>
      </c>
      <c r="I198" s="36">
        <f t="shared" si="21"/>
        <v>0</v>
      </c>
      <c r="J198" s="36">
        <f t="shared" si="22"/>
        <v>0</v>
      </c>
      <c r="K198" s="36">
        <f t="shared" si="23"/>
        <v>0</v>
      </c>
    </row>
    <row r="199" spans="1:11" ht="28.5">
      <c r="A199" s="79">
        <v>37</v>
      </c>
      <c r="B199" s="21" t="s">
        <v>16</v>
      </c>
      <c r="C199" s="5"/>
      <c r="D199" s="20" t="s">
        <v>55</v>
      </c>
      <c r="E199" s="20">
        <v>3</v>
      </c>
      <c r="F199" s="41"/>
      <c r="G199" s="9">
        <v>0.08</v>
      </c>
      <c r="H199" s="37">
        <f t="shared" si="20"/>
        <v>0</v>
      </c>
      <c r="I199" s="36">
        <f t="shared" si="21"/>
        <v>0</v>
      </c>
      <c r="J199" s="36">
        <f t="shared" si="22"/>
        <v>0</v>
      </c>
      <c r="K199" s="36">
        <f t="shared" si="23"/>
        <v>0</v>
      </c>
    </row>
    <row r="200" spans="1:11" ht="28.5">
      <c r="A200" s="79">
        <v>38</v>
      </c>
      <c r="B200" s="21" t="s">
        <v>7</v>
      </c>
      <c r="C200" s="5"/>
      <c r="D200" s="20" t="s">
        <v>35</v>
      </c>
      <c r="E200" s="47">
        <v>5000</v>
      </c>
      <c r="F200" s="41"/>
      <c r="G200" s="9">
        <v>0.08</v>
      </c>
      <c r="H200" s="37">
        <f t="shared" si="20"/>
        <v>0</v>
      </c>
      <c r="I200" s="36">
        <f t="shared" si="21"/>
        <v>0</v>
      </c>
      <c r="J200" s="36">
        <f t="shared" si="22"/>
        <v>0</v>
      </c>
      <c r="K200" s="36">
        <f t="shared" si="23"/>
        <v>0</v>
      </c>
    </row>
    <row r="201" spans="1:11" ht="14.25">
      <c r="A201" s="79">
        <v>39</v>
      </c>
      <c r="B201" s="21" t="s">
        <v>329</v>
      </c>
      <c r="C201" s="5"/>
      <c r="D201" s="20" t="s">
        <v>56</v>
      </c>
      <c r="E201" s="47">
        <v>100</v>
      </c>
      <c r="F201" s="41"/>
      <c r="G201" s="9">
        <v>0.08</v>
      </c>
      <c r="H201" s="37">
        <f t="shared" si="20"/>
        <v>0</v>
      </c>
      <c r="I201" s="36">
        <f t="shared" si="21"/>
        <v>0</v>
      </c>
      <c r="J201" s="36">
        <f t="shared" si="22"/>
        <v>0</v>
      </c>
      <c r="K201" s="36">
        <f t="shared" si="23"/>
        <v>0</v>
      </c>
    </row>
    <row r="202" spans="1:11" ht="14.25">
      <c r="A202" s="79">
        <v>40</v>
      </c>
      <c r="B202" s="21" t="s">
        <v>226</v>
      </c>
      <c r="C202" s="5"/>
      <c r="D202" s="20" t="s">
        <v>56</v>
      </c>
      <c r="E202" s="47">
        <v>100</v>
      </c>
      <c r="F202" s="41"/>
      <c r="G202" s="9">
        <v>0.08</v>
      </c>
      <c r="H202" s="37">
        <f t="shared" si="20"/>
        <v>0</v>
      </c>
      <c r="I202" s="36">
        <f t="shared" si="21"/>
        <v>0</v>
      </c>
      <c r="J202" s="36">
        <f t="shared" si="22"/>
        <v>0</v>
      </c>
      <c r="K202" s="36">
        <f t="shared" si="23"/>
        <v>0</v>
      </c>
    </row>
    <row r="203" spans="1:11" ht="28.5">
      <c r="A203" s="79">
        <v>41</v>
      </c>
      <c r="B203" s="21" t="s">
        <v>47</v>
      </c>
      <c r="C203" s="5"/>
      <c r="D203" s="20" t="s">
        <v>56</v>
      </c>
      <c r="E203" s="47">
        <v>100</v>
      </c>
      <c r="F203" s="41"/>
      <c r="G203" s="9">
        <v>0.08</v>
      </c>
      <c r="H203" s="37">
        <f t="shared" si="20"/>
        <v>0</v>
      </c>
      <c r="I203" s="36">
        <f t="shared" si="21"/>
        <v>0</v>
      </c>
      <c r="J203" s="36">
        <f t="shared" si="22"/>
        <v>0</v>
      </c>
      <c r="K203" s="36">
        <f t="shared" si="23"/>
        <v>0</v>
      </c>
    </row>
    <row r="204" spans="1:11" ht="28.5">
      <c r="A204" s="79">
        <v>42</v>
      </c>
      <c r="B204" s="21" t="s">
        <v>227</v>
      </c>
      <c r="C204" s="5"/>
      <c r="D204" s="20" t="s">
        <v>56</v>
      </c>
      <c r="E204" s="47">
        <v>8000</v>
      </c>
      <c r="F204" s="41"/>
      <c r="G204" s="9">
        <v>0.08</v>
      </c>
      <c r="H204" s="37">
        <f t="shared" si="20"/>
        <v>0</v>
      </c>
      <c r="I204" s="36">
        <f t="shared" si="21"/>
        <v>0</v>
      </c>
      <c r="J204" s="36">
        <f t="shared" si="22"/>
        <v>0</v>
      </c>
      <c r="K204" s="36">
        <f t="shared" si="23"/>
        <v>0</v>
      </c>
    </row>
    <row r="205" spans="1:11" ht="14.25">
      <c r="A205" s="79">
        <v>43</v>
      </c>
      <c r="B205" s="21" t="s">
        <v>228</v>
      </c>
      <c r="C205" s="5"/>
      <c r="D205" s="20" t="s">
        <v>56</v>
      </c>
      <c r="E205" s="47">
        <v>1500</v>
      </c>
      <c r="F205" s="41"/>
      <c r="G205" s="9">
        <v>0.08</v>
      </c>
      <c r="H205" s="37">
        <f t="shared" si="20"/>
        <v>0</v>
      </c>
      <c r="I205" s="36">
        <f t="shared" si="21"/>
        <v>0</v>
      </c>
      <c r="J205" s="36">
        <f t="shared" si="22"/>
        <v>0</v>
      </c>
      <c r="K205" s="36">
        <f t="shared" si="23"/>
        <v>0</v>
      </c>
    </row>
    <row r="206" spans="1:11" ht="14.25">
      <c r="A206" s="79">
        <v>44</v>
      </c>
      <c r="B206" s="21" t="s">
        <v>229</v>
      </c>
      <c r="C206" s="5"/>
      <c r="D206" s="20" t="s">
        <v>35</v>
      </c>
      <c r="E206" s="20">
        <v>4000</v>
      </c>
      <c r="F206" s="41"/>
      <c r="G206" s="9">
        <v>0.08</v>
      </c>
      <c r="H206" s="37">
        <f t="shared" si="20"/>
        <v>0</v>
      </c>
      <c r="I206" s="36">
        <f t="shared" si="21"/>
        <v>0</v>
      </c>
      <c r="J206" s="36">
        <f t="shared" si="22"/>
        <v>0</v>
      </c>
      <c r="K206" s="36">
        <f t="shared" si="23"/>
        <v>0</v>
      </c>
    </row>
    <row r="207" spans="1:11" ht="14.25">
      <c r="A207" s="79">
        <v>45</v>
      </c>
      <c r="B207" s="21" t="s">
        <v>230</v>
      </c>
      <c r="C207" s="5"/>
      <c r="D207" s="20" t="s">
        <v>35</v>
      </c>
      <c r="E207" s="20">
        <v>4000</v>
      </c>
      <c r="F207" s="41"/>
      <c r="G207" s="9">
        <v>0.08</v>
      </c>
      <c r="H207" s="37">
        <f t="shared" si="20"/>
        <v>0</v>
      </c>
      <c r="I207" s="36">
        <f t="shared" si="21"/>
        <v>0</v>
      </c>
      <c r="J207" s="36">
        <f t="shared" si="22"/>
        <v>0</v>
      </c>
      <c r="K207" s="36">
        <f t="shared" si="23"/>
        <v>0</v>
      </c>
    </row>
    <row r="208" spans="1:11" ht="14.25">
      <c r="A208" s="79">
        <v>46</v>
      </c>
      <c r="B208" s="21" t="s">
        <v>231</v>
      </c>
      <c r="C208" s="5" t="s">
        <v>373</v>
      </c>
      <c r="D208" s="20" t="s">
        <v>55</v>
      </c>
      <c r="E208" s="20">
        <v>4</v>
      </c>
      <c r="F208" s="41"/>
      <c r="G208" s="9">
        <v>0.08</v>
      </c>
      <c r="H208" s="37">
        <f t="shared" si="20"/>
        <v>0</v>
      </c>
      <c r="I208" s="36">
        <f t="shared" si="21"/>
        <v>0</v>
      </c>
      <c r="J208" s="36">
        <f t="shared" si="22"/>
        <v>0</v>
      </c>
      <c r="K208" s="36">
        <f t="shared" si="23"/>
        <v>0</v>
      </c>
    </row>
    <row r="209" spans="1:11" ht="14.25">
      <c r="A209" s="79">
        <v>47</v>
      </c>
      <c r="B209" s="21" t="s">
        <v>114</v>
      </c>
      <c r="C209" s="5" t="s">
        <v>232</v>
      </c>
      <c r="D209" s="20" t="s">
        <v>55</v>
      </c>
      <c r="E209" s="20">
        <v>1</v>
      </c>
      <c r="F209" s="41"/>
      <c r="G209" s="9">
        <v>0.08</v>
      </c>
      <c r="H209" s="37">
        <f t="shared" si="20"/>
        <v>0</v>
      </c>
      <c r="I209" s="36">
        <f t="shared" si="21"/>
        <v>0</v>
      </c>
      <c r="J209" s="36">
        <f t="shared" si="22"/>
        <v>0</v>
      </c>
      <c r="K209" s="36">
        <f t="shared" si="23"/>
        <v>0</v>
      </c>
    </row>
    <row r="210" spans="1:11" ht="14.25">
      <c r="A210" s="79">
        <v>48</v>
      </c>
      <c r="B210" s="21" t="s">
        <v>115</v>
      </c>
      <c r="C210" s="5" t="s">
        <v>232</v>
      </c>
      <c r="D210" s="20" t="s">
        <v>55</v>
      </c>
      <c r="E210" s="20">
        <v>1</v>
      </c>
      <c r="F210" s="41"/>
      <c r="G210" s="9">
        <v>0.08</v>
      </c>
      <c r="H210" s="37">
        <f t="shared" si="20"/>
        <v>0</v>
      </c>
      <c r="I210" s="36">
        <f t="shared" si="21"/>
        <v>0</v>
      </c>
      <c r="J210" s="36">
        <f t="shared" si="22"/>
        <v>0</v>
      </c>
      <c r="K210" s="36">
        <f t="shared" si="23"/>
        <v>0</v>
      </c>
    </row>
    <row r="211" spans="1:11" ht="14.25">
      <c r="A211" s="79">
        <v>49</v>
      </c>
      <c r="B211" s="21" t="s">
        <v>5</v>
      </c>
      <c r="C211" s="5"/>
      <c r="D211" s="20" t="s">
        <v>56</v>
      </c>
      <c r="E211" s="47">
        <v>500</v>
      </c>
      <c r="F211" s="41"/>
      <c r="G211" s="9">
        <v>0.08</v>
      </c>
      <c r="H211" s="37">
        <f t="shared" si="20"/>
        <v>0</v>
      </c>
      <c r="I211" s="36">
        <f t="shared" si="21"/>
        <v>0</v>
      </c>
      <c r="J211" s="36">
        <f t="shared" si="22"/>
        <v>0</v>
      </c>
      <c r="K211" s="36">
        <f t="shared" si="23"/>
        <v>0</v>
      </c>
    </row>
    <row r="212" spans="1:11" ht="14.25">
      <c r="A212" s="79">
        <v>50</v>
      </c>
      <c r="B212" s="21" t="s">
        <v>6</v>
      </c>
      <c r="C212" s="5"/>
      <c r="D212" s="20" t="s">
        <v>56</v>
      </c>
      <c r="E212" s="47">
        <v>1500</v>
      </c>
      <c r="F212" s="41"/>
      <c r="G212" s="9">
        <v>0.08</v>
      </c>
      <c r="H212" s="37">
        <f t="shared" si="20"/>
        <v>0</v>
      </c>
      <c r="I212" s="36">
        <f t="shared" si="21"/>
        <v>0</v>
      </c>
      <c r="J212" s="36">
        <f t="shared" si="22"/>
        <v>0</v>
      </c>
      <c r="K212" s="36">
        <f t="shared" si="23"/>
        <v>0</v>
      </c>
    </row>
    <row r="213" spans="1:11" ht="14.25">
      <c r="A213" s="79">
        <v>51</v>
      </c>
      <c r="B213" s="21" t="s">
        <v>17</v>
      </c>
      <c r="C213" s="5" t="s">
        <v>218</v>
      </c>
      <c r="D213" s="20" t="s">
        <v>55</v>
      </c>
      <c r="E213" s="47">
        <v>1</v>
      </c>
      <c r="F213" s="41"/>
      <c r="G213" s="9">
        <v>0.08</v>
      </c>
      <c r="H213" s="37">
        <f t="shared" si="20"/>
        <v>0</v>
      </c>
      <c r="I213" s="36">
        <f t="shared" si="21"/>
        <v>0</v>
      </c>
      <c r="J213" s="36">
        <f t="shared" si="22"/>
        <v>0</v>
      </c>
      <c r="K213" s="36">
        <f t="shared" si="23"/>
        <v>0</v>
      </c>
    </row>
    <row r="214" spans="1:11" ht="28.5">
      <c r="A214" s="79">
        <v>52</v>
      </c>
      <c r="B214" s="21" t="s">
        <v>3</v>
      </c>
      <c r="C214" s="5"/>
      <c r="D214" s="20" t="s">
        <v>56</v>
      </c>
      <c r="E214" s="47">
        <v>2000</v>
      </c>
      <c r="F214" s="41"/>
      <c r="G214" s="9">
        <v>0.08</v>
      </c>
      <c r="H214" s="37">
        <f t="shared" si="20"/>
        <v>0</v>
      </c>
      <c r="I214" s="36">
        <f t="shared" si="21"/>
        <v>0</v>
      </c>
      <c r="J214" s="36">
        <f t="shared" si="22"/>
        <v>0</v>
      </c>
      <c r="K214" s="36">
        <f t="shared" si="23"/>
        <v>0</v>
      </c>
    </row>
    <row r="215" spans="1:11" ht="14.25">
      <c r="A215" s="79">
        <v>53</v>
      </c>
      <c r="B215" s="21" t="s">
        <v>48</v>
      </c>
      <c r="C215" s="5"/>
      <c r="D215" s="20" t="s">
        <v>56</v>
      </c>
      <c r="E215" s="47">
        <v>300</v>
      </c>
      <c r="F215" s="41"/>
      <c r="G215" s="9">
        <v>0.08</v>
      </c>
      <c r="H215" s="37">
        <f t="shared" si="20"/>
        <v>0</v>
      </c>
      <c r="I215" s="36">
        <f t="shared" si="21"/>
        <v>0</v>
      </c>
      <c r="J215" s="36">
        <f t="shared" si="22"/>
        <v>0</v>
      </c>
      <c r="K215" s="36">
        <f t="shared" si="23"/>
        <v>0</v>
      </c>
    </row>
    <row r="216" spans="1:11" ht="28.5">
      <c r="A216" s="79">
        <v>54</v>
      </c>
      <c r="B216" s="21" t="s">
        <v>22</v>
      </c>
      <c r="C216" s="5"/>
      <c r="D216" s="20" t="s">
        <v>55</v>
      </c>
      <c r="E216" s="47">
        <v>3</v>
      </c>
      <c r="F216" s="41"/>
      <c r="G216" s="9">
        <v>0.08</v>
      </c>
      <c r="H216" s="37">
        <f t="shared" si="20"/>
        <v>0</v>
      </c>
      <c r="I216" s="36">
        <f t="shared" si="21"/>
        <v>0</v>
      </c>
      <c r="J216" s="36">
        <f t="shared" si="22"/>
        <v>0</v>
      </c>
      <c r="K216" s="36">
        <f t="shared" si="23"/>
        <v>0</v>
      </c>
    </row>
    <row r="217" spans="1:11" ht="57">
      <c r="A217" s="79">
        <v>55</v>
      </c>
      <c r="B217" s="25" t="s">
        <v>415</v>
      </c>
      <c r="C217" s="8" t="s">
        <v>374</v>
      </c>
      <c r="D217" s="8" t="s">
        <v>55</v>
      </c>
      <c r="E217" s="19">
        <v>4</v>
      </c>
      <c r="F217" s="41"/>
      <c r="G217" s="62">
        <v>0.08</v>
      </c>
      <c r="H217" s="37">
        <f t="shared" si="20"/>
        <v>0</v>
      </c>
      <c r="I217" s="36">
        <f t="shared" si="21"/>
        <v>0</v>
      </c>
      <c r="J217" s="36">
        <f t="shared" si="22"/>
        <v>0</v>
      </c>
      <c r="K217" s="36">
        <f t="shared" si="23"/>
        <v>0</v>
      </c>
    </row>
    <row r="218" spans="1:11" ht="14.25">
      <c r="A218" s="79">
        <v>56</v>
      </c>
      <c r="B218" s="25" t="s">
        <v>416</v>
      </c>
      <c r="C218" s="8" t="s">
        <v>218</v>
      </c>
      <c r="D218" s="8" t="s">
        <v>55</v>
      </c>
      <c r="E218" s="19">
        <v>3</v>
      </c>
      <c r="F218" s="41"/>
      <c r="G218" s="62">
        <v>0.08</v>
      </c>
      <c r="H218" s="37">
        <f t="shared" si="20"/>
        <v>0</v>
      </c>
      <c r="I218" s="36">
        <f t="shared" si="21"/>
        <v>0</v>
      </c>
      <c r="J218" s="36">
        <f t="shared" si="22"/>
        <v>0</v>
      </c>
      <c r="K218" s="36">
        <f t="shared" si="23"/>
        <v>0</v>
      </c>
    </row>
    <row r="219" spans="1:11" ht="14.25">
      <c r="A219" s="79">
        <v>57</v>
      </c>
      <c r="B219" s="25" t="s">
        <v>417</v>
      </c>
      <c r="C219" s="8" t="s">
        <v>218</v>
      </c>
      <c r="D219" s="8" t="s">
        <v>55</v>
      </c>
      <c r="E219" s="19">
        <v>7</v>
      </c>
      <c r="F219" s="41"/>
      <c r="G219" s="62">
        <v>0.08</v>
      </c>
      <c r="H219" s="37">
        <f t="shared" si="20"/>
        <v>0</v>
      </c>
      <c r="I219" s="36">
        <f t="shared" si="21"/>
        <v>0</v>
      </c>
      <c r="J219" s="36">
        <f t="shared" si="22"/>
        <v>0</v>
      </c>
      <c r="K219" s="36">
        <f t="shared" si="23"/>
        <v>0</v>
      </c>
    </row>
    <row r="220" spans="1:11" ht="14.25">
      <c r="A220" s="79">
        <v>58</v>
      </c>
      <c r="B220" s="25" t="s">
        <v>418</v>
      </c>
      <c r="C220" s="8" t="s">
        <v>223</v>
      </c>
      <c r="D220" s="8" t="s">
        <v>55</v>
      </c>
      <c r="E220" s="19">
        <v>170</v>
      </c>
      <c r="F220" s="41"/>
      <c r="G220" s="62">
        <v>0.08</v>
      </c>
      <c r="H220" s="37">
        <f t="shared" si="20"/>
        <v>0</v>
      </c>
      <c r="I220" s="36">
        <f t="shared" si="21"/>
        <v>0</v>
      </c>
      <c r="J220" s="36">
        <f t="shared" si="22"/>
        <v>0</v>
      </c>
      <c r="K220" s="36">
        <f t="shared" si="23"/>
        <v>0</v>
      </c>
    </row>
    <row r="221" spans="1:11" ht="14.25">
      <c r="A221" s="79">
        <v>59</v>
      </c>
      <c r="B221" s="25" t="s">
        <v>419</v>
      </c>
      <c r="C221" s="8" t="s">
        <v>223</v>
      </c>
      <c r="D221" s="8" t="s">
        <v>55</v>
      </c>
      <c r="E221" s="19">
        <v>6</v>
      </c>
      <c r="F221" s="41"/>
      <c r="G221" s="62">
        <v>0.08</v>
      </c>
      <c r="H221" s="37">
        <f t="shared" si="20"/>
        <v>0</v>
      </c>
      <c r="I221" s="36">
        <f t="shared" si="21"/>
        <v>0</v>
      </c>
      <c r="J221" s="36">
        <f t="shared" si="22"/>
        <v>0</v>
      </c>
      <c r="K221" s="36">
        <f t="shared" si="23"/>
        <v>0</v>
      </c>
    </row>
    <row r="222" spans="1:11" ht="14.25">
      <c r="A222" s="30"/>
      <c r="B222" s="29"/>
      <c r="C222" s="1"/>
      <c r="D222" s="1"/>
      <c r="E222" s="77"/>
      <c r="F222" s="41" t="s">
        <v>21</v>
      </c>
      <c r="G222" s="5"/>
      <c r="H222" s="36"/>
      <c r="I222" s="41">
        <f>SUM(I163:I221)</f>
        <v>0</v>
      </c>
      <c r="J222" s="41">
        <f>SUM(J163:J221)</f>
        <v>0</v>
      </c>
      <c r="K222" s="41">
        <f>SUM(K163:K221)</f>
        <v>0</v>
      </c>
    </row>
    <row r="223" ht="39" customHeight="1">
      <c r="A223" s="76"/>
    </row>
    <row r="224" spans="1:9" ht="48" customHeight="1">
      <c r="A224" s="33" t="s">
        <v>420</v>
      </c>
      <c r="B224" s="29"/>
      <c r="C224" s="1"/>
      <c r="D224" s="22"/>
      <c r="E224" s="48"/>
      <c r="I224" s="40"/>
    </row>
    <row r="225" spans="1:11" ht="31.5" customHeight="1">
      <c r="A225" s="60" t="s">
        <v>46</v>
      </c>
      <c r="B225" s="52" t="s">
        <v>26</v>
      </c>
      <c r="C225" s="52" t="s">
        <v>67</v>
      </c>
      <c r="D225" s="52" t="s">
        <v>54</v>
      </c>
      <c r="E225" s="63" t="s">
        <v>57</v>
      </c>
      <c r="F225" s="53" t="s">
        <v>162</v>
      </c>
      <c r="G225" s="54" t="s">
        <v>68</v>
      </c>
      <c r="H225" s="55" t="s">
        <v>161</v>
      </c>
      <c r="I225" s="56" t="s">
        <v>30</v>
      </c>
      <c r="J225" s="53" t="s">
        <v>164</v>
      </c>
      <c r="K225" s="55" t="s">
        <v>24</v>
      </c>
    </row>
    <row r="226" spans="1:11" ht="14.25">
      <c r="A226" s="79">
        <v>1</v>
      </c>
      <c r="B226" s="25" t="s">
        <v>69</v>
      </c>
      <c r="C226" s="8" t="s">
        <v>70</v>
      </c>
      <c r="D226" s="8" t="s">
        <v>35</v>
      </c>
      <c r="E226" s="46">
        <v>80</v>
      </c>
      <c r="F226" s="86"/>
      <c r="G226" s="9">
        <v>0.08</v>
      </c>
      <c r="H226" s="36">
        <f aca="true" t="shared" si="24" ref="H226:H233">F226*G226+F226</f>
        <v>0</v>
      </c>
      <c r="I226" s="36">
        <f aca="true" t="shared" si="25" ref="I226:I233">F226*E226</f>
        <v>0</v>
      </c>
      <c r="J226" s="36">
        <f aca="true" t="shared" si="26" ref="J226:J233">I226*G226</f>
        <v>0</v>
      </c>
      <c r="K226" s="36">
        <f aca="true" t="shared" si="27" ref="K226:K233">E226*H226</f>
        <v>0</v>
      </c>
    </row>
    <row r="227" spans="1:11" ht="14.25">
      <c r="A227" s="79">
        <v>2</v>
      </c>
      <c r="B227" s="25" t="s">
        <v>71</v>
      </c>
      <c r="C227" s="8" t="s">
        <v>72</v>
      </c>
      <c r="D227" s="8" t="s">
        <v>35</v>
      </c>
      <c r="E227" s="46">
        <v>8</v>
      </c>
      <c r="F227" s="86"/>
      <c r="G227" s="9">
        <v>0.08</v>
      </c>
      <c r="H227" s="36">
        <f t="shared" si="24"/>
        <v>0</v>
      </c>
      <c r="I227" s="36">
        <f t="shared" si="25"/>
        <v>0</v>
      </c>
      <c r="J227" s="36">
        <f t="shared" si="26"/>
        <v>0</v>
      </c>
      <c r="K227" s="36">
        <f t="shared" si="27"/>
        <v>0</v>
      </c>
    </row>
    <row r="228" spans="1:11" ht="14.25">
      <c r="A228" s="79">
        <v>3</v>
      </c>
      <c r="B228" s="25" t="s">
        <v>73</v>
      </c>
      <c r="C228" s="8" t="s">
        <v>72</v>
      </c>
      <c r="D228" s="8" t="s">
        <v>35</v>
      </c>
      <c r="E228" s="46">
        <v>8</v>
      </c>
      <c r="F228" s="86"/>
      <c r="G228" s="9">
        <v>0.08</v>
      </c>
      <c r="H228" s="36">
        <f t="shared" si="24"/>
        <v>0</v>
      </c>
      <c r="I228" s="36">
        <f t="shared" si="25"/>
        <v>0</v>
      </c>
      <c r="J228" s="36">
        <f t="shared" si="26"/>
        <v>0</v>
      </c>
      <c r="K228" s="36">
        <f t="shared" si="27"/>
        <v>0</v>
      </c>
    </row>
    <row r="229" spans="1:11" ht="14.25">
      <c r="A229" s="79">
        <v>4</v>
      </c>
      <c r="B229" s="25" t="s">
        <v>74</v>
      </c>
      <c r="C229" s="8" t="s">
        <v>75</v>
      </c>
      <c r="D229" s="8" t="s">
        <v>35</v>
      </c>
      <c r="E229" s="46">
        <v>8</v>
      </c>
      <c r="F229" s="86"/>
      <c r="G229" s="9">
        <v>0.08</v>
      </c>
      <c r="H229" s="36">
        <f t="shared" si="24"/>
        <v>0</v>
      </c>
      <c r="I229" s="36">
        <f t="shared" si="25"/>
        <v>0</v>
      </c>
      <c r="J229" s="36">
        <f t="shared" si="26"/>
        <v>0</v>
      </c>
      <c r="K229" s="36">
        <f t="shared" si="27"/>
        <v>0</v>
      </c>
    </row>
    <row r="230" spans="1:11" ht="14.25">
      <c r="A230" s="79">
        <v>5</v>
      </c>
      <c r="B230" s="25" t="s">
        <v>76</v>
      </c>
      <c r="C230" s="8" t="s">
        <v>0</v>
      </c>
      <c r="D230" s="8" t="s">
        <v>355</v>
      </c>
      <c r="E230" s="46">
        <v>4</v>
      </c>
      <c r="F230" s="86"/>
      <c r="G230" s="9">
        <v>0.08</v>
      </c>
      <c r="H230" s="36">
        <f t="shared" si="24"/>
        <v>0</v>
      </c>
      <c r="I230" s="36">
        <f t="shared" si="25"/>
        <v>0</v>
      </c>
      <c r="J230" s="36">
        <f t="shared" si="26"/>
        <v>0</v>
      </c>
      <c r="K230" s="36">
        <f t="shared" si="27"/>
        <v>0</v>
      </c>
    </row>
    <row r="231" spans="1:11" ht="14.25">
      <c r="A231" s="79">
        <v>6</v>
      </c>
      <c r="B231" s="25" t="s">
        <v>337</v>
      </c>
      <c r="C231" s="8" t="s">
        <v>0</v>
      </c>
      <c r="D231" s="8" t="s">
        <v>355</v>
      </c>
      <c r="E231" s="46">
        <v>4</v>
      </c>
      <c r="F231" s="86"/>
      <c r="G231" s="9">
        <v>0.08</v>
      </c>
      <c r="H231" s="36">
        <f t="shared" si="24"/>
        <v>0</v>
      </c>
      <c r="I231" s="36">
        <f t="shared" si="25"/>
        <v>0</v>
      </c>
      <c r="J231" s="36">
        <f t="shared" si="26"/>
        <v>0</v>
      </c>
      <c r="K231" s="36">
        <f t="shared" si="27"/>
        <v>0</v>
      </c>
    </row>
    <row r="232" spans="1:11" ht="14.25">
      <c r="A232" s="79">
        <v>7</v>
      </c>
      <c r="B232" s="25" t="s">
        <v>77</v>
      </c>
      <c r="C232" s="8" t="s">
        <v>0</v>
      </c>
      <c r="D232" s="8" t="s">
        <v>355</v>
      </c>
      <c r="E232" s="46">
        <v>4</v>
      </c>
      <c r="F232" s="86"/>
      <c r="G232" s="9">
        <v>0.08</v>
      </c>
      <c r="H232" s="36">
        <f t="shared" si="24"/>
        <v>0</v>
      </c>
      <c r="I232" s="36">
        <f t="shared" si="25"/>
        <v>0</v>
      </c>
      <c r="J232" s="36">
        <f t="shared" si="26"/>
        <v>0</v>
      </c>
      <c r="K232" s="36">
        <f t="shared" si="27"/>
        <v>0</v>
      </c>
    </row>
    <row r="233" spans="1:11" ht="14.25">
      <c r="A233" s="79">
        <v>8</v>
      </c>
      <c r="B233" s="25" t="s">
        <v>1</v>
      </c>
      <c r="C233" s="8"/>
      <c r="D233" s="8" t="s">
        <v>2</v>
      </c>
      <c r="E233" s="46">
        <v>12</v>
      </c>
      <c r="F233" s="86"/>
      <c r="G233" s="9">
        <v>0.23</v>
      </c>
      <c r="H233" s="36">
        <f t="shared" si="24"/>
        <v>0</v>
      </c>
      <c r="I233" s="36">
        <f t="shared" si="25"/>
        <v>0</v>
      </c>
      <c r="J233" s="36">
        <f t="shared" si="26"/>
        <v>0</v>
      </c>
      <c r="K233" s="36">
        <f t="shared" si="27"/>
        <v>0</v>
      </c>
    </row>
    <row r="234" spans="1:11" ht="14.25">
      <c r="A234" s="22"/>
      <c r="B234" s="29"/>
      <c r="C234" s="22"/>
      <c r="D234" s="22"/>
      <c r="E234" s="49"/>
      <c r="F234" s="38" t="s">
        <v>21</v>
      </c>
      <c r="G234" s="32"/>
      <c r="H234" s="35"/>
      <c r="I234" s="73">
        <f>SUM(I226:I233)</f>
        <v>0</v>
      </c>
      <c r="J234" s="38">
        <f>SUM(J226:J233)</f>
        <v>0</v>
      </c>
      <c r="K234" s="38">
        <f>SUM(K226:K233)</f>
        <v>0</v>
      </c>
    </row>
    <row r="235" spans="1:11" ht="14.25">
      <c r="A235" s="22"/>
      <c r="B235" s="65" t="s">
        <v>431</v>
      </c>
      <c r="G235" s="10"/>
      <c r="I235" s="40"/>
      <c r="J235" s="40"/>
      <c r="K235" s="40"/>
    </row>
    <row r="236" spans="1:11" ht="30.75" customHeight="1">
      <c r="A236" s="74"/>
      <c r="B236" s="82">
        <v>1</v>
      </c>
      <c r="C236" s="140" t="s">
        <v>421</v>
      </c>
      <c r="D236" s="140"/>
      <c r="E236" s="140"/>
      <c r="F236" s="140"/>
      <c r="G236" s="140"/>
      <c r="H236" s="140"/>
      <c r="I236" s="140"/>
      <c r="J236" s="140"/>
      <c r="K236" s="140"/>
    </row>
    <row r="237" spans="1:11" ht="27" customHeight="1">
      <c r="A237" s="74"/>
      <c r="B237" s="82">
        <v>2</v>
      </c>
      <c r="C237" s="140" t="s">
        <v>422</v>
      </c>
      <c r="D237" s="140"/>
      <c r="E237" s="140"/>
      <c r="F237" s="140"/>
      <c r="G237" s="140"/>
      <c r="H237" s="140"/>
      <c r="I237" s="140"/>
      <c r="J237" s="140"/>
      <c r="K237" s="140"/>
    </row>
    <row r="238" spans="1:11" ht="60" customHeight="1">
      <c r="A238" s="74"/>
      <c r="B238" s="82">
        <v>3</v>
      </c>
      <c r="C238" s="140" t="s">
        <v>423</v>
      </c>
      <c r="D238" s="140"/>
      <c r="E238" s="140"/>
      <c r="F238" s="140"/>
      <c r="G238" s="140"/>
      <c r="H238" s="140"/>
      <c r="I238" s="140"/>
      <c r="J238" s="140"/>
      <c r="K238" s="140"/>
    </row>
    <row r="239" spans="1:11" ht="66.75" customHeight="1">
      <c r="A239" s="74"/>
      <c r="B239" s="82">
        <v>4</v>
      </c>
      <c r="C239" s="140" t="s">
        <v>424</v>
      </c>
      <c r="D239" s="140"/>
      <c r="E239" s="140"/>
      <c r="F239" s="140"/>
      <c r="G239" s="140"/>
      <c r="H239" s="140"/>
      <c r="I239" s="140"/>
      <c r="J239" s="140"/>
      <c r="K239" s="140"/>
    </row>
    <row r="240" spans="1:11" ht="45.75" customHeight="1">
      <c r="A240" s="74"/>
      <c r="B240" s="82">
        <v>5</v>
      </c>
      <c r="C240" s="140" t="s">
        <v>425</v>
      </c>
      <c r="D240" s="140"/>
      <c r="E240" s="140"/>
      <c r="F240" s="140"/>
      <c r="G240" s="140"/>
      <c r="H240" s="140"/>
      <c r="I240" s="140"/>
      <c r="J240" s="140"/>
      <c r="K240" s="140"/>
    </row>
    <row r="241" spans="1:11" ht="44.25" customHeight="1">
      <c r="A241" s="74"/>
      <c r="B241" s="82">
        <v>6</v>
      </c>
      <c r="C241" s="140" t="s">
        <v>426</v>
      </c>
      <c r="D241" s="140"/>
      <c r="E241" s="140"/>
      <c r="F241" s="140"/>
      <c r="G241" s="140"/>
      <c r="H241" s="140"/>
      <c r="I241" s="140"/>
      <c r="J241" s="140"/>
      <c r="K241" s="140"/>
    </row>
    <row r="242" spans="1:11" ht="41.25" customHeight="1">
      <c r="A242" s="74"/>
      <c r="B242" s="82">
        <v>7</v>
      </c>
      <c r="C242" s="143" t="s">
        <v>427</v>
      </c>
      <c r="D242" s="143"/>
      <c r="E242" s="143"/>
      <c r="F242" s="143"/>
      <c r="G242" s="143"/>
      <c r="H242" s="143"/>
      <c r="I242" s="143"/>
      <c r="J242" s="143"/>
      <c r="K242" s="143"/>
    </row>
    <row r="243" spans="1:11" ht="42.75" customHeight="1">
      <c r="A243" s="74"/>
      <c r="B243" s="82">
        <v>8</v>
      </c>
      <c r="C243" s="141" t="s">
        <v>428</v>
      </c>
      <c r="D243" s="141"/>
      <c r="E243" s="141"/>
      <c r="F243" s="141"/>
      <c r="G243" s="141"/>
      <c r="H243" s="141"/>
      <c r="I243" s="141"/>
      <c r="J243" s="141"/>
      <c r="K243" s="141"/>
    </row>
    <row r="244" spans="1:11" ht="37.5" customHeight="1">
      <c r="A244" s="75"/>
      <c r="B244" s="82">
        <v>9</v>
      </c>
      <c r="C244" s="141" t="s">
        <v>429</v>
      </c>
      <c r="D244" s="141"/>
      <c r="E244" s="141"/>
      <c r="F244" s="141"/>
      <c r="G244" s="141"/>
      <c r="H244" s="141"/>
      <c r="I244" s="141"/>
      <c r="J244" s="141"/>
      <c r="K244" s="141"/>
    </row>
    <row r="245" spans="1:11" ht="50.25" customHeight="1">
      <c r="A245" s="75"/>
      <c r="B245" s="82">
        <v>10</v>
      </c>
      <c r="C245" s="141" t="s">
        <v>430</v>
      </c>
      <c r="D245" s="141"/>
      <c r="E245" s="141"/>
      <c r="F245" s="141"/>
      <c r="G245" s="141"/>
      <c r="H245" s="141"/>
      <c r="I245" s="141"/>
      <c r="J245" s="141"/>
      <c r="K245" s="141"/>
    </row>
    <row r="246" spans="1:11" ht="50.25" customHeight="1">
      <c r="A246" s="75"/>
      <c r="B246" s="82"/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1:7" ht="14.25">
      <c r="A247" s="75"/>
      <c r="B247" s="23"/>
      <c r="G247" s="10"/>
    </row>
    <row r="248" spans="9:11" ht="14.25">
      <c r="I248" s="42"/>
      <c r="J248" s="42"/>
      <c r="K248" s="42"/>
    </row>
    <row r="249" spans="1:7" ht="14.25">
      <c r="A249" s="33" t="s">
        <v>484</v>
      </c>
      <c r="B249" s="65"/>
      <c r="G249" s="10"/>
    </row>
    <row r="250" spans="1:11" ht="28.5">
      <c r="A250" s="50" t="s">
        <v>25</v>
      </c>
      <c r="B250" s="50" t="s">
        <v>26</v>
      </c>
      <c r="C250" s="50" t="s">
        <v>27</v>
      </c>
      <c r="D250" s="50" t="s">
        <v>28</v>
      </c>
      <c r="E250" s="52" t="s">
        <v>29</v>
      </c>
      <c r="F250" s="61" t="s">
        <v>160</v>
      </c>
      <c r="G250" s="54" t="s">
        <v>68</v>
      </c>
      <c r="H250" s="55" t="s">
        <v>161</v>
      </c>
      <c r="I250" s="56" t="s">
        <v>30</v>
      </c>
      <c r="J250" s="53" t="s">
        <v>164</v>
      </c>
      <c r="K250" s="55" t="s">
        <v>24</v>
      </c>
    </row>
    <row r="251" spans="1:11" ht="28.5">
      <c r="A251" s="79">
        <v>1</v>
      </c>
      <c r="B251" s="6" t="s">
        <v>338</v>
      </c>
      <c r="C251" s="6" t="s">
        <v>31</v>
      </c>
      <c r="D251" s="6" t="s">
        <v>32</v>
      </c>
      <c r="E251" s="20">
        <v>26</v>
      </c>
      <c r="F251" s="41"/>
      <c r="G251" s="9">
        <v>0.08</v>
      </c>
      <c r="H251" s="36">
        <f aca="true" t="shared" si="28" ref="H251:H264">F251*G251+F251</f>
        <v>0</v>
      </c>
      <c r="I251" s="36">
        <f aca="true" t="shared" si="29" ref="I251:I264">F251*E251</f>
        <v>0</v>
      </c>
      <c r="J251" s="36">
        <f aca="true" t="shared" si="30" ref="J251:J264">I251*G251</f>
        <v>0</v>
      </c>
      <c r="K251" s="36">
        <f aca="true" t="shared" si="31" ref="K251:K264">E251*H251</f>
        <v>0</v>
      </c>
    </row>
    <row r="252" spans="1:11" ht="14.25">
      <c r="A252" s="79">
        <v>2</v>
      </c>
      <c r="B252" s="6" t="s">
        <v>308</v>
      </c>
      <c r="C252" s="6" t="s">
        <v>31</v>
      </c>
      <c r="D252" s="6" t="s">
        <v>32</v>
      </c>
      <c r="E252" s="20">
        <v>40</v>
      </c>
      <c r="F252" s="41"/>
      <c r="G252" s="9">
        <v>0.08</v>
      </c>
      <c r="H252" s="36">
        <f t="shared" si="28"/>
        <v>0</v>
      </c>
      <c r="I252" s="36">
        <f t="shared" si="29"/>
        <v>0</v>
      </c>
      <c r="J252" s="36">
        <f t="shared" si="30"/>
        <v>0</v>
      </c>
      <c r="K252" s="36">
        <f t="shared" si="31"/>
        <v>0</v>
      </c>
    </row>
    <row r="253" spans="1:11" ht="14.25">
      <c r="A253" s="79">
        <v>3</v>
      </c>
      <c r="B253" s="6" t="s">
        <v>33</v>
      </c>
      <c r="C253" s="6" t="s">
        <v>34</v>
      </c>
      <c r="D253" s="6" t="s">
        <v>35</v>
      </c>
      <c r="E253" s="20">
        <v>33</v>
      </c>
      <c r="F253" s="41"/>
      <c r="G253" s="9">
        <v>0.08</v>
      </c>
      <c r="H253" s="36">
        <f t="shared" si="28"/>
        <v>0</v>
      </c>
      <c r="I253" s="36">
        <f t="shared" si="29"/>
        <v>0</v>
      </c>
      <c r="J253" s="36">
        <f t="shared" si="30"/>
        <v>0</v>
      </c>
      <c r="K253" s="36">
        <f t="shared" si="31"/>
        <v>0</v>
      </c>
    </row>
    <row r="254" spans="1:11" ht="14.25">
      <c r="A254" s="79">
        <v>4</v>
      </c>
      <c r="B254" s="6" t="s">
        <v>36</v>
      </c>
      <c r="C254" s="6" t="s">
        <v>34</v>
      </c>
      <c r="D254" s="6" t="s">
        <v>35</v>
      </c>
      <c r="E254" s="20">
        <v>35</v>
      </c>
      <c r="F254" s="41"/>
      <c r="G254" s="9">
        <v>0.08</v>
      </c>
      <c r="H254" s="36">
        <f t="shared" si="28"/>
        <v>0</v>
      </c>
      <c r="I254" s="36">
        <f t="shared" si="29"/>
        <v>0</v>
      </c>
      <c r="J254" s="36">
        <f t="shared" si="30"/>
        <v>0</v>
      </c>
      <c r="K254" s="36">
        <f t="shared" si="31"/>
        <v>0</v>
      </c>
    </row>
    <row r="255" spans="1:11" ht="14.25">
      <c r="A255" s="79">
        <v>5</v>
      </c>
      <c r="B255" s="6" t="s">
        <v>37</v>
      </c>
      <c r="C255" s="6" t="s">
        <v>34</v>
      </c>
      <c r="D255" s="6" t="s">
        <v>35</v>
      </c>
      <c r="E255" s="20">
        <v>33</v>
      </c>
      <c r="F255" s="41"/>
      <c r="G255" s="9">
        <v>0.08</v>
      </c>
      <c r="H255" s="36">
        <f t="shared" si="28"/>
        <v>0</v>
      </c>
      <c r="I255" s="36">
        <f t="shared" si="29"/>
        <v>0</v>
      </c>
      <c r="J255" s="36">
        <f t="shared" si="30"/>
        <v>0</v>
      </c>
      <c r="K255" s="36">
        <f t="shared" si="31"/>
        <v>0</v>
      </c>
    </row>
    <row r="256" spans="1:11" ht="14.25">
      <c r="A256" s="79">
        <v>6</v>
      </c>
      <c r="B256" s="6" t="s">
        <v>38</v>
      </c>
      <c r="C256" s="6" t="s">
        <v>34</v>
      </c>
      <c r="D256" s="6" t="s">
        <v>35</v>
      </c>
      <c r="E256" s="20">
        <v>35</v>
      </c>
      <c r="F256" s="41"/>
      <c r="G256" s="9">
        <v>0.08</v>
      </c>
      <c r="H256" s="36">
        <f t="shared" si="28"/>
        <v>0</v>
      </c>
      <c r="I256" s="36">
        <f t="shared" si="29"/>
        <v>0</v>
      </c>
      <c r="J256" s="36">
        <f t="shared" si="30"/>
        <v>0</v>
      </c>
      <c r="K256" s="36">
        <f t="shared" si="31"/>
        <v>0</v>
      </c>
    </row>
    <row r="257" spans="1:11" ht="14.25">
      <c r="A257" s="79">
        <v>7</v>
      </c>
      <c r="B257" s="6" t="s">
        <v>39</v>
      </c>
      <c r="C257" s="6" t="s">
        <v>34</v>
      </c>
      <c r="D257" s="6" t="s">
        <v>35</v>
      </c>
      <c r="E257" s="20">
        <v>75</v>
      </c>
      <c r="F257" s="41"/>
      <c r="G257" s="9">
        <v>0.08</v>
      </c>
      <c r="H257" s="36">
        <f t="shared" si="28"/>
        <v>0</v>
      </c>
      <c r="I257" s="36">
        <f t="shared" si="29"/>
        <v>0</v>
      </c>
      <c r="J257" s="36">
        <f t="shared" si="30"/>
        <v>0</v>
      </c>
      <c r="K257" s="36">
        <f t="shared" si="31"/>
        <v>0</v>
      </c>
    </row>
    <row r="258" spans="1:11" ht="14.25">
      <c r="A258" s="79">
        <v>8</v>
      </c>
      <c r="B258" s="6" t="s">
        <v>40</v>
      </c>
      <c r="C258" s="6" t="s">
        <v>34</v>
      </c>
      <c r="D258" s="6" t="s">
        <v>35</v>
      </c>
      <c r="E258" s="20">
        <v>42</v>
      </c>
      <c r="F258" s="41"/>
      <c r="G258" s="9">
        <v>0.08</v>
      </c>
      <c r="H258" s="36">
        <f t="shared" si="28"/>
        <v>0</v>
      </c>
      <c r="I258" s="36">
        <f t="shared" si="29"/>
        <v>0</v>
      </c>
      <c r="J258" s="36">
        <f t="shared" si="30"/>
        <v>0</v>
      </c>
      <c r="K258" s="36">
        <f t="shared" si="31"/>
        <v>0</v>
      </c>
    </row>
    <row r="259" spans="1:11" ht="14.25">
      <c r="A259" s="79">
        <v>9</v>
      </c>
      <c r="B259" s="6" t="s">
        <v>41</v>
      </c>
      <c r="C259" s="6" t="s">
        <v>42</v>
      </c>
      <c r="D259" s="6" t="s">
        <v>35</v>
      </c>
      <c r="E259" s="20">
        <v>4</v>
      </c>
      <c r="F259" s="41"/>
      <c r="G259" s="9">
        <v>0.08</v>
      </c>
      <c r="H259" s="36">
        <f t="shared" si="28"/>
        <v>0</v>
      </c>
      <c r="I259" s="36">
        <f t="shared" si="29"/>
        <v>0</v>
      </c>
      <c r="J259" s="36">
        <f t="shared" si="30"/>
        <v>0</v>
      </c>
      <c r="K259" s="36">
        <f t="shared" si="31"/>
        <v>0</v>
      </c>
    </row>
    <row r="260" spans="1:11" ht="14.25">
      <c r="A260" s="79">
        <v>10</v>
      </c>
      <c r="B260" s="6" t="s">
        <v>43</v>
      </c>
      <c r="C260" s="6" t="s">
        <v>42</v>
      </c>
      <c r="D260" s="6" t="s">
        <v>35</v>
      </c>
      <c r="E260" s="20">
        <v>12</v>
      </c>
      <c r="F260" s="41"/>
      <c r="G260" s="9">
        <v>0.08</v>
      </c>
      <c r="H260" s="36">
        <f t="shared" si="28"/>
        <v>0</v>
      </c>
      <c r="I260" s="36">
        <f t="shared" si="29"/>
        <v>0</v>
      </c>
      <c r="J260" s="36">
        <f t="shared" si="30"/>
        <v>0</v>
      </c>
      <c r="K260" s="36">
        <f t="shared" si="31"/>
        <v>0</v>
      </c>
    </row>
    <row r="261" spans="1:11" ht="14.25">
      <c r="A261" s="79">
        <v>11</v>
      </c>
      <c r="B261" s="6" t="s">
        <v>44</v>
      </c>
      <c r="C261" s="6" t="s">
        <v>45</v>
      </c>
      <c r="D261" s="6" t="s">
        <v>35</v>
      </c>
      <c r="E261" s="20">
        <v>36</v>
      </c>
      <c r="F261" s="41"/>
      <c r="G261" s="9">
        <v>0.08</v>
      </c>
      <c r="H261" s="36">
        <f t="shared" si="28"/>
        <v>0</v>
      </c>
      <c r="I261" s="36">
        <f t="shared" si="29"/>
        <v>0</v>
      </c>
      <c r="J261" s="36">
        <f t="shared" si="30"/>
        <v>0</v>
      </c>
      <c r="K261" s="36">
        <f t="shared" si="31"/>
        <v>0</v>
      </c>
    </row>
    <row r="262" spans="1:11" ht="14.25">
      <c r="A262" s="79">
        <v>12</v>
      </c>
      <c r="B262" s="6" t="s">
        <v>66</v>
      </c>
      <c r="C262" s="6" t="s">
        <v>375</v>
      </c>
      <c r="D262" s="6" t="s">
        <v>309</v>
      </c>
      <c r="E262" s="20">
        <v>2</v>
      </c>
      <c r="F262" s="41"/>
      <c r="G262" s="9">
        <v>0.08</v>
      </c>
      <c r="H262" s="36">
        <f t="shared" si="28"/>
        <v>0</v>
      </c>
      <c r="I262" s="36">
        <f t="shared" si="29"/>
        <v>0</v>
      </c>
      <c r="J262" s="36">
        <f t="shared" si="30"/>
        <v>0</v>
      </c>
      <c r="K262" s="36">
        <f t="shared" si="31"/>
        <v>0</v>
      </c>
    </row>
    <row r="263" spans="1:11" ht="14.25">
      <c r="A263" s="79">
        <v>13</v>
      </c>
      <c r="B263" s="6" t="s">
        <v>327</v>
      </c>
      <c r="C263" s="6" t="s">
        <v>375</v>
      </c>
      <c r="D263" s="6" t="s">
        <v>309</v>
      </c>
      <c r="E263" s="20">
        <v>2</v>
      </c>
      <c r="F263" s="41"/>
      <c r="G263" s="9">
        <v>0.08</v>
      </c>
      <c r="H263" s="36">
        <f t="shared" si="28"/>
        <v>0</v>
      </c>
      <c r="I263" s="36">
        <f t="shared" si="29"/>
        <v>0</v>
      </c>
      <c r="J263" s="36">
        <f t="shared" si="30"/>
        <v>0</v>
      </c>
      <c r="K263" s="36">
        <f t="shared" si="31"/>
        <v>0</v>
      </c>
    </row>
    <row r="264" spans="1:11" ht="14.25">
      <c r="A264" s="79">
        <v>14</v>
      </c>
      <c r="B264" s="6" t="s">
        <v>328</v>
      </c>
      <c r="C264" s="6" t="s">
        <v>375</v>
      </c>
      <c r="D264" s="6" t="s">
        <v>309</v>
      </c>
      <c r="E264" s="20">
        <v>2</v>
      </c>
      <c r="F264" s="41"/>
      <c r="G264" s="9">
        <v>0.08</v>
      </c>
      <c r="H264" s="36">
        <f t="shared" si="28"/>
        <v>0</v>
      </c>
      <c r="I264" s="36">
        <f t="shared" si="29"/>
        <v>0</v>
      </c>
      <c r="J264" s="36">
        <f t="shared" si="30"/>
        <v>0</v>
      </c>
      <c r="K264" s="36">
        <f t="shared" si="31"/>
        <v>0</v>
      </c>
    </row>
    <row r="265" spans="1:11" ht="14.25">
      <c r="A265" s="34"/>
      <c r="F265" s="38" t="s">
        <v>21</v>
      </c>
      <c r="G265" s="24"/>
      <c r="I265" s="38">
        <f>SUM(I251:I264)</f>
        <v>0</v>
      </c>
      <c r="J265" s="38">
        <f>SUM(J251:J264)</f>
        <v>0</v>
      </c>
      <c r="K265" s="38">
        <f>SUM(K251:K264)</f>
        <v>0</v>
      </c>
    </row>
    <row r="266" spans="1:11" ht="15">
      <c r="A266" s="34"/>
      <c r="B266" s="113" t="s">
        <v>432</v>
      </c>
      <c r="F266" s="42"/>
      <c r="G266" s="32"/>
      <c r="I266" s="42"/>
      <c r="J266" s="42"/>
      <c r="K266" s="42"/>
    </row>
    <row r="267" spans="1:2" ht="15">
      <c r="A267" s="34"/>
      <c r="B267" s="114" t="s">
        <v>433</v>
      </c>
    </row>
    <row r="268" spans="1:2" ht="15">
      <c r="A268" s="34"/>
      <c r="B268" s="114"/>
    </row>
    <row r="269" spans="1:2" ht="14.25">
      <c r="A269" s="34"/>
      <c r="B269" s="112"/>
    </row>
    <row r="270" spans="1:9" ht="14.25">
      <c r="A270" s="33" t="s">
        <v>485</v>
      </c>
      <c r="B270" s="64"/>
      <c r="C270" s="1"/>
      <c r="D270" s="22"/>
      <c r="E270" s="48"/>
      <c r="I270" s="40"/>
    </row>
    <row r="271" spans="1:11" ht="28.5">
      <c r="A271" s="60" t="s">
        <v>46</v>
      </c>
      <c r="B271" s="52" t="s">
        <v>26</v>
      </c>
      <c r="C271" s="52" t="s">
        <v>67</v>
      </c>
      <c r="D271" s="52" t="s">
        <v>54</v>
      </c>
      <c r="E271" s="63" t="s">
        <v>57</v>
      </c>
      <c r="F271" s="53" t="s">
        <v>162</v>
      </c>
      <c r="G271" s="54" t="s">
        <v>68</v>
      </c>
      <c r="H271" s="55" t="s">
        <v>161</v>
      </c>
      <c r="I271" s="56" t="s">
        <v>30</v>
      </c>
      <c r="J271" s="53" t="s">
        <v>164</v>
      </c>
      <c r="K271" s="55" t="s">
        <v>24</v>
      </c>
    </row>
    <row r="272" spans="1:11" ht="14.25">
      <c r="A272" s="8">
        <v>1</v>
      </c>
      <c r="B272" s="25" t="s">
        <v>82</v>
      </c>
      <c r="C272" s="8" t="s">
        <v>83</v>
      </c>
      <c r="D272" s="8" t="s">
        <v>55</v>
      </c>
      <c r="E272" s="46">
        <v>10</v>
      </c>
      <c r="F272" s="43"/>
      <c r="G272" s="9">
        <v>0.08</v>
      </c>
      <c r="H272" s="37">
        <f>F272*1.08</f>
        <v>0</v>
      </c>
      <c r="I272" s="36">
        <f>F272*E272</f>
        <v>0</v>
      </c>
      <c r="J272" s="36">
        <f>I272*0.08</f>
        <v>0</v>
      </c>
      <c r="K272" s="36">
        <f>ROUND((I272*108%),2)</f>
        <v>0</v>
      </c>
    </row>
    <row r="273" spans="1:11" ht="14.25">
      <c r="A273" s="77"/>
      <c r="F273" s="38" t="s">
        <v>21</v>
      </c>
      <c r="G273" s="5"/>
      <c r="H273" s="36"/>
      <c r="I273" s="41">
        <f>SUM(I272)</f>
        <v>0</v>
      </c>
      <c r="J273" s="41">
        <f>SUM(J272)</f>
        <v>0</v>
      </c>
      <c r="K273" s="41">
        <f>SUM(K272)</f>
        <v>0</v>
      </c>
    </row>
    <row r="274" spans="1:2" ht="14.25">
      <c r="A274" s="22"/>
      <c r="B274" s="65" t="s">
        <v>434</v>
      </c>
    </row>
    <row r="275" spans="1:2" ht="30">
      <c r="A275" s="115">
        <v>1</v>
      </c>
      <c r="B275" s="116" t="s">
        <v>84</v>
      </c>
    </row>
    <row r="276" spans="1:2" ht="15">
      <c r="A276" s="115">
        <v>2</v>
      </c>
      <c r="B276" s="115" t="s">
        <v>435</v>
      </c>
    </row>
    <row r="277" spans="1:2" ht="15">
      <c r="A277" s="115">
        <v>3</v>
      </c>
      <c r="B277" s="115" t="s">
        <v>436</v>
      </c>
    </row>
    <row r="278" spans="1:2" ht="15">
      <c r="A278" s="115">
        <v>4</v>
      </c>
      <c r="B278" s="115" t="s">
        <v>437</v>
      </c>
    </row>
    <row r="279" spans="1:2" ht="15">
      <c r="A279" s="115">
        <v>5</v>
      </c>
      <c r="B279" s="115" t="s">
        <v>438</v>
      </c>
    </row>
    <row r="282" spans="1:9" ht="14.25">
      <c r="A282" s="33" t="s">
        <v>486</v>
      </c>
      <c r="B282" s="64"/>
      <c r="C282" s="1"/>
      <c r="D282" s="22"/>
      <c r="E282" s="48"/>
      <c r="I282" s="40"/>
    </row>
    <row r="283" spans="1:11" ht="28.5">
      <c r="A283" s="60" t="s">
        <v>46</v>
      </c>
      <c r="B283" s="52" t="s">
        <v>26</v>
      </c>
      <c r="C283" s="52" t="s">
        <v>67</v>
      </c>
      <c r="D283" s="52" t="s">
        <v>54</v>
      </c>
      <c r="E283" s="63" t="s">
        <v>57</v>
      </c>
      <c r="F283" s="53" t="s">
        <v>162</v>
      </c>
      <c r="G283" s="54" t="s">
        <v>68</v>
      </c>
      <c r="H283" s="55" t="s">
        <v>161</v>
      </c>
      <c r="I283" s="56" t="s">
        <v>30</v>
      </c>
      <c r="J283" s="53" t="s">
        <v>164</v>
      </c>
      <c r="K283" s="55" t="s">
        <v>24</v>
      </c>
    </row>
    <row r="284" spans="1:11" ht="14.25">
      <c r="A284" s="19">
        <v>1</v>
      </c>
      <c r="B284" s="25" t="s">
        <v>312</v>
      </c>
      <c r="C284" s="8" t="s">
        <v>233</v>
      </c>
      <c r="D284" s="8" t="s">
        <v>55</v>
      </c>
      <c r="E284" s="46">
        <v>4</v>
      </c>
      <c r="F284" s="86"/>
      <c r="G284" s="9">
        <v>0.08</v>
      </c>
      <c r="H284" s="37">
        <f>F284*G284+F284</f>
        <v>0</v>
      </c>
      <c r="I284" s="36">
        <f>F284*E284</f>
        <v>0</v>
      </c>
      <c r="J284" s="36">
        <f>K284-I284</f>
        <v>0</v>
      </c>
      <c r="K284" s="36">
        <f>E284*H284</f>
        <v>0</v>
      </c>
    </row>
    <row r="285" spans="1:11" ht="14.25">
      <c r="A285" s="8">
        <v>2</v>
      </c>
      <c r="B285" s="25" t="s">
        <v>316</v>
      </c>
      <c r="C285" s="8"/>
      <c r="D285" s="8" t="s">
        <v>55</v>
      </c>
      <c r="E285" s="46">
        <v>1</v>
      </c>
      <c r="F285" s="86"/>
      <c r="G285" s="9">
        <v>0.08</v>
      </c>
      <c r="H285" s="37">
        <f>F285*G285+F285</f>
        <v>0</v>
      </c>
      <c r="I285" s="36">
        <f>F285*E285</f>
        <v>0</v>
      </c>
      <c r="J285" s="36">
        <f>K285-I285</f>
        <v>0</v>
      </c>
      <c r="K285" s="36">
        <f>E285*H285</f>
        <v>0</v>
      </c>
    </row>
    <row r="286" spans="1:11" ht="14.25">
      <c r="A286" s="8">
        <v>3</v>
      </c>
      <c r="B286" s="25" t="s">
        <v>376</v>
      </c>
      <c r="C286" s="8" t="s">
        <v>377</v>
      </c>
      <c r="D286" s="8" t="s">
        <v>377</v>
      </c>
      <c r="E286" s="46">
        <v>1</v>
      </c>
      <c r="F286" s="86"/>
      <c r="G286" s="9">
        <v>0.08</v>
      </c>
      <c r="H286" s="37">
        <f>F286*G286+F286</f>
        <v>0</v>
      </c>
      <c r="I286" s="36">
        <f>F286*E286</f>
        <v>0</v>
      </c>
      <c r="J286" s="36">
        <f>K286-I286</f>
        <v>0</v>
      </c>
      <c r="K286" s="36">
        <f>E286*H286</f>
        <v>0</v>
      </c>
    </row>
    <row r="287" spans="1:11" ht="14.25">
      <c r="A287" s="8">
        <v>4</v>
      </c>
      <c r="B287" s="25" t="s">
        <v>378</v>
      </c>
      <c r="C287" s="8" t="s">
        <v>377</v>
      </c>
      <c r="D287" s="8" t="s">
        <v>377</v>
      </c>
      <c r="E287" s="46">
        <v>1</v>
      </c>
      <c r="F287" s="86"/>
      <c r="G287" s="9">
        <v>0.08</v>
      </c>
      <c r="H287" s="37">
        <f>F287*G287+F287</f>
        <v>0</v>
      </c>
      <c r="I287" s="36">
        <f>F287*E287</f>
        <v>0</v>
      </c>
      <c r="J287" s="36">
        <f>K287-I287</f>
        <v>0</v>
      </c>
      <c r="K287" s="36">
        <f>E287*H287</f>
        <v>0</v>
      </c>
    </row>
    <row r="288" spans="1:11" ht="14.25">
      <c r="A288" s="22"/>
      <c r="B288" s="29"/>
      <c r="C288" s="22"/>
      <c r="D288" s="22"/>
      <c r="E288" s="49"/>
      <c r="F288" s="41" t="s">
        <v>21</v>
      </c>
      <c r="G288" s="9"/>
      <c r="H288" s="36"/>
      <c r="I288" s="41">
        <f>SUM(I284:I287)</f>
        <v>0</v>
      </c>
      <c r="J288" s="41">
        <f>SUM(J284:J287)</f>
        <v>0</v>
      </c>
      <c r="K288" s="41">
        <f>SUM(K284:K287)</f>
        <v>0</v>
      </c>
    </row>
    <row r="289" spans="1:11" ht="14.25">
      <c r="A289" s="117"/>
      <c r="B289" s="33" t="s">
        <v>439</v>
      </c>
      <c r="F289" s="42"/>
      <c r="G289" s="32"/>
      <c r="H289" s="35"/>
      <c r="I289" s="42"/>
      <c r="J289" s="42"/>
      <c r="K289" s="42"/>
    </row>
    <row r="290" spans="1:11" ht="28.5">
      <c r="A290" s="118">
        <v>1</v>
      </c>
      <c r="B290" s="102" t="s">
        <v>379</v>
      </c>
      <c r="F290" s="35"/>
      <c r="G290" s="32"/>
      <c r="H290" s="35"/>
      <c r="I290" s="35"/>
      <c r="J290" s="42"/>
      <c r="K290" s="42"/>
    </row>
    <row r="291" spans="1:11" ht="28.5">
      <c r="A291" s="118">
        <v>2</v>
      </c>
      <c r="B291" s="102" t="s">
        <v>380</v>
      </c>
      <c r="F291" s="35"/>
      <c r="G291" s="32"/>
      <c r="H291" s="35"/>
      <c r="I291" s="35"/>
      <c r="J291" s="42"/>
      <c r="K291" s="42"/>
    </row>
    <row r="292" spans="1:11" ht="42.75">
      <c r="A292" s="118">
        <v>3</v>
      </c>
      <c r="B292" s="102" t="s">
        <v>381</v>
      </c>
      <c r="F292" s="35"/>
      <c r="G292" s="32"/>
      <c r="H292" s="35"/>
      <c r="I292" s="35"/>
      <c r="J292" s="42"/>
      <c r="K292" s="42"/>
    </row>
    <row r="293" spans="6:11" ht="14.25">
      <c r="F293" s="35"/>
      <c r="G293" s="32"/>
      <c r="H293" s="35"/>
      <c r="I293" s="35"/>
      <c r="J293" s="42"/>
      <c r="K293" s="42"/>
    </row>
    <row r="294" spans="6:11" ht="14.25">
      <c r="F294" s="35"/>
      <c r="G294" s="32"/>
      <c r="H294" s="35"/>
      <c r="I294" s="35"/>
      <c r="J294" s="42"/>
      <c r="K294" s="42"/>
    </row>
    <row r="296" spans="1:8" ht="14.25">
      <c r="A296" s="15" t="s">
        <v>492</v>
      </c>
      <c r="B296" s="66"/>
      <c r="C296" s="16"/>
      <c r="D296" s="17"/>
      <c r="E296" s="45"/>
      <c r="F296" s="40"/>
      <c r="G296" s="16"/>
      <c r="H296" s="40"/>
    </row>
    <row r="297" spans="1:11" ht="28.5">
      <c r="A297" s="60" t="s">
        <v>46</v>
      </c>
      <c r="B297" s="52" t="s">
        <v>26</v>
      </c>
      <c r="C297" s="57" t="s">
        <v>235</v>
      </c>
      <c r="D297" s="52" t="s">
        <v>28</v>
      </c>
      <c r="E297" s="63" t="s">
        <v>133</v>
      </c>
      <c r="F297" s="53" t="s">
        <v>163</v>
      </c>
      <c r="G297" s="54" t="s">
        <v>68</v>
      </c>
      <c r="H297" s="55" t="s">
        <v>161</v>
      </c>
      <c r="I297" s="56" t="s">
        <v>30</v>
      </c>
      <c r="J297" s="53" t="s">
        <v>164</v>
      </c>
      <c r="K297" s="55" t="s">
        <v>24</v>
      </c>
    </row>
    <row r="298" spans="1:11" ht="14.25">
      <c r="A298" s="83">
        <v>1</v>
      </c>
      <c r="B298" s="25" t="s">
        <v>134</v>
      </c>
      <c r="C298" s="5" t="s">
        <v>236</v>
      </c>
      <c r="D298" s="8" t="s">
        <v>55</v>
      </c>
      <c r="E298" s="46">
        <v>2</v>
      </c>
      <c r="F298" s="41"/>
      <c r="G298" s="9">
        <v>0.08</v>
      </c>
      <c r="H298" s="37">
        <f aca="true" t="shared" si="32" ref="H298:H361">F298*G298+F298</f>
        <v>0</v>
      </c>
      <c r="I298" s="36">
        <f aca="true" t="shared" si="33" ref="I298:I361">F298*E298</f>
        <v>0</v>
      </c>
      <c r="J298" s="36">
        <f aca="true" t="shared" si="34" ref="J298:J361">K298-I298</f>
        <v>0</v>
      </c>
      <c r="K298" s="36">
        <f aca="true" t="shared" si="35" ref="K298:K361">E298*H298</f>
        <v>0</v>
      </c>
    </row>
    <row r="299" spans="1:11" ht="14.25">
      <c r="A299" s="83">
        <v>2</v>
      </c>
      <c r="B299" s="25" t="s">
        <v>135</v>
      </c>
      <c r="C299" s="5" t="s">
        <v>237</v>
      </c>
      <c r="D299" s="8" t="s">
        <v>55</v>
      </c>
      <c r="E299" s="46">
        <v>9</v>
      </c>
      <c r="F299" s="41"/>
      <c r="G299" s="9">
        <v>0.08</v>
      </c>
      <c r="H299" s="37">
        <f t="shared" si="32"/>
        <v>0</v>
      </c>
      <c r="I299" s="36">
        <f t="shared" si="33"/>
        <v>0</v>
      </c>
      <c r="J299" s="36">
        <f t="shared" si="34"/>
        <v>0</v>
      </c>
      <c r="K299" s="36">
        <f t="shared" si="35"/>
        <v>0</v>
      </c>
    </row>
    <row r="300" spans="1:11" ht="14.25">
      <c r="A300" s="83">
        <v>3</v>
      </c>
      <c r="B300" s="25" t="s">
        <v>136</v>
      </c>
      <c r="C300" s="5" t="s">
        <v>238</v>
      </c>
      <c r="D300" s="8" t="s">
        <v>55</v>
      </c>
      <c r="E300" s="46">
        <v>10</v>
      </c>
      <c r="F300" s="41"/>
      <c r="G300" s="9">
        <v>0.08</v>
      </c>
      <c r="H300" s="37">
        <f t="shared" si="32"/>
        <v>0</v>
      </c>
      <c r="I300" s="36">
        <f t="shared" si="33"/>
        <v>0</v>
      </c>
      <c r="J300" s="36">
        <f t="shared" si="34"/>
        <v>0</v>
      </c>
      <c r="K300" s="36">
        <f t="shared" si="35"/>
        <v>0</v>
      </c>
    </row>
    <row r="301" spans="1:11" ht="14.25">
      <c r="A301" s="83">
        <v>4</v>
      </c>
      <c r="B301" s="25" t="s">
        <v>137</v>
      </c>
      <c r="C301" s="5" t="s">
        <v>239</v>
      </c>
      <c r="D301" s="8" t="s">
        <v>55</v>
      </c>
      <c r="E301" s="46">
        <v>3</v>
      </c>
      <c r="F301" s="41"/>
      <c r="G301" s="9">
        <v>0.08</v>
      </c>
      <c r="H301" s="37">
        <f t="shared" si="32"/>
        <v>0</v>
      </c>
      <c r="I301" s="36">
        <f t="shared" si="33"/>
        <v>0</v>
      </c>
      <c r="J301" s="36">
        <f t="shared" si="34"/>
        <v>0</v>
      </c>
      <c r="K301" s="36">
        <f t="shared" si="35"/>
        <v>0</v>
      </c>
    </row>
    <row r="302" spans="1:11" ht="14.25">
      <c r="A302" s="83">
        <v>5</v>
      </c>
      <c r="B302" s="25" t="s">
        <v>138</v>
      </c>
      <c r="C302" s="5" t="s">
        <v>240</v>
      </c>
      <c r="D302" s="8" t="s">
        <v>55</v>
      </c>
      <c r="E302" s="46">
        <v>8</v>
      </c>
      <c r="F302" s="41"/>
      <c r="G302" s="9">
        <v>0.08</v>
      </c>
      <c r="H302" s="37">
        <f t="shared" si="32"/>
        <v>0</v>
      </c>
      <c r="I302" s="36">
        <f t="shared" si="33"/>
        <v>0</v>
      </c>
      <c r="J302" s="36">
        <f t="shared" si="34"/>
        <v>0</v>
      </c>
      <c r="K302" s="36">
        <f t="shared" si="35"/>
        <v>0</v>
      </c>
    </row>
    <row r="303" spans="1:11" ht="14.25">
      <c r="A303" s="83">
        <v>6</v>
      </c>
      <c r="B303" s="25" t="s">
        <v>139</v>
      </c>
      <c r="C303" s="5" t="s">
        <v>241</v>
      </c>
      <c r="D303" s="8" t="s">
        <v>55</v>
      </c>
      <c r="E303" s="46">
        <v>18</v>
      </c>
      <c r="F303" s="41"/>
      <c r="G303" s="9">
        <v>0.08</v>
      </c>
      <c r="H303" s="37">
        <f t="shared" si="32"/>
        <v>0</v>
      </c>
      <c r="I303" s="36">
        <f t="shared" si="33"/>
        <v>0</v>
      </c>
      <c r="J303" s="36">
        <f t="shared" si="34"/>
        <v>0</v>
      </c>
      <c r="K303" s="36">
        <f t="shared" si="35"/>
        <v>0</v>
      </c>
    </row>
    <row r="304" spans="1:11" ht="14.25">
      <c r="A304" s="83">
        <v>7</v>
      </c>
      <c r="B304" s="25" t="s">
        <v>140</v>
      </c>
      <c r="C304" s="5" t="s">
        <v>237</v>
      </c>
      <c r="D304" s="8" t="s">
        <v>55</v>
      </c>
      <c r="E304" s="46">
        <v>6</v>
      </c>
      <c r="F304" s="41"/>
      <c r="G304" s="9">
        <v>0.08</v>
      </c>
      <c r="H304" s="37">
        <f t="shared" si="32"/>
        <v>0</v>
      </c>
      <c r="I304" s="36">
        <f t="shared" si="33"/>
        <v>0</v>
      </c>
      <c r="J304" s="36">
        <f t="shared" si="34"/>
        <v>0</v>
      </c>
      <c r="K304" s="36">
        <f t="shared" si="35"/>
        <v>0</v>
      </c>
    </row>
    <row r="305" spans="1:11" ht="14.25">
      <c r="A305" s="83">
        <v>8</v>
      </c>
      <c r="B305" s="25" t="s">
        <v>141</v>
      </c>
      <c r="C305" s="5" t="s">
        <v>242</v>
      </c>
      <c r="D305" s="8" t="s">
        <v>55</v>
      </c>
      <c r="E305" s="46">
        <v>15</v>
      </c>
      <c r="F305" s="41"/>
      <c r="G305" s="9">
        <v>0.08</v>
      </c>
      <c r="H305" s="37">
        <f t="shared" si="32"/>
        <v>0</v>
      </c>
      <c r="I305" s="36">
        <f t="shared" si="33"/>
        <v>0</v>
      </c>
      <c r="J305" s="36">
        <f t="shared" si="34"/>
        <v>0</v>
      </c>
      <c r="K305" s="36">
        <f t="shared" si="35"/>
        <v>0</v>
      </c>
    </row>
    <row r="306" spans="1:11" ht="14.25">
      <c r="A306" s="83">
        <v>9</v>
      </c>
      <c r="B306" s="25" t="s">
        <v>143</v>
      </c>
      <c r="C306" s="5" t="s">
        <v>243</v>
      </c>
      <c r="D306" s="8" t="s">
        <v>55</v>
      </c>
      <c r="E306" s="46">
        <v>5</v>
      </c>
      <c r="F306" s="41"/>
      <c r="G306" s="9">
        <v>0.08</v>
      </c>
      <c r="H306" s="37">
        <f t="shared" si="32"/>
        <v>0</v>
      </c>
      <c r="I306" s="36">
        <f t="shared" si="33"/>
        <v>0</v>
      </c>
      <c r="J306" s="36">
        <f t="shared" si="34"/>
        <v>0</v>
      </c>
      <c r="K306" s="36">
        <f t="shared" si="35"/>
        <v>0</v>
      </c>
    </row>
    <row r="307" spans="1:11" ht="14.25">
      <c r="A307" s="83">
        <v>10</v>
      </c>
      <c r="B307" s="25" t="s">
        <v>244</v>
      </c>
      <c r="C307" s="5" t="s">
        <v>245</v>
      </c>
      <c r="D307" s="8" t="s">
        <v>55</v>
      </c>
      <c r="E307" s="46">
        <v>2</v>
      </c>
      <c r="F307" s="41"/>
      <c r="G307" s="9">
        <v>0.08</v>
      </c>
      <c r="H307" s="37">
        <f t="shared" si="32"/>
        <v>0</v>
      </c>
      <c r="I307" s="36">
        <f t="shared" si="33"/>
        <v>0</v>
      </c>
      <c r="J307" s="36">
        <f t="shared" si="34"/>
        <v>0</v>
      </c>
      <c r="K307" s="36">
        <f t="shared" si="35"/>
        <v>0</v>
      </c>
    </row>
    <row r="308" spans="1:11" ht="14.25">
      <c r="A308" s="83">
        <v>11</v>
      </c>
      <c r="B308" s="25" t="s">
        <v>144</v>
      </c>
      <c r="C308" s="5" t="s">
        <v>246</v>
      </c>
      <c r="D308" s="8" t="s">
        <v>55</v>
      </c>
      <c r="E308" s="46">
        <v>7</v>
      </c>
      <c r="F308" s="41"/>
      <c r="G308" s="9">
        <v>0.08</v>
      </c>
      <c r="H308" s="37">
        <f t="shared" si="32"/>
        <v>0</v>
      </c>
      <c r="I308" s="36">
        <f t="shared" si="33"/>
        <v>0</v>
      </c>
      <c r="J308" s="36">
        <f t="shared" si="34"/>
        <v>0</v>
      </c>
      <c r="K308" s="36">
        <f t="shared" si="35"/>
        <v>0</v>
      </c>
    </row>
    <row r="309" spans="1:11" ht="14.25">
      <c r="A309" s="83">
        <v>12</v>
      </c>
      <c r="B309" s="25" t="s">
        <v>146</v>
      </c>
      <c r="C309" s="5" t="s">
        <v>247</v>
      </c>
      <c r="D309" s="8" t="s">
        <v>55</v>
      </c>
      <c r="E309" s="46">
        <v>10</v>
      </c>
      <c r="F309" s="41"/>
      <c r="G309" s="9">
        <v>0.08</v>
      </c>
      <c r="H309" s="37">
        <f t="shared" si="32"/>
        <v>0</v>
      </c>
      <c r="I309" s="36">
        <f t="shared" si="33"/>
        <v>0</v>
      </c>
      <c r="J309" s="36">
        <f t="shared" si="34"/>
        <v>0</v>
      </c>
      <c r="K309" s="36">
        <f t="shared" si="35"/>
        <v>0</v>
      </c>
    </row>
    <row r="310" spans="1:11" ht="14.25">
      <c r="A310" s="83">
        <v>13</v>
      </c>
      <c r="B310" s="25" t="s">
        <v>147</v>
      </c>
      <c r="C310" s="5" t="s">
        <v>243</v>
      </c>
      <c r="D310" s="8" t="s">
        <v>55</v>
      </c>
      <c r="E310" s="46">
        <v>4</v>
      </c>
      <c r="F310" s="41"/>
      <c r="G310" s="9">
        <v>0.08</v>
      </c>
      <c r="H310" s="37">
        <f t="shared" si="32"/>
        <v>0</v>
      </c>
      <c r="I310" s="36">
        <f t="shared" si="33"/>
        <v>0</v>
      </c>
      <c r="J310" s="36">
        <f t="shared" si="34"/>
        <v>0</v>
      </c>
      <c r="K310" s="36">
        <f t="shared" si="35"/>
        <v>0</v>
      </c>
    </row>
    <row r="311" spans="1:11" ht="14.25">
      <c r="A311" s="83">
        <v>14</v>
      </c>
      <c r="B311" s="25" t="s">
        <v>148</v>
      </c>
      <c r="C311" s="5" t="s">
        <v>248</v>
      </c>
      <c r="D311" s="8" t="s">
        <v>55</v>
      </c>
      <c r="E311" s="46">
        <v>4</v>
      </c>
      <c r="F311" s="41"/>
      <c r="G311" s="9">
        <v>0.08</v>
      </c>
      <c r="H311" s="37">
        <f t="shared" si="32"/>
        <v>0</v>
      </c>
      <c r="I311" s="36">
        <f t="shared" si="33"/>
        <v>0</v>
      </c>
      <c r="J311" s="36">
        <f t="shared" si="34"/>
        <v>0</v>
      </c>
      <c r="K311" s="36">
        <f t="shared" si="35"/>
        <v>0</v>
      </c>
    </row>
    <row r="312" spans="1:11" ht="14.25">
      <c r="A312" s="83">
        <v>15</v>
      </c>
      <c r="B312" s="25" t="s">
        <v>149</v>
      </c>
      <c r="C312" s="5" t="s">
        <v>240</v>
      </c>
      <c r="D312" s="8" t="s">
        <v>55</v>
      </c>
      <c r="E312" s="46">
        <v>5</v>
      </c>
      <c r="F312" s="41"/>
      <c r="G312" s="9">
        <v>0.08</v>
      </c>
      <c r="H312" s="37">
        <f t="shared" si="32"/>
        <v>0</v>
      </c>
      <c r="I312" s="36">
        <f t="shared" si="33"/>
        <v>0</v>
      </c>
      <c r="J312" s="36">
        <f t="shared" si="34"/>
        <v>0</v>
      </c>
      <c r="K312" s="36">
        <f t="shared" si="35"/>
        <v>0</v>
      </c>
    </row>
    <row r="313" spans="1:11" ht="14.25">
      <c r="A313" s="83">
        <v>16</v>
      </c>
      <c r="B313" s="25" t="s">
        <v>150</v>
      </c>
      <c r="C313" s="5" t="s">
        <v>249</v>
      </c>
      <c r="D313" s="8" t="s">
        <v>55</v>
      </c>
      <c r="E313" s="46">
        <v>7</v>
      </c>
      <c r="F313" s="41"/>
      <c r="G313" s="9">
        <v>0.08</v>
      </c>
      <c r="H313" s="37">
        <f t="shared" si="32"/>
        <v>0</v>
      </c>
      <c r="I313" s="36">
        <f t="shared" si="33"/>
        <v>0</v>
      </c>
      <c r="J313" s="36">
        <f t="shared" si="34"/>
        <v>0</v>
      </c>
      <c r="K313" s="36">
        <f t="shared" si="35"/>
        <v>0</v>
      </c>
    </row>
    <row r="314" spans="1:11" ht="14.25">
      <c r="A314" s="83">
        <v>17</v>
      </c>
      <c r="B314" s="25" t="s">
        <v>151</v>
      </c>
      <c r="C314" s="5" t="s">
        <v>250</v>
      </c>
      <c r="D314" s="8" t="s">
        <v>55</v>
      </c>
      <c r="E314" s="46">
        <v>8</v>
      </c>
      <c r="F314" s="41"/>
      <c r="G314" s="9">
        <v>0.08</v>
      </c>
      <c r="H314" s="37">
        <f t="shared" si="32"/>
        <v>0</v>
      </c>
      <c r="I314" s="36">
        <f t="shared" si="33"/>
        <v>0</v>
      </c>
      <c r="J314" s="36">
        <f t="shared" si="34"/>
        <v>0</v>
      </c>
      <c r="K314" s="36">
        <f t="shared" si="35"/>
        <v>0</v>
      </c>
    </row>
    <row r="315" spans="1:11" ht="14.25">
      <c r="A315" s="83">
        <v>18</v>
      </c>
      <c r="B315" s="26" t="s">
        <v>152</v>
      </c>
      <c r="C315" s="5" t="s">
        <v>239</v>
      </c>
      <c r="D315" s="8" t="s">
        <v>55</v>
      </c>
      <c r="E315" s="46">
        <v>26</v>
      </c>
      <c r="F315" s="41"/>
      <c r="G315" s="9">
        <v>0.08</v>
      </c>
      <c r="H315" s="37">
        <f t="shared" si="32"/>
        <v>0</v>
      </c>
      <c r="I315" s="36">
        <f t="shared" si="33"/>
        <v>0</v>
      </c>
      <c r="J315" s="36">
        <f t="shared" si="34"/>
        <v>0</v>
      </c>
      <c r="K315" s="36">
        <f t="shared" si="35"/>
        <v>0</v>
      </c>
    </row>
    <row r="316" spans="1:11" ht="14.25">
      <c r="A316" s="83">
        <v>19</v>
      </c>
      <c r="B316" s="25" t="s">
        <v>153</v>
      </c>
      <c r="C316" s="5" t="s">
        <v>251</v>
      </c>
      <c r="D316" s="8" t="s">
        <v>55</v>
      </c>
      <c r="E316" s="46">
        <v>8</v>
      </c>
      <c r="F316" s="41"/>
      <c r="G316" s="9">
        <v>0.08</v>
      </c>
      <c r="H316" s="37">
        <f t="shared" si="32"/>
        <v>0</v>
      </c>
      <c r="I316" s="36">
        <f t="shared" si="33"/>
        <v>0</v>
      </c>
      <c r="J316" s="36">
        <f t="shared" si="34"/>
        <v>0</v>
      </c>
      <c r="K316" s="36">
        <f t="shared" si="35"/>
        <v>0</v>
      </c>
    </row>
    <row r="317" spans="1:11" ht="14.25">
      <c r="A317" s="83">
        <v>20</v>
      </c>
      <c r="B317" s="25" t="s">
        <v>154</v>
      </c>
      <c r="C317" s="5" t="s">
        <v>252</v>
      </c>
      <c r="D317" s="8" t="s">
        <v>55</v>
      </c>
      <c r="E317" s="46">
        <v>5</v>
      </c>
      <c r="F317" s="41"/>
      <c r="G317" s="9">
        <v>0.08</v>
      </c>
      <c r="H317" s="37">
        <f t="shared" si="32"/>
        <v>0</v>
      </c>
      <c r="I317" s="36">
        <f t="shared" si="33"/>
        <v>0</v>
      </c>
      <c r="J317" s="36">
        <f t="shared" si="34"/>
        <v>0</v>
      </c>
      <c r="K317" s="36">
        <f t="shared" si="35"/>
        <v>0</v>
      </c>
    </row>
    <row r="318" spans="1:11" ht="14.25">
      <c r="A318" s="83">
        <v>21</v>
      </c>
      <c r="B318" s="25" t="s">
        <v>253</v>
      </c>
      <c r="C318" s="5" t="s">
        <v>237</v>
      </c>
      <c r="D318" s="8" t="s">
        <v>55</v>
      </c>
      <c r="E318" s="46">
        <v>3</v>
      </c>
      <c r="F318" s="41"/>
      <c r="G318" s="9">
        <v>0.08</v>
      </c>
      <c r="H318" s="37">
        <f t="shared" si="32"/>
        <v>0</v>
      </c>
      <c r="I318" s="36">
        <f t="shared" si="33"/>
        <v>0</v>
      </c>
      <c r="J318" s="36">
        <f t="shared" si="34"/>
        <v>0</v>
      </c>
      <c r="K318" s="36">
        <f t="shared" si="35"/>
        <v>0</v>
      </c>
    </row>
    <row r="319" spans="1:11" ht="14.25">
      <c r="A319" s="83">
        <v>22</v>
      </c>
      <c r="B319" s="25" t="s">
        <v>254</v>
      </c>
      <c r="C319" s="5" t="s">
        <v>255</v>
      </c>
      <c r="D319" s="8" t="s">
        <v>55</v>
      </c>
      <c r="E319" s="46">
        <v>2</v>
      </c>
      <c r="F319" s="41"/>
      <c r="G319" s="9">
        <v>0.08</v>
      </c>
      <c r="H319" s="37">
        <f t="shared" si="32"/>
        <v>0</v>
      </c>
      <c r="I319" s="36">
        <f t="shared" si="33"/>
        <v>0</v>
      </c>
      <c r="J319" s="36">
        <f t="shared" si="34"/>
        <v>0</v>
      </c>
      <c r="K319" s="36">
        <f t="shared" si="35"/>
        <v>0</v>
      </c>
    </row>
    <row r="320" spans="1:11" ht="14.25">
      <c r="A320" s="83">
        <v>23</v>
      </c>
      <c r="B320" s="25" t="s">
        <v>145</v>
      </c>
      <c r="C320" s="5" t="s">
        <v>243</v>
      </c>
      <c r="D320" s="8" t="s">
        <v>55</v>
      </c>
      <c r="E320" s="46">
        <v>3</v>
      </c>
      <c r="F320" s="41"/>
      <c r="G320" s="9">
        <v>0.08</v>
      </c>
      <c r="H320" s="37">
        <f t="shared" si="32"/>
        <v>0</v>
      </c>
      <c r="I320" s="36">
        <f t="shared" si="33"/>
        <v>0</v>
      </c>
      <c r="J320" s="36">
        <f t="shared" si="34"/>
        <v>0</v>
      </c>
      <c r="K320" s="36">
        <f t="shared" si="35"/>
        <v>0</v>
      </c>
    </row>
    <row r="321" spans="1:11" ht="14.25">
      <c r="A321" s="83">
        <v>24</v>
      </c>
      <c r="B321" s="25" t="s">
        <v>256</v>
      </c>
      <c r="C321" s="5" t="s">
        <v>257</v>
      </c>
      <c r="D321" s="8" t="s">
        <v>55</v>
      </c>
      <c r="E321" s="46">
        <v>4</v>
      </c>
      <c r="F321" s="41"/>
      <c r="G321" s="9">
        <v>0.08</v>
      </c>
      <c r="H321" s="37">
        <f t="shared" si="32"/>
        <v>0</v>
      </c>
      <c r="I321" s="36">
        <f t="shared" si="33"/>
        <v>0</v>
      </c>
      <c r="J321" s="36">
        <f t="shared" si="34"/>
        <v>0</v>
      </c>
      <c r="K321" s="36">
        <f t="shared" si="35"/>
        <v>0</v>
      </c>
    </row>
    <row r="322" spans="1:11" ht="14.25">
      <c r="A322" s="83">
        <v>25</v>
      </c>
      <c r="B322" s="25" t="s">
        <v>142</v>
      </c>
      <c r="C322" s="5" t="s">
        <v>258</v>
      </c>
      <c r="D322" s="8" t="s">
        <v>55</v>
      </c>
      <c r="E322" s="46">
        <v>5</v>
      </c>
      <c r="F322" s="41"/>
      <c r="G322" s="9">
        <v>0.08</v>
      </c>
      <c r="H322" s="37">
        <f t="shared" si="32"/>
        <v>0</v>
      </c>
      <c r="I322" s="36">
        <f t="shared" si="33"/>
        <v>0</v>
      </c>
      <c r="J322" s="36">
        <f t="shared" si="34"/>
        <v>0</v>
      </c>
      <c r="K322" s="36">
        <f t="shared" si="35"/>
        <v>0</v>
      </c>
    </row>
    <row r="323" spans="1:11" ht="14.25">
      <c r="A323" s="83">
        <v>26</v>
      </c>
      <c r="B323" s="25" t="s">
        <v>259</v>
      </c>
      <c r="C323" s="5" t="s">
        <v>260</v>
      </c>
      <c r="D323" s="8" t="s">
        <v>55</v>
      </c>
      <c r="E323" s="46">
        <v>2</v>
      </c>
      <c r="F323" s="41"/>
      <c r="G323" s="9">
        <v>0.08</v>
      </c>
      <c r="H323" s="37">
        <f t="shared" si="32"/>
        <v>0</v>
      </c>
      <c r="I323" s="36">
        <f t="shared" si="33"/>
        <v>0</v>
      </c>
      <c r="J323" s="36">
        <f t="shared" si="34"/>
        <v>0</v>
      </c>
      <c r="K323" s="36">
        <f t="shared" si="35"/>
        <v>0</v>
      </c>
    </row>
    <row r="324" spans="1:11" ht="14.25">
      <c r="A324" s="83">
        <v>27</v>
      </c>
      <c r="B324" s="25" t="s">
        <v>155</v>
      </c>
      <c r="C324" s="5" t="s">
        <v>261</v>
      </c>
      <c r="D324" s="8" t="s">
        <v>55</v>
      </c>
      <c r="E324" s="46">
        <v>3</v>
      </c>
      <c r="F324" s="41"/>
      <c r="G324" s="9">
        <v>0.08</v>
      </c>
      <c r="H324" s="37">
        <f t="shared" si="32"/>
        <v>0</v>
      </c>
      <c r="I324" s="36">
        <f t="shared" si="33"/>
        <v>0</v>
      </c>
      <c r="J324" s="36">
        <f t="shared" si="34"/>
        <v>0</v>
      </c>
      <c r="K324" s="36">
        <f t="shared" si="35"/>
        <v>0</v>
      </c>
    </row>
    <row r="325" spans="1:11" ht="14.25">
      <c r="A325" s="83">
        <v>28</v>
      </c>
      <c r="B325" s="25" t="s">
        <v>262</v>
      </c>
      <c r="C325" s="5" t="s">
        <v>263</v>
      </c>
      <c r="D325" s="8" t="s">
        <v>55</v>
      </c>
      <c r="E325" s="46">
        <v>2</v>
      </c>
      <c r="F325" s="41"/>
      <c r="G325" s="9">
        <v>0.08</v>
      </c>
      <c r="H325" s="37">
        <f t="shared" si="32"/>
        <v>0</v>
      </c>
      <c r="I325" s="36">
        <f t="shared" si="33"/>
        <v>0</v>
      </c>
      <c r="J325" s="36">
        <f t="shared" si="34"/>
        <v>0</v>
      </c>
      <c r="K325" s="36">
        <f t="shared" si="35"/>
        <v>0</v>
      </c>
    </row>
    <row r="326" spans="1:11" ht="14.25">
      <c r="A326" s="83">
        <v>29</v>
      </c>
      <c r="B326" s="25" t="s">
        <v>264</v>
      </c>
      <c r="C326" s="5" t="s">
        <v>265</v>
      </c>
      <c r="D326" s="8" t="s">
        <v>55</v>
      </c>
      <c r="E326" s="46">
        <v>2</v>
      </c>
      <c r="F326" s="41"/>
      <c r="G326" s="9">
        <v>0.08</v>
      </c>
      <c r="H326" s="37">
        <f t="shared" si="32"/>
        <v>0</v>
      </c>
      <c r="I326" s="36">
        <f t="shared" si="33"/>
        <v>0</v>
      </c>
      <c r="J326" s="36">
        <f t="shared" si="34"/>
        <v>0</v>
      </c>
      <c r="K326" s="36">
        <f t="shared" si="35"/>
        <v>0</v>
      </c>
    </row>
    <row r="327" spans="1:11" ht="14.25">
      <c r="A327" s="83">
        <v>30</v>
      </c>
      <c r="B327" s="25" t="s">
        <v>266</v>
      </c>
      <c r="C327" s="5" t="s">
        <v>267</v>
      </c>
      <c r="D327" s="8" t="s">
        <v>55</v>
      </c>
      <c r="E327" s="46">
        <v>2</v>
      </c>
      <c r="F327" s="41"/>
      <c r="G327" s="9">
        <v>0.08</v>
      </c>
      <c r="H327" s="37">
        <f t="shared" si="32"/>
        <v>0</v>
      </c>
      <c r="I327" s="36">
        <f t="shared" si="33"/>
        <v>0</v>
      </c>
      <c r="J327" s="36">
        <f t="shared" si="34"/>
        <v>0</v>
      </c>
      <c r="K327" s="36">
        <f t="shared" si="35"/>
        <v>0</v>
      </c>
    </row>
    <row r="328" spans="1:11" ht="14.25">
      <c r="A328" s="83">
        <v>31</v>
      </c>
      <c r="B328" s="25" t="s">
        <v>334</v>
      </c>
      <c r="C328" s="5" t="s">
        <v>335</v>
      </c>
      <c r="D328" s="8" t="s">
        <v>55</v>
      </c>
      <c r="E328" s="46">
        <v>2</v>
      </c>
      <c r="F328" s="41"/>
      <c r="G328" s="9">
        <v>0.08</v>
      </c>
      <c r="H328" s="37">
        <f t="shared" si="32"/>
        <v>0</v>
      </c>
      <c r="I328" s="36">
        <f t="shared" si="33"/>
        <v>0</v>
      </c>
      <c r="J328" s="36">
        <f t="shared" si="34"/>
        <v>0</v>
      </c>
      <c r="K328" s="36">
        <f t="shared" si="35"/>
        <v>0</v>
      </c>
    </row>
    <row r="329" spans="1:11" ht="14.25">
      <c r="A329" s="83">
        <v>32</v>
      </c>
      <c r="B329" s="25" t="s">
        <v>336</v>
      </c>
      <c r="C329" s="5"/>
      <c r="D329" s="8" t="s">
        <v>55</v>
      </c>
      <c r="E329" s="46">
        <v>3</v>
      </c>
      <c r="F329" s="41"/>
      <c r="G329" s="9">
        <v>0.08</v>
      </c>
      <c r="H329" s="37">
        <f t="shared" si="32"/>
        <v>0</v>
      </c>
      <c r="I329" s="36">
        <f t="shared" si="33"/>
        <v>0</v>
      </c>
      <c r="J329" s="36">
        <f t="shared" si="34"/>
        <v>0</v>
      </c>
      <c r="K329" s="36">
        <f t="shared" si="35"/>
        <v>0</v>
      </c>
    </row>
    <row r="330" spans="1:11" ht="14.25">
      <c r="A330" s="83">
        <v>33</v>
      </c>
      <c r="B330" s="25" t="s">
        <v>268</v>
      </c>
      <c r="C330" s="5" t="s">
        <v>269</v>
      </c>
      <c r="D330" s="8" t="s">
        <v>55</v>
      </c>
      <c r="E330" s="46">
        <v>3</v>
      </c>
      <c r="F330" s="41"/>
      <c r="G330" s="9">
        <v>0.08</v>
      </c>
      <c r="H330" s="37">
        <f t="shared" si="32"/>
        <v>0</v>
      </c>
      <c r="I330" s="36">
        <f t="shared" si="33"/>
        <v>0</v>
      </c>
      <c r="J330" s="36">
        <f t="shared" si="34"/>
        <v>0</v>
      </c>
      <c r="K330" s="36">
        <f t="shared" si="35"/>
        <v>0</v>
      </c>
    </row>
    <row r="331" spans="1:11" ht="14.25">
      <c r="A331" s="83">
        <v>34</v>
      </c>
      <c r="B331" s="25" t="s">
        <v>270</v>
      </c>
      <c r="C331" s="5"/>
      <c r="D331" s="8" t="s">
        <v>32</v>
      </c>
      <c r="E331" s="46">
        <v>2</v>
      </c>
      <c r="F331" s="41"/>
      <c r="G331" s="9">
        <v>0.08</v>
      </c>
      <c r="H331" s="37">
        <f t="shared" si="32"/>
        <v>0</v>
      </c>
      <c r="I331" s="36">
        <f t="shared" si="33"/>
        <v>0</v>
      </c>
      <c r="J331" s="36">
        <f t="shared" si="34"/>
        <v>0</v>
      </c>
      <c r="K331" s="36">
        <f t="shared" si="35"/>
        <v>0</v>
      </c>
    </row>
    <row r="332" spans="1:11" ht="14.25">
      <c r="A332" s="83">
        <v>35</v>
      </c>
      <c r="B332" s="25" t="s">
        <v>271</v>
      </c>
      <c r="C332" s="5"/>
      <c r="D332" s="8" t="s">
        <v>32</v>
      </c>
      <c r="E332" s="46">
        <v>2</v>
      </c>
      <c r="F332" s="41"/>
      <c r="G332" s="9">
        <v>0.08</v>
      </c>
      <c r="H332" s="37">
        <f t="shared" si="32"/>
        <v>0</v>
      </c>
      <c r="I332" s="36">
        <f t="shared" si="33"/>
        <v>0</v>
      </c>
      <c r="J332" s="36">
        <f t="shared" si="34"/>
        <v>0</v>
      </c>
      <c r="K332" s="36">
        <f t="shared" si="35"/>
        <v>0</v>
      </c>
    </row>
    <row r="333" spans="1:11" ht="14.25">
      <c r="A333" s="83">
        <v>36</v>
      </c>
      <c r="B333" s="25" t="s">
        <v>272</v>
      </c>
      <c r="C333" s="5" t="s">
        <v>273</v>
      </c>
      <c r="D333" s="8" t="s">
        <v>55</v>
      </c>
      <c r="E333" s="46">
        <v>2</v>
      </c>
      <c r="F333" s="41"/>
      <c r="G333" s="9">
        <v>0.08</v>
      </c>
      <c r="H333" s="37">
        <f t="shared" si="32"/>
        <v>0</v>
      </c>
      <c r="I333" s="36">
        <f t="shared" si="33"/>
        <v>0</v>
      </c>
      <c r="J333" s="36">
        <f t="shared" si="34"/>
        <v>0</v>
      </c>
      <c r="K333" s="36">
        <f t="shared" si="35"/>
        <v>0</v>
      </c>
    </row>
    <row r="334" spans="1:11" ht="14.25">
      <c r="A334" s="83">
        <v>37</v>
      </c>
      <c r="B334" s="25" t="s">
        <v>274</v>
      </c>
      <c r="C334" s="5" t="s">
        <v>275</v>
      </c>
      <c r="D334" s="8" t="s">
        <v>55</v>
      </c>
      <c r="E334" s="46">
        <v>2</v>
      </c>
      <c r="F334" s="41"/>
      <c r="G334" s="9">
        <v>0.08</v>
      </c>
      <c r="H334" s="37">
        <f t="shared" si="32"/>
        <v>0</v>
      </c>
      <c r="I334" s="36">
        <f t="shared" si="33"/>
        <v>0</v>
      </c>
      <c r="J334" s="36">
        <f t="shared" si="34"/>
        <v>0</v>
      </c>
      <c r="K334" s="36">
        <f t="shared" si="35"/>
        <v>0</v>
      </c>
    </row>
    <row r="335" spans="1:11" ht="14.25">
      <c r="A335" s="83">
        <v>38</v>
      </c>
      <c r="B335" s="25" t="s">
        <v>276</v>
      </c>
      <c r="C335" s="5"/>
      <c r="D335" s="8" t="s">
        <v>32</v>
      </c>
      <c r="E335" s="46">
        <v>3</v>
      </c>
      <c r="F335" s="41"/>
      <c r="G335" s="9">
        <v>0.08</v>
      </c>
      <c r="H335" s="37">
        <f t="shared" si="32"/>
        <v>0</v>
      </c>
      <c r="I335" s="36">
        <f t="shared" si="33"/>
        <v>0</v>
      </c>
      <c r="J335" s="36">
        <f t="shared" si="34"/>
        <v>0</v>
      </c>
      <c r="K335" s="36">
        <f t="shared" si="35"/>
        <v>0</v>
      </c>
    </row>
    <row r="336" spans="1:11" ht="14.25">
      <c r="A336" s="83">
        <v>39</v>
      </c>
      <c r="B336" s="25" t="s">
        <v>277</v>
      </c>
      <c r="C336" s="5" t="s">
        <v>278</v>
      </c>
      <c r="D336" s="8" t="s">
        <v>55</v>
      </c>
      <c r="E336" s="46">
        <v>2</v>
      </c>
      <c r="F336" s="41"/>
      <c r="G336" s="9">
        <v>0.08</v>
      </c>
      <c r="H336" s="37">
        <f t="shared" si="32"/>
        <v>0</v>
      </c>
      <c r="I336" s="36">
        <f t="shared" si="33"/>
        <v>0</v>
      </c>
      <c r="J336" s="36">
        <f t="shared" si="34"/>
        <v>0</v>
      </c>
      <c r="K336" s="36">
        <f t="shared" si="35"/>
        <v>0</v>
      </c>
    </row>
    <row r="337" spans="1:11" ht="14.25">
      <c r="A337" s="83">
        <v>40</v>
      </c>
      <c r="B337" s="25" t="s">
        <v>279</v>
      </c>
      <c r="C337" s="5" t="s">
        <v>280</v>
      </c>
      <c r="D337" s="8" t="s">
        <v>55</v>
      </c>
      <c r="E337" s="46">
        <v>2</v>
      </c>
      <c r="F337" s="41"/>
      <c r="G337" s="9">
        <v>0.08</v>
      </c>
      <c r="H337" s="37">
        <f t="shared" si="32"/>
        <v>0</v>
      </c>
      <c r="I337" s="36">
        <f t="shared" si="33"/>
        <v>0</v>
      </c>
      <c r="J337" s="36">
        <f t="shared" si="34"/>
        <v>0</v>
      </c>
      <c r="K337" s="36">
        <f t="shared" si="35"/>
        <v>0</v>
      </c>
    </row>
    <row r="338" spans="1:11" ht="14.25">
      <c r="A338" s="83">
        <v>41</v>
      </c>
      <c r="B338" s="25" t="s">
        <v>281</v>
      </c>
      <c r="C338" s="5" t="s">
        <v>269</v>
      </c>
      <c r="D338" s="8" t="s">
        <v>55</v>
      </c>
      <c r="E338" s="46">
        <v>3</v>
      </c>
      <c r="F338" s="41"/>
      <c r="G338" s="9">
        <v>0.08</v>
      </c>
      <c r="H338" s="37">
        <f t="shared" si="32"/>
        <v>0</v>
      </c>
      <c r="I338" s="36">
        <f t="shared" si="33"/>
        <v>0</v>
      </c>
      <c r="J338" s="36">
        <f t="shared" si="34"/>
        <v>0</v>
      </c>
      <c r="K338" s="36">
        <f t="shared" si="35"/>
        <v>0</v>
      </c>
    </row>
    <row r="339" spans="1:11" ht="14.25">
      <c r="A339" s="83">
        <v>42</v>
      </c>
      <c r="B339" s="25" t="s">
        <v>282</v>
      </c>
      <c r="C339" s="5" t="s">
        <v>269</v>
      </c>
      <c r="D339" s="8" t="s">
        <v>55</v>
      </c>
      <c r="E339" s="46">
        <v>3</v>
      </c>
      <c r="F339" s="41"/>
      <c r="G339" s="9">
        <v>0.08</v>
      </c>
      <c r="H339" s="37">
        <f t="shared" si="32"/>
        <v>0</v>
      </c>
      <c r="I339" s="36">
        <f t="shared" si="33"/>
        <v>0</v>
      </c>
      <c r="J339" s="36">
        <f t="shared" si="34"/>
        <v>0</v>
      </c>
      <c r="K339" s="36">
        <f t="shared" si="35"/>
        <v>0</v>
      </c>
    </row>
    <row r="340" spans="1:11" ht="14.25">
      <c r="A340" s="83">
        <v>43</v>
      </c>
      <c r="B340" s="25" t="s">
        <v>313</v>
      </c>
      <c r="C340" s="5" t="s">
        <v>283</v>
      </c>
      <c r="D340" s="8" t="s">
        <v>55</v>
      </c>
      <c r="E340" s="46">
        <v>3</v>
      </c>
      <c r="F340" s="41"/>
      <c r="G340" s="9">
        <v>0.08</v>
      </c>
      <c r="H340" s="37">
        <f t="shared" si="32"/>
        <v>0</v>
      </c>
      <c r="I340" s="36">
        <f t="shared" si="33"/>
        <v>0</v>
      </c>
      <c r="J340" s="36">
        <f t="shared" si="34"/>
        <v>0</v>
      </c>
      <c r="K340" s="36">
        <f t="shared" si="35"/>
        <v>0</v>
      </c>
    </row>
    <row r="341" spans="1:11" ht="14.25">
      <c r="A341" s="83">
        <v>44</v>
      </c>
      <c r="B341" s="25" t="s">
        <v>314</v>
      </c>
      <c r="C341" s="5" t="s">
        <v>283</v>
      </c>
      <c r="D341" s="8" t="s">
        <v>55</v>
      </c>
      <c r="E341" s="46">
        <v>3</v>
      </c>
      <c r="F341" s="41"/>
      <c r="G341" s="9">
        <v>0.08</v>
      </c>
      <c r="H341" s="37">
        <f t="shared" si="32"/>
        <v>0</v>
      </c>
      <c r="I341" s="36">
        <f t="shared" si="33"/>
        <v>0</v>
      </c>
      <c r="J341" s="36">
        <f t="shared" si="34"/>
        <v>0</v>
      </c>
      <c r="K341" s="36">
        <f t="shared" si="35"/>
        <v>0</v>
      </c>
    </row>
    <row r="342" spans="1:11" ht="14.25">
      <c r="A342" s="83">
        <v>45</v>
      </c>
      <c r="B342" s="119" t="s">
        <v>156</v>
      </c>
      <c r="C342" s="5" t="s">
        <v>284</v>
      </c>
      <c r="D342" s="8" t="s">
        <v>55</v>
      </c>
      <c r="E342" s="46">
        <v>3</v>
      </c>
      <c r="F342" s="41"/>
      <c r="G342" s="9">
        <v>0.08</v>
      </c>
      <c r="H342" s="37">
        <f t="shared" si="32"/>
        <v>0</v>
      </c>
      <c r="I342" s="36">
        <f t="shared" si="33"/>
        <v>0</v>
      </c>
      <c r="J342" s="36">
        <f t="shared" si="34"/>
        <v>0</v>
      </c>
      <c r="K342" s="36">
        <f t="shared" si="35"/>
        <v>0</v>
      </c>
    </row>
    <row r="343" spans="1:11" ht="27" customHeight="1">
      <c r="A343" s="83">
        <v>46</v>
      </c>
      <c r="B343" s="25" t="s">
        <v>285</v>
      </c>
      <c r="C343" s="5" t="s">
        <v>284</v>
      </c>
      <c r="D343" s="8" t="s">
        <v>55</v>
      </c>
      <c r="E343" s="46">
        <v>3</v>
      </c>
      <c r="F343" s="41"/>
      <c r="G343" s="9">
        <v>0.08</v>
      </c>
      <c r="H343" s="37">
        <f t="shared" si="32"/>
        <v>0</v>
      </c>
      <c r="I343" s="36">
        <f t="shared" si="33"/>
        <v>0</v>
      </c>
      <c r="J343" s="36">
        <f t="shared" si="34"/>
        <v>0</v>
      </c>
      <c r="K343" s="36">
        <f t="shared" si="35"/>
        <v>0</v>
      </c>
    </row>
    <row r="344" spans="1:11" ht="24" customHeight="1">
      <c r="A344" s="83">
        <v>47</v>
      </c>
      <c r="B344" s="25" t="s">
        <v>286</v>
      </c>
      <c r="C344" s="5"/>
      <c r="D344" s="8" t="s">
        <v>32</v>
      </c>
      <c r="E344" s="46">
        <v>2</v>
      </c>
      <c r="F344" s="41"/>
      <c r="G344" s="9">
        <v>0.08</v>
      </c>
      <c r="H344" s="37">
        <f t="shared" si="32"/>
        <v>0</v>
      </c>
      <c r="I344" s="36">
        <f t="shared" si="33"/>
        <v>0</v>
      </c>
      <c r="J344" s="36">
        <f t="shared" si="34"/>
        <v>0</v>
      </c>
      <c r="K344" s="36">
        <f t="shared" si="35"/>
        <v>0</v>
      </c>
    </row>
    <row r="345" spans="1:11" ht="14.25">
      <c r="A345" s="83">
        <v>48</v>
      </c>
      <c r="B345" s="25" t="s">
        <v>287</v>
      </c>
      <c r="C345" s="5"/>
      <c r="D345" s="8" t="s">
        <v>32</v>
      </c>
      <c r="E345" s="46">
        <v>3</v>
      </c>
      <c r="F345" s="41"/>
      <c r="G345" s="9">
        <v>0.08</v>
      </c>
      <c r="H345" s="37">
        <f t="shared" si="32"/>
        <v>0</v>
      </c>
      <c r="I345" s="36">
        <f t="shared" si="33"/>
        <v>0</v>
      </c>
      <c r="J345" s="36">
        <f t="shared" si="34"/>
        <v>0</v>
      </c>
      <c r="K345" s="36">
        <f t="shared" si="35"/>
        <v>0</v>
      </c>
    </row>
    <row r="346" spans="1:11" ht="14.25">
      <c r="A346" s="83">
        <v>49</v>
      </c>
      <c r="B346" s="25" t="s">
        <v>23</v>
      </c>
      <c r="C346" s="5" t="s">
        <v>278</v>
      </c>
      <c r="D346" s="8" t="s">
        <v>55</v>
      </c>
      <c r="E346" s="46">
        <v>3</v>
      </c>
      <c r="F346" s="41"/>
      <c r="G346" s="9">
        <v>0.08</v>
      </c>
      <c r="H346" s="37">
        <f t="shared" si="32"/>
        <v>0</v>
      </c>
      <c r="I346" s="36">
        <f t="shared" si="33"/>
        <v>0</v>
      </c>
      <c r="J346" s="36">
        <f t="shared" si="34"/>
        <v>0</v>
      </c>
      <c r="K346" s="36">
        <f t="shared" si="35"/>
        <v>0</v>
      </c>
    </row>
    <row r="347" spans="1:11" ht="14.25">
      <c r="A347" s="83">
        <v>50</v>
      </c>
      <c r="B347" s="25" t="s">
        <v>288</v>
      </c>
      <c r="C347" s="5" t="s">
        <v>278</v>
      </c>
      <c r="D347" s="8" t="s">
        <v>55</v>
      </c>
      <c r="E347" s="46">
        <v>3</v>
      </c>
      <c r="F347" s="41"/>
      <c r="G347" s="9">
        <v>0.08</v>
      </c>
      <c r="H347" s="37">
        <f t="shared" si="32"/>
        <v>0</v>
      </c>
      <c r="I347" s="36">
        <f t="shared" si="33"/>
        <v>0</v>
      </c>
      <c r="J347" s="36">
        <f t="shared" si="34"/>
        <v>0</v>
      </c>
      <c r="K347" s="36">
        <f t="shared" si="35"/>
        <v>0</v>
      </c>
    </row>
    <row r="348" spans="1:11" ht="14.25">
      <c r="A348" s="83">
        <v>51</v>
      </c>
      <c r="B348" s="25" t="s">
        <v>157</v>
      </c>
      <c r="C348" s="5" t="s">
        <v>289</v>
      </c>
      <c r="D348" s="8" t="s">
        <v>55</v>
      </c>
      <c r="E348" s="46">
        <v>6</v>
      </c>
      <c r="F348" s="41"/>
      <c r="G348" s="9">
        <v>0.08</v>
      </c>
      <c r="H348" s="37">
        <f t="shared" si="32"/>
        <v>0</v>
      </c>
      <c r="I348" s="36">
        <f t="shared" si="33"/>
        <v>0</v>
      </c>
      <c r="J348" s="36">
        <f t="shared" si="34"/>
        <v>0</v>
      </c>
      <c r="K348" s="36">
        <f t="shared" si="35"/>
        <v>0</v>
      </c>
    </row>
    <row r="349" spans="1:11" ht="14.25">
      <c r="A349" s="83">
        <v>52</v>
      </c>
      <c r="B349" s="25" t="s">
        <v>158</v>
      </c>
      <c r="C349" s="5" t="s">
        <v>289</v>
      </c>
      <c r="D349" s="8" t="s">
        <v>55</v>
      </c>
      <c r="E349" s="46">
        <v>6</v>
      </c>
      <c r="F349" s="41"/>
      <c r="G349" s="9">
        <v>0.08</v>
      </c>
      <c r="H349" s="37">
        <f t="shared" si="32"/>
        <v>0</v>
      </c>
      <c r="I349" s="36">
        <f t="shared" si="33"/>
        <v>0</v>
      </c>
      <c r="J349" s="36">
        <f t="shared" si="34"/>
        <v>0</v>
      </c>
      <c r="K349" s="36">
        <f t="shared" si="35"/>
        <v>0</v>
      </c>
    </row>
    <row r="350" spans="1:11" ht="14.25">
      <c r="A350" s="83">
        <v>53</v>
      </c>
      <c r="B350" s="25" t="s">
        <v>290</v>
      </c>
      <c r="C350" s="5" t="s">
        <v>291</v>
      </c>
      <c r="D350" s="8" t="s">
        <v>55</v>
      </c>
      <c r="E350" s="46">
        <v>3</v>
      </c>
      <c r="F350" s="41"/>
      <c r="G350" s="9">
        <v>0.08</v>
      </c>
      <c r="H350" s="37">
        <f t="shared" si="32"/>
        <v>0</v>
      </c>
      <c r="I350" s="36">
        <f t="shared" si="33"/>
        <v>0</v>
      </c>
      <c r="J350" s="36">
        <f t="shared" si="34"/>
        <v>0</v>
      </c>
      <c r="K350" s="36">
        <f t="shared" si="35"/>
        <v>0</v>
      </c>
    </row>
    <row r="351" spans="1:11" ht="14.25">
      <c r="A351" s="83">
        <v>54</v>
      </c>
      <c r="B351" s="25" t="s">
        <v>292</v>
      </c>
      <c r="C351" s="5" t="s">
        <v>293</v>
      </c>
      <c r="D351" s="8" t="s">
        <v>55</v>
      </c>
      <c r="E351" s="46">
        <v>2</v>
      </c>
      <c r="F351" s="41"/>
      <c r="G351" s="9">
        <v>0.08</v>
      </c>
      <c r="H351" s="37">
        <f t="shared" si="32"/>
        <v>0</v>
      </c>
      <c r="I351" s="36">
        <f t="shared" si="33"/>
        <v>0</v>
      </c>
      <c r="J351" s="36">
        <f t="shared" si="34"/>
        <v>0</v>
      </c>
      <c r="K351" s="36">
        <f t="shared" si="35"/>
        <v>0</v>
      </c>
    </row>
    <row r="352" spans="1:11" ht="14.25">
      <c r="A352" s="83">
        <v>55</v>
      </c>
      <c r="B352" s="25" t="s">
        <v>294</v>
      </c>
      <c r="C352" s="5" t="s">
        <v>293</v>
      </c>
      <c r="D352" s="8" t="s">
        <v>55</v>
      </c>
      <c r="E352" s="46">
        <v>2</v>
      </c>
      <c r="F352" s="41"/>
      <c r="G352" s="9">
        <v>0.08</v>
      </c>
      <c r="H352" s="37">
        <f t="shared" si="32"/>
        <v>0</v>
      </c>
      <c r="I352" s="36">
        <f t="shared" si="33"/>
        <v>0</v>
      </c>
      <c r="J352" s="36">
        <f t="shared" si="34"/>
        <v>0</v>
      </c>
      <c r="K352" s="36">
        <f t="shared" si="35"/>
        <v>0</v>
      </c>
    </row>
    <row r="353" spans="1:11" ht="14.25">
      <c r="A353" s="83">
        <v>56</v>
      </c>
      <c r="B353" s="25" t="s">
        <v>295</v>
      </c>
      <c r="C353" s="5" t="s">
        <v>296</v>
      </c>
      <c r="D353" s="8" t="s">
        <v>55</v>
      </c>
      <c r="E353" s="46">
        <v>2</v>
      </c>
      <c r="F353" s="41"/>
      <c r="G353" s="9">
        <v>0.08</v>
      </c>
      <c r="H353" s="37">
        <f t="shared" si="32"/>
        <v>0</v>
      </c>
      <c r="I353" s="36">
        <f t="shared" si="33"/>
        <v>0</v>
      </c>
      <c r="J353" s="36">
        <f t="shared" si="34"/>
        <v>0</v>
      </c>
      <c r="K353" s="36">
        <f t="shared" si="35"/>
        <v>0</v>
      </c>
    </row>
    <row r="354" spans="1:11" ht="14.25">
      <c r="A354" s="83">
        <v>57</v>
      </c>
      <c r="B354" s="25" t="s">
        <v>126</v>
      </c>
      <c r="C354" s="5"/>
      <c r="D354" s="8" t="s">
        <v>56</v>
      </c>
      <c r="E354" s="46">
        <v>2</v>
      </c>
      <c r="F354" s="41"/>
      <c r="G354" s="9">
        <v>0.08</v>
      </c>
      <c r="H354" s="37">
        <f t="shared" si="32"/>
        <v>0</v>
      </c>
      <c r="I354" s="36">
        <f t="shared" si="33"/>
        <v>0</v>
      </c>
      <c r="J354" s="36">
        <f t="shared" si="34"/>
        <v>0</v>
      </c>
      <c r="K354" s="36">
        <f t="shared" si="35"/>
        <v>0</v>
      </c>
    </row>
    <row r="355" spans="1:11" ht="14.25">
      <c r="A355" s="83">
        <v>58</v>
      </c>
      <c r="B355" s="25" t="s">
        <v>297</v>
      </c>
      <c r="C355" s="5"/>
      <c r="D355" s="8" t="s">
        <v>56</v>
      </c>
      <c r="E355" s="46">
        <v>2</v>
      </c>
      <c r="F355" s="41"/>
      <c r="G355" s="9">
        <v>0.08</v>
      </c>
      <c r="H355" s="37">
        <f t="shared" si="32"/>
        <v>0</v>
      </c>
      <c r="I355" s="36">
        <f t="shared" si="33"/>
        <v>0</v>
      </c>
      <c r="J355" s="36">
        <f t="shared" si="34"/>
        <v>0</v>
      </c>
      <c r="K355" s="36">
        <f t="shared" si="35"/>
        <v>0</v>
      </c>
    </row>
    <row r="356" spans="1:11" ht="14.25">
      <c r="A356" s="83">
        <v>59</v>
      </c>
      <c r="B356" s="25" t="s">
        <v>298</v>
      </c>
      <c r="C356" s="5" t="s">
        <v>18</v>
      </c>
      <c r="D356" s="8" t="s">
        <v>55</v>
      </c>
      <c r="E356" s="46">
        <v>2</v>
      </c>
      <c r="F356" s="41"/>
      <c r="G356" s="9">
        <v>0.08</v>
      </c>
      <c r="H356" s="37">
        <f t="shared" si="32"/>
        <v>0</v>
      </c>
      <c r="I356" s="36">
        <f t="shared" si="33"/>
        <v>0</v>
      </c>
      <c r="J356" s="36">
        <f t="shared" si="34"/>
        <v>0</v>
      </c>
      <c r="K356" s="36">
        <f t="shared" si="35"/>
        <v>0</v>
      </c>
    </row>
    <row r="357" spans="1:11" ht="14.25">
      <c r="A357" s="83">
        <v>60</v>
      </c>
      <c r="B357" s="25" t="s">
        <v>299</v>
      </c>
      <c r="C357" s="5" t="s">
        <v>300</v>
      </c>
      <c r="D357" s="8" t="s">
        <v>55</v>
      </c>
      <c r="E357" s="46">
        <v>1</v>
      </c>
      <c r="F357" s="41"/>
      <c r="G357" s="9">
        <v>0.08</v>
      </c>
      <c r="H357" s="37">
        <f t="shared" si="32"/>
        <v>0</v>
      </c>
      <c r="I357" s="36">
        <f t="shared" si="33"/>
        <v>0</v>
      </c>
      <c r="J357" s="36">
        <f t="shared" si="34"/>
        <v>0</v>
      </c>
      <c r="K357" s="36">
        <f t="shared" si="35"/>
        <v>0</v>
      </c>
    </row>
    <row r="358" spans="1:11" ht="14.25">
      <c r="A358" s="83">
        <v>61</v>
      </c>
      <c r="B358" s="25" t="s">
        <v>301</v>
      </c>
      <c r="C358" s="5"/>
      <c r="D358" s="8" t="s">
        <v>32</v>
      </c>
      <c r="E358" s="46">
        <v>1</v>
      </c>
      <c r="F358" s="41"/>
      <c r="G358" s="9">
        <v>0.23</v>
      </c>
      <c r="H358" s="37">
        <f t="shared" si="32"/>
        <v>0</v>
      </c>
      <c r="I358" s="36">
        <f t="shared" si="33"/>
        <v>0</v>
      </c>
      <c r="J358" s="36">
        <f t="shared" si="34"/>
        <v>0</v>
      </c>
      <c r="K358" s="36">
        <f t="shared" si="35"/>
        <v>0</v>
      </c>
    </row>
    <row r="359" spans="1:11" ht="14.25">
      <c r="A359" s="83">
        <v>62</v>
      </c>
      <c r="B359" s="25" t="s">
        <v>318</v>
      </c>
      <c r="C359" s="5" t="s">
        <v>302</v>
      </c>
      <c r="D359" s="8" t="s">
        <v>55</v>
      </c>
      <c r="E359" s="46">
        <v>8</v>
      </c>
      <c r="F359" s="41"/>
      <c r="G359" s="9">
        <v>0.08</v>
      </c>
      <c r="H359" s="37">
        <f t="shared" si="32"/>
        <v>0</v>
      </c>
      <c r="I359" s="36">
        <f t="shared" si="33"/>
        <v>0</v>
      </c>
      <c r="J359" s="36">
        <f t="shared" si="34"/>
        <v>0</v>
      </c>
      <c r="K359" s="36">
        <f t="shared" si="35"/>
        <v>0</v>
      </c>
    </row>
    <row r="360" spans="1:11" ht="14.25">
      <c r="A360" s="83">
        <v>63</v>
      </c>
      <c r="B360" s="25" t="s">
        <v>212</v>
      </c>
      <c r="C360" s="5"/>
      <c r="D360" s="8" t="s">
        <v>56</v>
      </c>
      <c r="E360" s="46">
        <v>3</v>
      </c>
      <c r="F360" s="41"/>
      <c r="G360" s="9">
        <v>0.23</v>
      </c>
      <c r="H360" s="37">
        <f t="shared" si="32"/>
        <v>0</v>
      </c>
      <c r="I360" s="36">
        <f t="shared" si="33"/>
        <v>0</v>
      </c>
      <c r="J360" s="36">
        <f t="shared" si="34"/>
        <v>0</v>
      </c>
      <c r="K360" s="36">
        <f t="shared" si="35"/>
        <v>0</v>
      </c>
    </row>
    <row r="361" spans="1:11" ht="14.25">
      <c r="A361" s="83">
        <v>64</v>
      </c>
      <c r="B361" s="25" t="s">
        <v>303</v>
      </c>
      <c r="C361" s="5"/>
      <c r="D361" s="8" t="s">
        <v>56</v>
      </c>
      <c r="E361" s="46">
        <v>4</v>
      </c>
      <c r="F361" s="41"/>
      <c r="G361" s="9">
        <v>0.23</v>
      </c>
      <c r="H361" s="37">
        <f t="shared" si="32"/>
        <v>0</v>
      </c>
      <c r="I361" s="36">
        <f t="shared" si="33"/>
        <v>0</v>
      </c>
      <c r="J361" s="36">
        <f t="shared" si="34"/>
        <v>0</v>
      </c>
      <c r="K361" s="36">
        <f t="shared" si="35"/>
        <v>0</v>
      </c>
    </row>
    <row r="362" spans="1:11" ht="14.25">
      <c r="A362" s="83">
        <v>65</v>
      </c>
      <c r="B362" s="25" t="s">
        <v>304</v>
      </c>
      <c r="C362" s="5"/>
      <c r="D362" s="8" t="s">
        <v>56</v>
      </c>
      <c r="E362" s="46">
        <v>2</v>
      </c>
      <c r="F362" s="41"/>
      <c r="G362" s="9">
        <v>0.23</v>
      </c>
      <c r="H362" s="37">
        <f>F362*G362+F362</f>
        <v>0</v>
      </c>
      <c r="I362" s="36">
        <f>F362*E362</f>
        <v>0</v>
      </c>
      <c r="J362" s="36">
        <f>K362-I362</f>
        <v>0</v>
      </c>
      <c r="K362" s="36">
        <f>E362*H362</f>
        <v>0</v>
      </c>
    </row>
    <row r="363" spans="1:11" ht="14.25">
      <c r="A363" s="83">
        <v>66</v>
      </c>
      <c r="B363" s="25" t="s">
        <v>305</v>
      </c>
      <c r="C363" s="5"/>
      <c r="D363" s="8" t="s">
        <v>56</v>
      </c>
      <c r="E363" s="46">
        <v>4</v>
      </c>
      <c r="F363" s="41"/>
      <c r="G363" s="9">
        <v>0.23</v>
      </c>
      <c r="H363" s="37">
        <f>F363*G363+F363</f>
        <v>0</v>
      </c>
      <c r="I363" s="36">
        <f>F363*E363</f>
        <v>0</v>
      </c>
      <c r="J363" s="36">
        <f>K363-I363</f>
        <v>0</v>
      </c>
      <c r="K363" s="36">
        <f>E363*H363</f>
        <v>0</v>
      </c>
    </row>
    <row r="364" spans="1:11" ht="14.25">
      <c r="A364" s="83">
        <v>67</v>
      </c>
      <c r="B364" s="25" t="s">
        <v>306</v>
      </c>
      <c r="C364" s="5"/>
      <c r="D364" s="8" t="s">
        <v>56</v>
      </c>
      <c r="E364" s="46">
        <v>4</v>
      </c>
      <c r="F364" s="41"/>
      <c r="G364" s="9">
        <v>0.23</v>
      </c>
      <c r="H364" s="37">
        <f>F364*G364+F364</f>
        <v>0</v>
      </c>
      <c r="I364" s="36">
        <f>F364*E364</f>
        <v>0</v>
      </c>
      <c r="J364" s="36">
        <f>K364-I364</f>
        <v>0</v>
      </c>
      <c r="K364" s="36">
        <f>E364*H364</f>
        <v>0</v>
      </c>
    </row>
    <row r="365" spans="1:11" ht="14.25">
      <c r="A365" s="83">
        <v>68</v>
      </c>
      <c r="B365" s="25" t="s">
        <v>307</v>
      </c>
      <c r="C365" s="5"/>
      <c r="D365" s="8" t="s">
        <v>56</v>
      </c>
      <c r="E365" s="46">
        <v>7</v>
      </c>
      <c r="F365" s="41"/>
      <c r="G365" s="9">
        <v>0.23</v>
      </c>
      <c r="H365" s="37">
        <f>F365*G365+F365</f>
        <v>0</v>
      </c>
      <c r="I365" s="36">
        <f>F365*E365</f>
        <v>0</v>
      </c>
      <c r="J365" s="36">
        <f>K365-I365</f>
        <v>0</v>
      </c>
      <c r="K365" s="36">
        <f>E365*H365</f>
        <v>0</v>
      </c>
    </row>
    <row r="366" spans="1:11" ht="14.25">
      <c r="A366" s="83">
        <v>69</v>
      </c>
      <c r="B366" s="25" t="s">
        <v>159</v>
      </c>
      <c r="C366" s="5"/>
      <c r="D366" s="8" t="s">
        <v>56</v>
      </c>
      <c r="E366" s="46">
        <v>5</v>
      </c>
      <c r="F366" s="41"/>
      <c r="G366" s="9">
        <v>0.23</v>
      </c>
      <c r="H366" s="37">
        <f>F366*G366+F366</f>
        <v>0</v>
      </c>
      <c r="I366" s="36">
        <f>F366*E366</f>
        <v>0</v>
      </c>
      <c r="J366" s="36">
        <f>K366-I366</f>
        <v>0</v>
      </c>
      <c r="K366" s="36">
        <f>E366*H366</f>
        <v>0</v>
      </c>
    </row>
    <row r="367" spans="1:11" ht="14.25">
      <c r="A367" s="22"/>
      <c r="B367" s="67"/>
      <c r="C367" s="27"/>
      <c r="D367" s="28"/>
      <c r="E367" s="46"/>
      <c r="F367" s="38" t="s">
        <v>21</v>
      </c>
      <c r="G367" s="9"/>
      <c r="H367" s="37"/>
      <c r="I367" s="41">
        <f>SUM(I298:I366)</f>
        <v>0</v>
      </c>
      <c r="J367" s="41">
        <f>SUM(J298:J366)</f>
        <v>0</v>
      </c>
      <c r="K367" s="41">
        <f>SUM(K298:K366)</f>
        <v>0</v>
      </c>
    </row>
    <row r="368" spans="1:11" ht="14.25">
      <c r="A368" s="22"/>
      <c r="B368" s="29"/>
      <c r="C368" s="1"/>
      <c r="D368" s="22"/>
      <c r="E368" s="49"/>
      <c r="F368" s="42"/>
      <c r="G368" s="32"/>
      <c r="H368" s="35"/>
      <c r="I368" s="42"/>
      <c r="J368" s="42"/>
      <c r="K368" s="42"/>
    </row>
    <row r="369" spans="1:11" ht="14.25">
      <c r="A369" s="22"/>
      <c r="B369" s="64" t="s">
        <v>440</v>
      </c>
      <c r="C369" s="1"/>
      <c r="D369" s="22"/>
      <c r="E369" s="49"/>
      <c r="F369" s="42"/>
      <c r="G369" s="32"/>
      <c r="H369" s="35"/>
      <c r="I369" s="42"/>
      <c r="J369" s="42"/>
      <c r="K369" s="42"/>
    </row>
    <row r="370" spans="1:11" ht="27" customHeight="1">
      <c r="A370" s="118">
        <v>1</v>
      </c>
      <c r="B370" s="142" t="s">
        <v>442</v>
      </c>
      <c r="C370" s="142"/>
      <c r="D370" s="142"/>
      <c r="E370" s="142"/>
      <c r="F370" s="142"/>
      <c r="G370" s="32"/>
      <c r="H370" s="35"/>
      <c r="I370" s="35"/>
      <c r="J370" s="35"/>
      <c r="K370" s="35"/>
    </row>
    <row r="371" spans="1:11" ht="27" customHeight="1">
      <c r="A371" s="118">
        <v>2</v>
      </c>
      <c r="B371" s="142" t="s">
        <v>444</v>
      </c>
      <c r="C371" s="142"/>
      <c r="D371" s="142"/>
      <c r="E371" s="142"/>
      <c r="F371" s="142"/>
      <c r="G371" s="32"/>
      <c r="H371" s="35"/>
      <c r="I371" s="35"/>
      <c r="J371" s="35"/>
      <c r="K371" s="35"/>
    </row>
    <row r="372" spans="1:11" ht="36.75" customHeight="1">
      <c r="A372" s="118">
        <v>3</v>
      </c>
      <c r="B372" s="142" t="s">
        <v>445</v>
      </c>
      <c r="C372" s="142"/>
      <c r="D372" s="142"/>
      <c r="E372" s="142"/>
      <c r="F372" s="142"/>
      <c r="G372" s="32"/>
      <c r="H372" s="35"/>
      <c r="I372" s="35"/>
      <c r="J372" s="35"/>
      <c r="K372" s="35"/>
    </row>
    <row r="373" spans="1:11" ht="93" customHeight="1">
      <c r="A373" s="118">
        <v>4</v>
      </c>
      <c r="B373" s="142" t="s">
        <v>443</v>
      </c>
      <c r="C373" s="142"/>
      <c r="D373" s="142"/>
      <c r="E373" s="142"/>
      <c r="F373" s="142"/>
      <c r="G373" s="32"/>
      <c r="H373" s="35"/>
      <c r="I373" s="35"/>
      <c r="J373" s="35"/>
      <c r="K373" s="35"/>
    </row>
    <row r="374" spans="1:11" ht="14.25">
      <c r="A374" s="111"/>
      <c r="B374" s="121"/>
      <c r="C374" s="121"/>
      <c r="D374" s="121"/>
      <c r="E374" s="121"/>
      <c r="F374" s="121"/>
      <c r="G374" s="32"/>
      <c r="H374" s="35"/>
      <c r="I374" s="35"/>
      <c r="J374" s="35"/>
      <c r="K374" s="35"/>
    </row>
    <row r="375" spans="1:11" ht="14.25">
      <c r="A375" s="111"/>
      <c r="B375" s="121"/>
      <c r="C375" s="121"/>
      <c r="D375" s="121"/>
      <c r="E375" s="121"/>
      <c r="F375" s="121"/>
      <c r="G375" s="32"/>
      <c r="H375" s="35"/>
      <c r="I375" s="35"/>
      <c r="J375" s="35"/>
      <c r="K375" s="35"/>
    </row>
    <row r="376" spans="1:11" ht="14.25">
      <c r="A376" s="111"/>
      <c r="B376" s="121"/>
      <c r="C376" s="121"/>
      <c r="D376" s="121"/>
      <c r="E376" s="121"/>
      <c r="F376" s="121"/>
      <c r="G376" s="32"/>
      <c r="H376" s="35"/>
      <c r="I376" s="35"/>
      <c r="J376" s="35"/>
      <c r="K376" s="35"/>
    </row>
    <row r="377" spans="1:8" ht="14.25">
      <c r="A377" s="15" t="s">
        <v>487</v>
      </c>
      <c r="B377" s="66"/>
      <c r="C377" s="16"/>
      <c r="D377" s="17"/>
      <c r="E377" s="45"/>
      <c r="F377" s="40"/>
      <c r="G377" s="16"/>
      <c r="H377" s="40"/>
    </row>
    <row r="378" spans="1:11" ht="28.5">
      <c r="A378" s="60" t="s">
        <v>46</v>
      </c>
      <c r="B378" s="52" t="s">
        <v>26</v>
      </c>
      <c r="C378" s="57" t="s">
        <v>235</v>
      </c>
      <c r="D378" s="52" t="s">
        <v>28</v>
      </c>
      <c r="E378" s="63" t="s">
        <v>133</v>
      </c>
      <c r="F378" s="53" t="s">
        <v>163</v>
      </c>
      <c r="G378" s="54" t="s">
        <v>68</v>
      </c>
      <c r="H378" s="55" t="s">
        <v>161</v>
      </c>
      <c r="I378" s="56" t="s">
        <v>30</v>
      </c>
      <c r="J378" s="53" t="s">
        <v>164</v>
      </c>
      <c r="K378" s="55" t="s">
        <v>24</v>
      </c>
    </row>
    <row r="379" spans="1:11" ht="28.5">
      <c r="A379" s="83">
        <v>1</v>
      </c>
      <c r="B379" s="25" t="s">
        <v>446</v>
      </c>
      <c r="C379" s="19" t="s">
        <v>389</v>
      </c>
      <c r="D379" s="19" t="s">
        <v>55</v>
      </c>
      <c r="E379" s="125">
        <v>2</v>
      </c>
      <c r="F379" s="123"/>
      <c r="G379" s="9">
        <v>0.08</v>
      </c>
      <c r="H379" s="37">
        <f>F379*G379+F379</f>
        <v>0</v>
      </c>
      <c r="I379" s="36">
        <f>F379*E379</f>
        <v>0</v>
      </c>
      <c r="J379" s="36">
        <f>K379-I379</f>
        <v>0</v>
      </c>
      <c r="K379" s="36">
        <f>E379*H379</f>
        <v>0</v>
      </c>
    </row>
    <row r="380" spans="1:11" ht="28.5">
      <c r="A380" s="105">
        <v>2</v>
      </c>
      <c r="B380" s="122" t="s">
        <v>392</v>
      </c>
      <c r="C380" s="20" t="s">
        <v>390</v>
      </c>
      <c r="D380" s="20" t="s">
        <v>55</v>
      </c>
      <c r="E380" s="81">
        <v>1</v>
      </c>
      <c r="F380" s="124"/>
      <c r="G380" s="9">
        <v>0.08</v>
      </c>
      <c r="H380" s="37">
        <f>F380*G380+F380</f>
        <v>0</v>
      </c>
      <c r="I380" s="36">
        <f>F380*E380</f>
        <v>0</v>
      </c>
      <c r="J380" s="36">
        <f>K380-I380</f>
        <v>0</v>
      </c>
      <c r="K380" s="36">
        <f>E380*H380</f>
        <v>0</v>
      </c>
    </row>
    <row r="381" spans="1:11" ht="14.25">
      <c r="A381" s="111"/>
      <c r="B381" s="121"/>
      <c r="C381" s="121"/>
      <c r="D381" s="121"/>
      <c r="E381" s="121"/>
      <c r="F381" s="120" t="s">
        <v>21</v>
      </c>
      <c r="G381" s="9"/>
      <c r="H381" s="36"/>
      <c r="I381" s="41">
        <f>SUM(I379:I380)</f>
        <v>0</v>
      </c>
      <c r="J381" s="41">
        <f>SUM(J379:J380)</f>
        <v>0</v>
      </c>
      <c r="K381" s="41">
        <f>SUM(K379:K380)</f>
        <v>0</v>
      </c>
    </row>
    <row r="382" spans="1:11" ht="14.25">
      <c r="A382" s="111"/>
      <c r="B382" s="121" t="s">
        <v>441</v>
      </c>
      <c r="C382" s="121"/>
      <c r="D382" s="121"/>
      <c r="E382" s="121"/>
      <c r="F382" s="121"/>
      <c r="G382" s="32"/>
      <c r="H382" s="35"/>
      <c r="I382" s="35"/>
      <c r="J382" s="35"/>
      <c r="K382" s="35"/>
    </row>
    <row r="383" spans="1:11" ht="14.25">
      <c r="A383" s="111"/>
      <c r="B383" s="121" t="s">
        <v>455</v>
      </c>
      <c r="C383" s="121"/>
      <c r="D383" s="121"/>
      <c r="E383" s="121"/>
      <c r="F383" s="121"/>
      <c r="G383" s="32"/>
      <c r="H383" s="35"/>
      <c r="I383" s="35"/>
      <c r="J383" s="35"/>
      <c r="K383" s="35"/>
    </row>
    <row r="384" spans="1:11" ht="14.25">
      <c r="A384" s="111">
        <v>1</v>
      </c>
      <c r="B384" s="121" t="s">
        <v>456</v>
      </c>
      <c r="C384" s="121"/>
      <c r="D384" s="121"/>
      <c r="E384" s="121"/>
      <c r="F384" s="121"/>
      <c r="G384" s="32"/>
      <c r="H384" s="35"/>
      <c r="I384" s="35"/>
      <c r="J384" s="35"/>
      <c r="K384" s="35"/>
    </row>
    <row r="385" spans="1:11" ht="28.5">
      <c r="A385" s="111">
        <v>2</v>
      </c>
      <c r="B385" s="121" t="s">
        <v>457</v>
      </c>
      <c r="C385" s="121"/>
      <c r="D385" s="121"/>
      <c r="E385" s="121"/>
      <c r="F385" s="121"/>
      <c r="G385" s="32"/>
      <c r="H385" s="35"/>
      <c r="I385" s="35"/>
      <c r="J385" s="35"/>
      <c r="K385" s="35"/>
    </row>
    <row r="386" spans="1:11" ht="14.25">
      <c r="A386" s="111">
        <v>3</v>
      </c>
      <c r="B386" s="121" t="s">
        <v>458</v>
      </c>
      <c r="C386" s="121"/>
      <c r="D386" s="121"/>
      <c r="E386" s="121"/>
      <c r="F386" s="121"/>
      <c r="G386" s="32"/>
      <c r="H386" s="35"/>
      <c r="I386" s="35"/>
      <c r="J386" s="35"/>
      <c r="K386" s="35"/>
    </row>
    <row r="387" spans="1:11" ht="14.25">
      <c r="A387" s="111">
        <v>4</v>
      </c>
      <c r="B387" s="121" t="s">
        <v>459</v>
      </c>
      <c r="C387" s="121"/>
      <c r="D387" s="121"/>
      <c r="E387" s="121"/>
      <c r="F387" s="121"/>
      <c r="G387" s="32"/>
      <c r="H387" s="35"/>
      <c r="I387" s="35"/>
      <c r="J387" s="35"/>
      <c r="K387" s="35"/>
    </row>
    <row r="388" spans="1:11" ht="28.5">
      <c r="A388" s="111">
        <v>5</v>
      </c>
      <c r="B388" s="121" t="s">
        <v>460</v>
      </c>
      <c r="C388" s="121"/>
      <c r="D388" s="121"/>
      <c r="E388" s="121"/>
      <c r="F388" s="121"/>
      <c r="G388" s="32"/>
      <c r="H388" s="35"/>
      <c r="I388" s="35"/>
      <c r="J388" s="35"/>
      <c r="K388" s="35"/>
    </row>
    <row r="389" spans="1:2" ht="14.25">
      <c r="A389" s="33">
        <v>6</v>
      </c>
      <c r="B389" s="65" t="s">
        <v>461</v>
      </c>
    </row>
    <row r="390" spans="1:7" ht="14.25">
      <c r="A390" s="33"/>
      <c r="B390" s="65" t="s">
        <v>463</v>
      </c>
      <c r="C390" s="91"/>
      <c r="D390" s="91"/>
      <c r="E390" s="92"/>
      <c r="F390" s="93"/>
      <c r="G390" s="91"/>
    </row>
    <row r="391" spans="1:7" ht="14.25">
      <c r="A391" s="33">
        <v>1</v>
      </c>
      <c r="B391" s="65" t="s">
        <v>462</v>
      </c>
      <c r="C391" s="91"/>
      <c r="D391" s="91"/>
      <c r="E391" s="92"/>
      <c r="F391" s="93"/>
      <c r="G391" s="91"/>
    </row>
    <row r="392" spans="1:7" ht="14.25">
      <c r="A392" s="91"/>
      <c r="B392" s="94"/>
      <c r="C392" s="91"/>
      <c r="D392" s="91"/>
      <c r="E392" s="92"/>
      <c r="F392" s="93"/>
      <c r="G392" s="91"/>
    </row>
    <row r="393" spans="1:7" ht="14.25">
      <c r="A393" s="91"/>
      <c r="B393" s="94"/>
      <c r="C393" s="91"/>
      <c r="D393" s="91"/>
      <c r="E393" s="92"/>
      <c r="F393" s="93"/>
      <c r="G393" s="91"/>
    </row>
    <row r="394" spans="1:8" ht="14.25">
      <c r="A394" s="15" t="s">
        <v>488</v>
      </c>
      <c r="B394" s="66"/>
      <c r="C394" s="16"/>
      <c r="D394" s="17"/>
      <c r="E394" s="45"/>
      <c r="F394" s="40"/>
      <c r="G394" s="16"/>
      <c r="H394" s="40"/>
    </row>
    <row r="395" spans="1:11" ht="28.5">
      <c r="A395" s="60" t="s">
        <v>46</v>
      </c>
      <c r="B395" s="52" t="s">
        <v>26</v>
      </c>
      <c r="C395" s="57" t="s">
        <v>235</v>
      </c>
      <c r="D395" s="52" t="s">
        <v>28</v>
      </c>
      <c r="E395" s="63" t="s">
        <v>133</v>
      </c>
      <c r="F395" s="53" t="s">
        <v>163</v>
      </c>
      <c r="G395" s="54" t="s">
        <v>68</v>
      </c>
      <c r="H395" s="55" t="s">
        <v>161</v>
      </c>
      <c r="I395" s="56" t="s">
        <v>30</v>
      </c>
      <c r="J395" s="53" t="s">
        <v>164</v>
      </c>
      <c r="K395" s="55" t="s">
        <v>24</v>
      </c>
    </row>
    <row r="396" spans="1:11" ht="28.5">
      <c r="A396" s="5">
        <v>1</v>
      </c>
      <c r="B396" s="25" t="s">
        <v>447</v>
      </c>
      <c r="C396" s="25" t="s">
        <v>448</v>
      </c>
      <c r="D396" s="5" t="s">
        <v>449</v>
      </c>
      <c r="E396" s="19">
        <v>1</v>
      </c>
      <c r="F396" s="41"/>
      <c r="G396" s="9">
        <v>0.08</v>
      </c>
      <c r="H396" s="37">
        <f>F396*G396+F396</f>
        <v>0</v>
      </c>
      <c r="I396" s="36">
        <f>F396*E396</f>
        <v>0</v>
      </c>
      <c r="J396" s="36">
        <f>K396-I396</f>
        <v>0</v>
      </c>
      <c r="K396" s="36">
        <f>E396*H396</f>
        <v>0</v>
      </c>
    </row>
    <row r="397" spans="1:11" ht="28.5">
      <c r="A397" s="5">
        <v>2</v>
      </c>
      <c r="B397" s="25" t="s">
        <v>450</v>
      </c>
      <c r="C397" s="25" t="s">
        <v>448</v>
      </c>
      <c r="D397" s="5" t="s">
        <v>449</v>
      </c>
      <c r="E397" s="19">
        <v>1</v>
      </c>
      <c r="F397" s="41"/>
      <c r="G397" s="9">
        <v>0.08</v>
      </c>
      <c r="H397" s="37">
        <f>F397*G397+F397</f>
        <v>0</v>
      </c>
      <c r="I397" s="36">
        <f>F397*E397</f>
        <v>0</v>
      </c>
      <c r="J397" s="36">
        <f>K397-I397</f>
        <v>0</v>
      </c>
      <c r="K397" s="36">
        <f>E397*H397</f>
        <v>0</v>
      </c>
    </row>
    <row r="398" spans="1:11" ht="28.5">
      <c r="A398" s="5">
        <v>3</v>
      </c>
      <c r="B398" s="25" t="s">
        <v>451</v>
      </c>
      <c r="C398" s="25" t="s">
        <v>448</v>
      </c>
      <c r="D398" s="5" t="s">
        <v>449</v>
      </c>
      <c r="E398" s="19">
        <v>1</v>
      </c>
      <c r="F398" s="41"/>
      <c r="G398" s="9">
        <v>0.08</v>
      </c>
      <c r="H398" s="37">
        <f>F398*G398+F398</f>
        <v>0</v>
      </c>
      <c r="I398" s="36">
        <f>F398*E398</f>
        <v>0</v>
      </c>
      <c r="J398" s="36">
        <f>K398-I398</f>
        <v>0</v>
      </c>
      <c r="K398" s="36">
        <f>E398*H398</f>
        <v>0</v>
      </c>
    </row>
    <row r="399" spans="1:11" ht="28.5">
      <c r="A399" s="5">
        <v>4</v>
      </c>
      <c r="B399" s="25" t="s">
        <v>452</v>
      </c>
      <c r="C399" s="25" t="s">
        <v>448</v>
      </c>
      <c r="D399" s="5" t="s">
        <v>449</v>
      </c>
      <c r="E399" s="19">
        <v>1</v>
      </c>
      <c r="F399" s="41"/>
      <c r="G399" s="9">
        <v>0.08</v>
      </c>
      <c r="H399" s="131">
        <f>F399*G399+F399</f>
        <v>0</v>
      </c>
      <c r="I399" s="36">
        <f>F399*E399</f>
        <v>0</v>
      </c>
      <c r="J399" s="36">
        <f>K399-I399</f>
        <v>0</v>
      </c>
      <c r="K399" s="36">
        <f>E399*H399</f>
        <v>0</v>
      </c>
    </row>
    <row r="400" spans="1:11" ht="14.25">
      <c r="A400" s="91"/>
      <c r="F400" s="127" t="s">
        <v>21</v>
      </c>
      <c r="I400" s="41">
        <f>SUM(I396:I399)</f>
        <v>0</v>
      </c>
      <c r="J400" s="41">
        <f>SUM(J396:J399)</f>
        <v>0</v>
      </c>
      <c r="K400" s="41">
        <f>SUM(K396:K399)</f>
        <v>0</v>
      </c>
    </row>
    <row r="401" spans="1:14" ht="14.25">
      <c r="A401"/>
      <c r="B401" s="31" t="s">
        <v>489</v>
      </c>
      <c r="C401"/>
      <c r="D401"/>
      <c r="E401"/>
      <c r="F401"/>
      <c r="G401"/>
      <c r="H401"/>
      <c r="I401"/>
      <c r="J401"/>
      <c r="K401"/>
      <c r="L401"/>
      <c r="M401" s="126"/>
      <c r="N401"/>
    </row>
    <row r="402" spans="1:14" ht="14.25">
      <c r="A402"/>
      <c r="B402" s="31" t="s">
        <v>465</v>
      </c>
      <c r="C402"/>
      <c r="D402"/>
      <c r="E402"/>
      <c r="F402"/>
      <c r="G402"/>
      <c r="H402"/>
      <c r="I402"/>
      <c r="J402"/>
      <c r="K402"/>
      <c r="L402"/>
      <c r="M402" s="126"/>
      <c r="N402"/>
    </row>
    <row r="403" spans="1:14" ht="31.5">
      <c r="A403" s="128">
        <v>1</v>
      </c>
      <c r="B403" s="129" t="s">
        <v>464</v>
      </c>
      <c r="C403"/>
      <c r="D403"/>
      <c r="E403"/>
      <c r="F403"/>
      <c r="G403"/>
      <c r="H403"/>
      <c r="I403"/>
      <c r="J403"/>
      <c r="K403"/>
      <c r="L403"/>
      <c r="M403" s="126"/>
      <c r="N403"/>
    </row>
    <row r="404" spans="1:14" ht="31.5">
      <c r="A404" s="128">
        <v>2</v>
      </c>
      <c r="B404" s="129" t="s">
        <v>453</v>
      </c>
      <c r="C404"/>
      <c r="D404"/>
      <c r="E404"/>
      <c r="F404"/>
      <c r="G404"/>
      <c r="H404"/>
      <c r="I404"/>
      <c r="J404"/>
      <c r="K404"/>
      <c r="L404"/>
      <c r="M404" s="126"/>
      <c r="N404"/>
    </row>
    <row r="405" spans="1:14" ht="15.75">
      <c r="A405" s="128">
        <v>3</v>
      </c>
      <c r="B405" s="130" t="s">
        <v>466</v>
      </c>
      <c r="C405"/>
      <c r="D405"/>
      <c r="E405"/>
      <c r="F405"/>
      <c r="G405"/>
      <c r="H405"/>
      <c r="I405"/>
      <c r="J405"/>
      <c r="K405"/>
      <c r="L405"/>
      <c r="M405" s="126"/>
      <c r="N405"/>
    </row>
    <row r="406" spans="1:14" ht="31.5">
      <c r="A406" s="128">
        <v>4</v>
      </c>
      <c r="B406" s="129" t="s">
        <v>467</v>
      </c>
      <c r="C406"/>
      <c r="D406"/>
      <c r="E406"/>
      <c r="F406"/>
      <c r="G406"/>
      <c r="H406"/>
      <c r="I406"/>
      <c r="J406"/>
      <c r="K406"/>
      <c r="L406"/>
      <c r="M406" s="126"/>
      <c r="N406"/>
    </row>
    <row r="407" spans="1:14" ht="31.5">
      <c r="A407" s="128">
        <v>5</v>
      </c>
      <c r="B407" s="129" t="s">
        <v>468</v>
      </c>
      <c r="C407"/>
      <c r="D407"/>
      <c r="E407"/>
      <c r="F407"/>
      <c r="G407"/>
      <c r="H407"/>
      <c r="I407"/>
      <c r="J407"/>
      <c r="K407"/>
      <c r="L407"/>
      <c r="M407" s="126"/>
      <c r="N407"/>
    </row>
    <row r="408" spans="1:14" ht="31.5">
      <c r="A408" s="128">
        <v>6</v>
      </c>
      <c r="B408" s="129" t="s">
        <v>469</v>
      </c>
      <c r="C408"/>
      <c r="D408"/>
      <c r="E408"/>
      <c r="F408"/>
      <c r="G408"/>
      <c r="H408"/>
      <c r="I408"/>
      <c r="J408"/>
      <c r="K408"/>
      <c r="L408"/>
      <c r="M408" s="126"/>
      <c r="N408"/>
    </row>
    <row r="409" spans="1:14" ht="63">
      <c r="A409" s="128">
        <v>7</v>
      </c>
      <c r="B409" s="129" t="s">
        <v>470</v>
      </c>
      <c r="C409"/>
      <c r="D409"/>
      <c r="E409"/>
      <c r="F409"/>
      <c r="G409"/>
      <c r="H409"/>
      <c r="I409"/>
      <c r="J409"/>
      <c r="K409"/>
      <c r="L409"/>
      <c r="M409" s="126"/>
      <c r="N409"/>
    </row>
    <row r="410" spans="1:14" ht="31.5">
      <c r="A410" s="128">
        <v>8</v>
      </c>
      <c r="B410" s="129" t="s">
        <v>454</v>
      </c>
      <c r="C410"/>
      <c r="D410"/>
      <c r="E410"/>
      <c r="F410"/>
      <c r="G410"/>
      <c r="H410"/>
      <c r="I410"/>
      <c r="J410"/>
      <c r="K410"/>
      <c r="L410"/>
      <c r="M410" s="126"/>
      <c r="N410"/>
    </row>
    <row r="411" spans="1:14" ht="15.75">
      <c r="A411" s="134"/>
      <c r="B411" s="135"/>
      <c r="C411"/>
      <c r="D411"/>
      <c r="E411"/>
      <c r="F411"/>
      <c r="G411"/>
      <c r="H411"/>
      <c r="I411"/>
      <c r="J411"/>
      <c r="K411"/>
      <c r="L411"/>
      <c r="M411" s="126"/>
      <c r="N411"/>
    </row>
    <row r="412" spans="1:14" ht="15.75">
      <c r="A412" s="134"/>
      <c r="B412" s="135"/>
      <c r="C412"/>
      <c r="D412"/>
      <c r="E412"/>
      <c r="F412"/>
      <c r="G412"/>
      <c r="H412"/>
      <c r="I412"/>
      <c r="J412"/>
      <c r="K412"/>
      <c r="L412"/>
      <c r="M412" s="126"/>
      <c r="N412"/>
    </row>
    <row r="413" spans="1:14" ht="14.25">
      <c r="A413" s="15" t="s">
        <v>490</v>
      </c>
      <c r="B413" s="66"/>
      <c r="C413" s="16"/>
      <c r="D413" s="17"/>
      <c r="E413" s="45"/>
      <c r="F413" s="40"/>
      <c r="G413" s="16"/>
      <c r="H413" s="40"/>
      <c r="L413"/>
      <c r="M413" s="126"/>
      <c r="N413"/>
    </row>
    <row r="414" spans="1:15" ht="28.5">
      <c r="A414" s="60" t="s">
        <v>46</v>
      </c>
      <c r="B414" s="52" t="s">
        <v>26</v>
      </c>
      <c r="C414" s="57" t="s">
        <v>235</v>
      </c>
      <c r="D414" s="52" t="s">
        <v>28</v>
      </c>
      <c r="E414" s="63" t="s">
        <v>133</v>
      </c>
      <c r="F414" s="53" t="s">
        <v>163</v>
      </c>
      <c r="G414" s="54" t="s">
        <v>68</v>
      </c>
      <c r="H414" s="55" t="s">
        <v>161</v>
      </c>
      <c r="I414" s="56" t="s">
        <v>30</v>
      </c>
      <c r="J414" s="53" t="s">
        <v>164</v>
      </c>
      <c r="K414" s="55" t="s">
        <v>24</v>
      </c>
      <c r="L414"/>
      <c r="M414" s="137"/>
      <c r="N414" s="138"/>
      <c r="O414" s="139"/>
    </row>
    <row r="415" spans="1:14" ht="14.25">
      <c r="A415" s="83">
        <v>1</v>
      </c>
      <c r="B415" s="25" t="s">
        <v>473</v>
      </c>
      <c r="C415" s="5" t="s">
        <v>474</v>
      </c>
      <c r="D415" s="8" t="s">
        <v>56</v>
      </c>
      <c r="E415" s="46">
        <v>50</v>
      </c>
      <c r="F415" s="41"/>
      <c r="G415" s="9">
        <v>0.23</v>
      </c>
      <c r="H415" s="37">
        <f aca="true" t="shared" si="36" ref="H415:H420">F415*G415+F415</f>
        <v>0</v>
      </c>
      <c r="I415" s="36">
        <f aca="true" t="shared" si="37" ref="I415:I420">F415*E415</f>
        <v>0</v>
      </c>
      <c r="J415" s="36">
        <f aca="true" t="shared" si="38" ref="J415:J420">K415-I415</f>
        <v>0</v>
      </c>
      <c r="K415" s="36">
        <f aca="true" t="shared" si="39" ref="K415:K420">E415*H415</f>
        <v>0</v>
      </c>
      <c r="L415"/>
      <c r="M415" s="126"/>
      <c r="N415"/>
    </row>
    <row r="416" spans="1:14" ht="14.25">
      <c r="A416" s="83">
        <v>2</v>
      </c>
      <c r="B416" s="25" t="s">
        <v>475</v>
      </c>
      <c r="C416" s="5" t="s">
        <v>474</v>
      </c>
      <c r="D416" s="8" t="s">
        <v>56</v>
      </c>
      <c r="E416" s="46">
        <v>60</v>
      </c>
      <c r="F416" s="41"/>
      <c r="G416" s="9">
        <v>0.23</v>
      </c>
      <c r="H416" s="37">
        <f t="shared" si="36"/>
        <v>0</v>
      </c>
      <c r="I416" s="36">
        <f t="shared" si="37"/>
        <v>0</v>
      </c>
      <c r="J416" s="36">
        <f t="shared" si="38"/>
        <v>0</v>
      </c>
      <c r="K416" s="36">
        <f t="shared" si="39"/>
        <v>0</v>
      </c>
      <c r="L416"/>
      <c r="M416" s="126"/>
      <c r="N416"/>
    </row>
    <row r="417" spans="1:14" ht="14.25">
      <c r="A417" s="83">
        <v>3</v>
      </c>
      <c r="B417" s="25" t="s">
        <v>476</v>
      </c>
      <c r="C417" s="5" t="s">
        <v>474</v>
      </c>
      <c r="D417" s="8" t="s">
        <v>56</v>
      </c>
      <c r="E417" s="46">
        <v>2</v>
      </c>
      <c r="F417" s="41"/>
      <c r="G417" s="9">
        <v>0.23</v>
      </c>
      <c r="H417" s="37">
        <f t="shared" si="36"/>
        <v>0</v>
      </c>
      <c r="I417" s="36">
        <f t="shared" si="37"/>
        <v>0</v>
      </c>
      <c r="J417" s="36">
        <f t="shared" si="38"/>
        <v>0</v>
      </c>
      <c r="K417" s="36">
        <f t="shared" si="39"/>
        <v>0</v>
      </c>
      <c r="L417"/>
      <c r="M417" s="126"/>
      <c r="N417"/>
    </row>
    <row r="418" spans="1:14" ht="14.25">
      <c r="A418" s="83">
        <v>4</v>
      </c>
      <c r="B418" s="25" t="s">
        <v>482</v>
      </c>
      <c r="C418" s="5"/>
      <c r="D418" s="8" t="s">
        <v>477</v>
      </c>
      <c r="E418" s="46">
        <v>1</v>
      </c>
      <c r="F418" s="41"/>
      <c r="G418" s="9">
        <v>0.23</v>
      </c>
      <c r="H418" s="37">
        <f t="shared" si="36"/>
        <v>0</v>
      </c>
      <c r="I418" s="36">
        <f t="shared" si="37"/>
        <v>0</v>
      </c>
      <c r="J418" s="36">
        <f t="shared" si="38"/>
        <v>0</v>
      </c>
      <c r="K418" s="36">
        <f t="shared" si="39"/>
        <v>0</v>
      </c>
      <c r="L418"/>
      <c r="M418" s="126"/>
      <c r="N418"/>
    </row>
    <row r="419" spans="1:14" ht="14.25">
      <c r="A419" s="83">
        <v>5</v>
      </c>
      <c r="B419" s="25" t="s">
        <v>478</v>
      </c>
      <c r="C419" s="5" t="s">
        <v>483</v>
      </c>
      <c r="D419" s="8" t="s">
        <v>479</v>
      </c>
      <c r="E419" s="46">
        <v>0.5</v>
      </c>
      <c r="F419" s="41"/>
      <c r="G419" s="9">
        <v>0.23</v>
      </c>
      <c r="H419" s="37">
        <f t="shared" si="36"/>
        <v>0</v>
      </c>
      <c r="I419" s="36">
        <f t="shared" si="37"/>
        <v>0</v>
      </c>
      <c r="J419" s="36">
        <f t="shared" si="38"/>
        <v>0</v>
      </c>
      <c r="K419" s="36">
        <f t="shared" si="39"/>
        <v>0</v>
      </c>
      <c r="L419"/>
      <c r="M419" s="126"/>
      <c r="N419"/>
    </row>
    <row r="420" spans="1:14" ht="14.25">
      <c r="A420" s="83">
        <v>7</v>
      </c>
      <c r="B420" s="25" t="s">
        <v>480</v>
      </c>
      <c r="C420" s="5" t="s">
        <v>481</v>
      </c>
      <c r="D420" s="8" t="s">
        <v>479</v>
      </c>
      <c r="E420" s="46">
        <v>3</v>
      </c>
      <c r="F420" s="41"/>
      <c r="G420" s="9">
        <v>0.08</v>
      </c>
      <c r="H420" s="37">
        <f t="shared" si="36"/>
        <v>0</v>
      </c>
      <c r="I420" s="36">
        <f t="shared" si="37"/>
        <v>0</v>
      </c>
      <c r="J420" s="36">
        <f t="shared" si="38"/>
        <v>0</v>
      </c>
      <c r="K420" s="36">
        <f t="shared" si="39"/>
        <v>0</v>
      </c>
      <c r="L420"/>
      <c r="M420" s="126"/>
      <c r="N420"/>
    </row>
    <row r="421" spans="1:14" ht="14.25">
      <c r="A421" s="136"/>
      <c r="B421" s="29"/>
      <c r="C421" s="1"/>
      <c r="D421" s="22"/>
      <c r="E421" s="49"/>
      <c r="F421" s="127" t="s">
        <v>21</v>
      </c>
      <c r="G421" s="32"/>
      <c r="H421" s="35"/>
      <c r="I421" s="41">
        <f>SUM(I415:I420)</f>
        <v>0</v>
      </c>
      <c r="J421" s="41">
        <f>SUM(J415:J420)</f>
        <v>0</v>
      </c>
      <c r="K421" s="41">
        <f>SUM(K415:K420)</f>
        <v>0</v>
      </c>
      <c r="L421"/>
      <c r="M421" s="126"/>
      <c r="N421"/>
    </row>
    <row r="422" spans="1:14" ht="14.25">
      <c r="A422" s="136"/>
      <c r="B422" s="29"/>
      <c r="C422" s="1"/>
      <c r="D422" s="22"/>
      <c r="E422" s="49"/>
      <c r="F422" s="42"/>
      <c r="G422" s="32"/>
      <c r="H422" s="35"/>
      <c r="I422" s="35"/>
      <c r="J422" s="35"/>
      <c r="K422" s="35"/>
      <c r="L422"/>
      <c r="M422" s="126"/>
      <c r="N422"/>
    </row>
    <row r="424" spans="6:11" ht="26.25" customHeight="1">
      <c r="F424" s="132" t="s">
        <v>471</v>
      </c>
      <c r="G424" s="133"/>
      <c r="H424" s="132"/>
      <c r="I424" s="132">
        <f>I421+I400+I381+I367+I288+I273+I265+I234+I222+I156+I131+I112+I81+I71+I48+I33</f>
        <v>0</v>
      </c>
      <c r="J424" s="132">
        <f>K424-I424</f>
        <v>0</v>
      </c>
      <c r="K424" s="132">
        <f>K421+K400+K381+K367+K288+K273+K265+K234+K222+K156+K131+K112+K81+K71+K48+K33</f>
        <v>0</v>
      </c>
    </row>
    <row r="425" spans="6:9" ht="15.75">
      <c r="F425" s="132" t="s">
        <v>472</v>
      </c>
      <c r="G425" s="133"/>
      <c r="H425" s="132"/>
      <c r="I425" s="132">
        <f>I424/4.2249</f>
        <v>0</v>
      </c>
    </row>
    <row r="426" spans="6:9" ht="15.75">
      <c r="F426" s="132"/>
      <c r="G426" s="133"/>
      <c r="H426" s="132"/>
      <c r="I426" s="132"/>
    </row>
  </sheetData>
  <sheetProtection/>
  <mergeCells count="14">
    <mergeCell ref="B370:F370"/>
    <mergeCell ref="B373:F373"/>
    <mergeCell ref="C240:K240"/>
    <mergeCell ref="C241:K241"/>
    <mergeCell ref="C242:K242"/>
    <mergeCell ref="C243:K243"/>
    <mergeCell ref="B372:F372"/>
    <mergeCell ref="B371:F371"/>
    <mergeCell ref="C236:K236"/>
    <mergeCell ref="C237:K237"/>
    <mergeCell ref="C238:K238"/>
    <mergeCell ref="C239:K239"/>
    <mergeCell ref="C244:K244"/>
    <mergeCell ref="C245:K245"/>
  </mergeCells>
  <printOptions/>
  <pageMargins left="0.75" right="0.45" top="1" bottom="1" header="0.5" footer="0.5"/>
  <pageSetup horizontalDpi="600" verticalDpi="600" orientation="landscape" paperSize="9" scale="58" r:id="rId1"/>
  <rowBreaks count="10" manualBreakCount="10">
    <brk id="56" max="10" man="1"/>
    <brk id="73" max="10" man="1"/>
    <brk id="87" max="10" man="1"/>
    <brk id="116" max="10" man="1"/>
    <brk id="143" max="10" man="1"/>
    <brk id="191" max="10" man="1"/>
    <brk id="223" max="10" man="1"/>
    <brk id="269" max="10" man="1"/>
    <brk id="295" max="10" man="1"/>
    <brk id="349" max="10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Zbigniew Kawałek</cp:lastModifiedBy>
  <cp:lastPrinted>2014-03-18T06:55:51Z</cp:lastPrinted>
  <dcterms:created xsi:type="dcterms:W3CDTF">2011-01-17T07:58:23Z</dcterms:created>
  <dcterms:modified xsi:type="dcterms:W3CDTF">2014-03-20T09:02:41Z</dcterms:modified>
  <cp:category/>
  <cp:version/>
  <cp:contentType/>
  <cp:contentStatus/>
</cp:coreProperties>
</file>