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0610" windowHeight="11520"/>
  </bookViews>
  <sheets>
    <sheet name="Balton 2013-1" sheetId="1" r:id="rId1"/>
  </sheets>
  <definedNames>
    <definedName name="_xlnm.Print_Area" localSheetId="0">'Balton 2013-1'!$A$2:$L$49</definedName>
  </definedNames>
  <calcPr calcId="145621"/>
</workbook>
</file>

<file path=xl/calcChain.xml><?xml version="1.0" encoding="utf-8"?>
<calcChain xmlns="http://schemas.openxmlformats.org/spreadsheetml/2006/main">
  <c r="K48" i="1" l="1"/>
  <c r="H48" i="1"/>
  <c r="J48" i="1" s="1"/>
  <c r="L48" i="1" s="1"/>
  <c r="K47" i="1"/>
  <c r="H47" i="1"/>
  <c r="J47" i="1" s="1"/>
  <c r="K46" i="1"/>
  <c r="H46" i="1"/>
  <c r="J46" i="1" s="1"/>
  <c r="L46" i="1" s="1"/>
  <c r="K45" i="1"/>
  <c r="H45" i="1"/>
  <c r="J45" i="1" s="1"/>
  <c r="K44" i="1"/>
  <c r="H44" i="1"/>
  <c r="J44" i="1" s="1"/>
  <c r="K43" i="1"/>
  <c r="H43" i="1"/>
  <c r="J43" i="1" s="1"/>
  <c r="K42" i="1"/>
  <c r="H42" i="1"/>
  <c r="J42" i="1" s="1"/>
  <c r="L42" i="1" s="1"/>
  <c r="K41" i="1"/>
  <c r="H41" i="1"/>
  <c r="J41" i="1" s="1"/>
  <c r="K40" i="1"/>
  <c r="H40" i="1"/>
  <c r="J40" i="1" s="1"/>
  <c r="L40" i="1" s="1"/>
  <c r="K39" i="1"/>
  <c r="H39" i="1"/>
  <c r="J39" i="1" s="1"/>
  <c r="K38" i="1"/>
  <c r="H38" i="1"/>
  <c r="J38" i="1" s="1"/>
  <c r="K37" i="1"/>
  <c r="H37" i="1"/>
  <c r="J37" i="1" s="1"/>
  <c r="K36" i="1"/>
  <c r="H36" i="1"/>
  <c r="J36" i="1" s="1"/>
  <c r="K35" i="1"/>
  <c r="H35" i="1"/>
  <c r="J35" i="1" s="1"/>
  <c r="K34" i="1"/>
  <c r="H34" i="1"/>
  <c r="J34" i="1" s="1"/>
  <c r="L34" i="1" s="1"/>
  <c r="K33" i="1"/>
  <c r="H33" i="1"/>
  <c r="J33" i="1" s="1"/>
  <c r="K32" i="1"/>
  <c r="H32" i="1"/>
  <c r="J32" i="1" s="1"/>
  <c r="L32" i="1" s="1"/>
  <c r="K31" i="1"/>
  <c r="H31" i="1"/>
  <c r="J31" i="1" s="1"/>
  <c r="K30" i="1"/>
  <c r="H30" i="1"/>
  <c r="J30" i="1" s="1"/>
  <c r="L30" i="1" s="1"/>
  <c r="K29" i="1"/>
  <c r="H29" i="1"/>
  <c r="J29" i="1" s="1"/>
  <c r="K28" i="1"/>
  <c r="H28" i="1"/>
  <c r="J28" i="1" s="1"/>
  <c r="L28" i="1" s="1"/>
  <c r="K27" i="1"/>
  <c r="H27" i="1"/>
  <c r="J27" i="1" s="1"/>
  <c r="K26" i="1"/>
  <c r="H26" i="1"/>
  <c r="J26" i="1" s="1"/>
  <c r="L26" i="1" s="1"/>
  <c r="K25" i="1"/>
  <c r="H25" i="1"/>
  <c r="J25" i="1" s="1"/>
  <c r="K24" i="1"/>
  <c r="H24" i="1"/>
  <c r="J24" i="1" s="1"/>
  <c r="L24" i="1" s="1"/>
  <c r="K23" i="1"/>
  <c r="H23" i="1"/>
  <c r="J23" i="1" s="1"/>
  <c r="K22" i="1"/>
  <c r="H22" i="1"/>
  <c r="J22" i="1" s="1"/>
  <c r="L22" i="1" s="1"/>
  <c r="K21" i="1"/>
  <c r="H21" i="1"/>
  <c r="J21" i="1" s="1"/>
  <c r="K20" i="1"/>
  <c r="H20" i="1"/>
  <c r="J20" i="1" s="1"/>
  <c r="L20" i="1" s="1"/>
  <c r="K19" i="1"/>
  <c r="H19" i="1"/>
  <c r="J19" i="1" s="1"/>
  <c r="K18" i="1"/>
  <c r="H18" i="1"/>
  <c r="J18" i="1" s="1"/>
  <c r="L18" i="1" s="1"/>
  <c r="K17" i="1"/>
  <c r="H17" i="1"/>
  <c r="J17" i="1" s="1"/>
  <c r="K16" i="1"/>
  <c r="H16" i="1"/>
  <c r="J16" i="1" s="1"/>
  <c r="L16" i="1" s="1"/>
  <c r="K15" i="1"/>
  <c r="H15" i="1"/>
  <c r="J15" i="1" s="1"/>
  <c r="K14" i="1"/>
  <c r="H14" i="1"/>
  <c r="J14" i="1" s="1"/>
  <c r="L14" i="1" s="1"/>
  <c r="K13" i="1"/>
  <c r="H13" i="1"/>
  <c r="J13" i="1" s="1"/>
  <c r="K12" i="1"/>
  <c r="H12" i="1"/>
  <c r="J12" i="1" s="1"/>
  <c r="L12" i="1" s="1"/>
  <c r="K11" i="1"/>
  <c r="H11" i="1"/>
  <c r="J11" i="1" s="1"/>
  <c r="K10" i="1"/>
  <c r="H10" i="1"/>
  <c r="J10" i="1" s="1"/>
  <c r="L10" i="1" s="1"/>
  <c r="K9" i="1"/>
  <c r="H9" i="1"/>
  <c r="J9" i="1" s="1"/>
  <c r="K8" i="1"/>
  <c r="H8" i="1"/>
  <c r="J8" i="1" s="1"/>
  <c r="L21" i="1" l="1"/>
  <c r="L23" i="1"/>
  <c r="L27" i="1"/>
  <c r="L29" i="1"/>
  <c r="L31" i="1"/>
  <c r="L35" i="1"/>
  <c r="L37" i="1"/>
  <c r="L9" i="1"/>
  <c r="L11" i="1"/>
  <c r="L17" i="1"/>
  <c r="L19" i="1"/>
  <c r="L36" i="1"/>
  <c r="L38" i="1"/>
  <c r="L41" i="1"/>
  <c r="L43" i="1"/>
  <c r="L45" i="1"/>
  <c r="L47" i="1"/>
  <c r="L13" i="1"/>
  <c r="L15" i="1"/>
  <c r="L25" i="1"/>
  <c r="L33" i="1"/>
  <c r="L39" i="1"/>
  <c r="L44" i="1"/>
  <c r="L8" i="1"/>
  <c r="K7" i="1"/>
  <c r="K49" i="1" s="1"/>
  <c r="H7" i="1" l="1"/>
  <c r="J7" i="1" l="1"/>
  <c r="J49" i="1" s="1"/>
  <c r="L7" i="1" l="1"/>
  <c r="L49" i="1" s="1"/>
</calcChain>
</file>

<file path=xl/sharedStrings.xml><?xml version="1.0" encoding="utf-8"?>
<sst xmlns="http://schemas.openxmlformats.org/spreadsheetml/2006/main" count="118" uniqueCount="75">
  <si>
    <t xml:space="preserve"> </t>
  </si>
  <si>
    <t>Wartość roczna</t>
  </si>
  <si>
    <t>Opis</t>
  </si>
  <si>
    <t>Nazwa handlowa/producent</t>
  </si>
  <si>
    <t>J.m.</t>
  </si>
  <si>
    <t xml:space="preserve">Ilość </t>
  </si>
  <si>
    <t>Cena jedn. Netto</t>
  </si>
  <si>
    <t>Cena z VAT  brutto</t>
  </si>
  <si>
    <t>VAT</t>
  </si>
  <si>
    <t>Wartość Brutto</t>
  </si>
  <si>
    <t>szt</t>
  </si>
  <si>
    <t>Zestaw do rozszerzania dróg żółciowych  typu Soehendra posiadający znacznik radiologiczny średnicy 6Fr</t>
  </si>
  <si>
    <t>Zestaw do rozszerzania dróg żółciowych  typu Soehendra posiadający znacznik radiologiczny średnicy 8Fr</t>
  </si>
  <si>
    <t>Zestaw do rozszerzania dróg żółciowych  typu Soehendra posiadający znacznik radiologiczny średnicy 10Fr</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</si>
  <si>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t>
  </si>
  <si>
    <t>Klipsownice hemostatyczne jednorazowego użytku: z klipsem załadowanym do zestawu, szerokość rozwarcia ramion klipsa 11 mm, z możliwością kilkukrotnego otwarcia i zamknięcia ramion klipsa przed całkowitym uwolnieniem, dostępne w długościach pozwalających na stosowanie w gastro i kolonoskopie, min. średnica kanału roboczego 2,8 mm</t>
  </si>
  <si>
    <t>Wielorazowy papilotom trójkanałowy końcówka widoczna w fluoroskopi min śr kanału roboczego 2,8 mm, przyjmujący prowadnice 0,035 dł cięciwy roboczej 20 mm, dł końcówki dystalnej pomiędzy 3-7 mm śr końcówk i 4,5Fr. Min dł robocza 1950 mm. Długość końcówki dystalnej w zależności od potrzeb Zamawiającego.</t>
  </si>
  <si>
    <t>Szczypce chwytajace zębem szczura, szerokość rozwarcia ramion 4,7mm, szerokość kanału roboczego 2,8mm, długość robocza 1650mm</t>
  </si>
  <si>
    <t>Proteza podwójny świński ogon średnicy 5 f/5cm</t>
  </si>
  <si>
    <t>Ustniki jednorazowe duże z gumką</t>
  </si>
  <si>
    <t>Szczotki do badań cytologicznych mozliwe do wprowadzenia do kanału roboczego srednicy 2,8 mm, Długość robocza minimalna 1900 mm Szczotka wysuwana z osłony w miejscu pobrania materiału</t>
  </si>
  <si>
    <t>Pętle do polipektomii, jednorazowego użytku, monofilament . Z funkcja rotacji 6,10,15,25,35 mm   Ilości w poszczególnych rozmiarach w/g zapotrzebowań Zamawiającego.</t>
  </si>
  <si>
    <t>Korki bipsyjne do endoskopów firmy OLYMPUS, które Zamawiający posiada,</t>
  </si>
  <si>
    <t>Balony do rozszerzania dróg żółciowych  kompatybilne z posiadanym urządzeniem do napełniania balonu  Możliwość wprowadzenia na prowadnicy 0,035  poprzez kanał roboczy   posiadanych duodnoskopów.  Posiadajacy znaczniki na początku i na końcu balonu widoczne w skopii RTG</t>
  </si>
  <si>
    <t>Balony do rozszerzania jelita lub przełyku  kompatybilne z posiadanym urządzeniem do napełniania balonu  Możliwość wprowadzenia na prowadnicy 0,035  poprzez kanał roboczy posiadanych kolonoskopów . Posiadajacy znaczniki na początku i na końcu balonu widoczne w skopii RTG</t>
  </si>
  <si>
    <t>Zestawy do drenażu przezskórnego dróg żółciowych z miękką osłoną igly do pierwszego wkłucia . Możliwość stabilizacji ksztaltu cewnika po wprowadzeniu do drzewa żółciowego, posiadający znaczniki na początku i na końcu balonu widoczne w skopii RTG</t>
  </si>
  <si>
    <t>Wartość Netto</t>
  </si>
  <si>
    <t>Wartość VAT</t>
  </si>
  <si>
    <t>1.1</t>
  </si>
  <si>
    <t>1.2</t>
  </si>
  <si>
    <t>1.3</t>
  </si>
  <si>
    <t>Klipsy jednorazowego użytku kompatybilne z klipsownicą HX11 OUR firmy OLYMPUS, którą Zamawiający posiada, kąt rozwarcia klipsów w zakresie 90-135 stopni, długość ramion klipsa od 7,5 mm do 10 mm, pakowane po 40 szt</t>
  </si>
  <si>
    <t>op</t>
  </si>
  <si>
    <t xml:space="preserve">Zestaw do bandingu żylaków przełyku typu six shuter - mozliwość założenia czterech- szęściu gumek bez wyjmowania aparatu nie wymagający wprowadzania dodatkowych elementów podczas zabiegu. </t>
  </si>
  <si>
    <t>Igły do ostrzykiwania
średnica kanału roboczego 2,8mm,dł robocza 2300,średnica igły 0,6mm, długość max. igły 5mm, możliwość wprowadzenia do duodenoskopu
śr. ostrza 0,7mm , długość całkowita igły nie większa niż 15 mm.</t>
  </si>
  <si>
    <t>Wielorazowe szczypce chwytające, 5- ramienne do usuwania polipów i ciał obcych, średnica kanału roboczego 2,8mm, długość robocza 2300mm, szerokość otwarcia 20mm. Kompatybilne ze sprzętem firmy OLYMPUS, który Zamawiający posiada</t>
  </si>
  <si>
    <t>Zakrywka wodoodporna uszczelniająca do aparatu gastro, kolo, duodenoskopy firmy OLYMPUS, który Zamawiający posiada (GIF 180, CF 180AL)</t>
  </si>
  <si>
    <t>Jednorazowa pułapka na polipy z czteroma komorami do pobierania. Wykonana z przezroczystego plastiku, 4 komory do pobierania, system wskaźnikowy do 4 komór, łatwa instalacja szeregowa</t>
  </si>
  <si>
    <t>Rurka wody do kanału roboczego pompy płuczącej OFP-2, jednorazowe, firmy OLYMPUS, którą Zamawiający posiada</t>
  </si>
  <si>
    <t>Rurka do irygacji, do pompy OFP-1 firmy OLYMPUS, którą Zamawiający posiada</t>
  </si>
  <si>
    <t>32.1</t>
  </si>
  <si>
    <t>32.2</t>
  </si>
  <si>
    <t>Nr pakietu</t>
  </si>
  <si>
    <t>Podsumowanie</t>
  </si>
  <si>
    <t>Sprawa P/08/01/2014/END</t>
  </si>
  <si>
    <t>Nr poz. w pakiecie</t>
  </si>
  <si>
    <t>Stent samoroprezalny nitilonowy do protezoanie nowotowrowych zweżen przełyku pokryty siolikonem od wewnatrz . kolnierze niepokrywane. Markery radiologiczne na początku i koncu stentu. Mozliwosc repozycji po czesciowym uwolnieniu.</t>
  </si>
  <si>
    <t>Samorozprężalny stent do protezowania nienowotworowych zwężeń przełyku; wykonany z siatki poliestrowej, pokryty na całej długości tworzywem silokonowym, z markerami na obu końcach i w środku widocznymi w obrazie endoskopowym i w promieniach RTG</t>
  </si>
  <si>
    <t>Samorozprężalny stent do protezowania nienowotworowych zwężeń dróg żółciowych; wykonany z siatki poliestrowej, pokryty na całej długości tworzywem silokonowym, z markerami na obu końcach i w środku widocznymi w obrazie endoskopowym i w promieniach RTG.</t>
  </si>
  <si>
    <t>Proteza samorozprężalna jelitowa nadająca się do protezowania nowotworu jelita grubego z nitinolu rozszerzana na końcach. Giętki zestaw wprowadzający dostosowany do współpracy z prowadnicą0,035 system aplikacji pozwalający na korektę położenia po częściowym uwolnieniu .długość cewnika wprowadzającego min 205cm system uwalniania od strony dystalnej. Długość protezy w zależności od potrzeb zamawiającego. Możliwość wprowadzenia poprzez kanał roboczy posiadanych endoskopów firmy OLYMPUS</t>
  </si>
  <si>
    <t>28.1</t>
  </si>
  <si>
    <t>28.2</t>
  </si>
  <si>
    <t>2.1</t>
  </si>
  <si>
    <t>2.2</t>
  </si>
  <si>
    <t>2.3</t>
  </si>
  <si>
    <t xml:space="preserve"> Koszyk wielorazowy z dodatkowymi ramionami typu kwiat,  minimalna średnica kanału roboczego 2,8mm, długość robocza 1950mm,średnica koszyka 20,  minimalna średnica kanału roboczego 2,8mm, długość robocza 1950mm,</t>
  </si>
  <si>
    <t>Szczypce biopsyjne gastroskopowe wielorazowego użytku, łyżeczki biopsyjne typu standardowe, owalne, z okienkiem i z igłą, długość narzędzia 155 cm, min. średnica kanału roboczego 2,8 mm, pakowane pojedyńczo</t>
  </si>
  <si>
    <t>Prowadnica do zabiegów ERCP, typu zebra przez co identyfikująca ruch, dł. 450-480cm, 5cm koniec cieniodajny pokryty hydrofilnie, średnica prowadnicy 0,018, 0,021, 0,025 i 0,035 z miękką końcówką wykazującą właściwą sztywność w części proksymalnej zapobiegającą wyciągnięciu podczas protezowania. Ilości w poszczególnych rozmiarach w zależności od potrzeb Zamawiającego</t>
  </si>
  <si>
    <t>Koszyk spiralny wielorazowy,Ustawienie drutów spiralnych odcinkowo w położeniu minimum 70 stopni w stosunku do osi długiej .  Długość robocza   min 1900 mm  szerokość rozwarcia 15,20 30mm</t>
  </si>
  <si>
    <t>27.1</t>
  </si>
  <si>
    <t>27.2</t>
  </si>
  <si>
    <t>Cewnik trzustkowy  wielorazowy z krótką stożkową  końcówką średnicy 2,5 f przyjmujący  prowadnice 0,025, posiadający znacznik fluoroskopowy na końcu, minimalna długośc roboczą 1950 mm minimalna średnica kanału 2,2</t>
  </si>
  <si>
    <t>Protezy średnicy  10  Fr typu  Tannenbaum . długości pomiędzy zaczepami  5, 7, 9  cm. Rozmiary wg zapotrzebowań Zamawiającego.</t>
  </si>
  <si>
    <t>Cewnik żółciowy cewnik wielorazowy z krótką zwężaną końcówka średnicy  3,5 Fr przyjmujący prowadnice 0,035, posiadający znacznik fluoroskopowy na końcu minimalna długość robocza 1950, Minimalna średnica kanału 2,2.</t>
  </si>
  <si>
    <t xml:space="preserve">Balony do usuwania złogów z możliwością inflacji do średnicy w granicach 9mm- 18mm, współpracuje z prowadnikiem 0,035, możliwość kontrastowania  dystalnie  balonu,
</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</si>
  <si>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</si>
  <si>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Szczypce biopsyjne gastroskopowe wielorazowego użytku, łyżeczki biopsyjne typu standardowe, owalne, z okienkiem i z igłą, długość narzędzia 155 cm, min. średnica kanału roboczego 2,8 mm, pakowane pojedyńczo.</t>
  </si>
  <si>
    <t xml:space="preserve">Szczypce biopsyjne kolonoskopowe wielorazowego użytku, łyżeczki biopsyjne typu standardowe, owalne, z okienkiem i z igłą, długość narzędzia 230 cm, min. średnica kanału roboczego 2,8 mm, pakowane pojedyńczo.
</t>
  </si>
  <si>
    <t>32.3</t>
  </si>
  <si>
    <t>32.4</t>
  </si>
  <si>
    <t>Załącznik nr 5 do SIWZ</t>
  </si>
  <si>
    <t>Pętle elektrochirurgiczne kolonoskopowe wielorazowe z plecionego drutu o średnicy w zakresie 0,43 do 0,47 mm, kształt owalny o średnicy 15 i 25 mm bez osłonki, długość narzędzia 230 cm, minimalna średnica kanału roboczego
 2,8 mm, z osłonami , kompatybilne do uchwytu firmy OLYMPUS, który Zamawiający posiada. W zestawie drut do wprowadzania pętli. Rozmiary wg zapotrzebowań Zamawiającego</t>
  </si>
  <si>
    <t xml:space="preserve">Papilotomy igłowe wielorazowe. Z ostrzem igłowym minimalna średnica kanału 2,2mm, dł robocza 1950mm,igła wysuwana 4mm, Papilotomy igłowe wielorazowe. Z ostrzem igłowym minimalna średnica kanału 2,2mm, dł robocza 1950mm. </t>
  </si>
  <si>
    <t>Protezy typu Amsterdam charakteryzujace się  elastycznością ułatwiającą wprowadzenie a jednocześnie dostateczną twardością materiału zapobiegającą zagięciom podczas wprowadzenia poprzez zwężenia; ze skrzydłami (zaczepami) stabilizujące położenie z gładką powierzchnią wewnętrzną ułatwiającą odpływ i zapobiegającą inkrustacji żółci. Ilości w poszczególnych rozmiarach wg zapotrzebowań Zamawiającego. Protezy o średnicy 5, 7, 8,5 i 10Fr  długości pomiędzy zaczepami 5, 7, 9, 12 i 15 cm</t>
  </si>
  <si>
    <t>Protezy typu Zimmon średnicy 5Fr, 7Fr (pojedyńczy typ świński ogon oraz liczne otwory boczne) 2, 4, 6, 8, 10 i 12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</si>
</sst>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6">
    <font>
      <sz val="10"/>
      <name val="Arial CE"/>
      <charset val="238"/>
    </font>
    <font>
      <sz val="11"/>
      <color theme="1"/>
      <name val="Calibri"/>
      <family val="2"/>
      <charset val="238"/>
      <scheme val="minor"/>
    </font>
    <font>
      <sz val="10"/>
      <name val="Arial CE"/>
      <charset val="238"/>
    </font>
    <font>
      <u/>
      <sz val="10"/>
      <color indexed="12"/>
      <name val="Arial CE"/>
      <charset val="238"/>
    </font>
    <font>
      <b/>
      <sz val="14"/>
      <name val="Arial CE"/>
      <family val="2"/>
      <charset val="238"/>
    </font>
    <font>
      <b/>
      <sz val="11"/>
      <color indexed="10"/>
      <name val="Arial CE"/>
      <family val="2"/>
      <charset val="238"/>
    </font>
    <font>
      <b/>
      <sz val="11"/>
      <name val="Arial CE"/>
      <family val="2"/>
      <charset val="238"/>
    </font>
    <font>
      <b/>
      <sz val="12"/>
      <name val="Arial"/>
      <family val="2"/>
      <charset val="238"/>
    </font>
    <font>
      <b/>
      <sz val="12"/>
      <name val="Arial CE"/>
      <family val="2"/>
      <charset val="238"/>
    </font>
    <font>
      <sz val="10"/>
      <name val="Arial"/>
      <family val="2"/>
      <charset val="238"/>
    </font>
    <font>
      <sz val="11"/>
      <name val="Calibri"/>
      <family val="2"/>
      <charset val="238"/>
    </font>
    <font>
      <b/>
      <sz val="14"/>
      <name val="Calibri"/>
      <family val="2"/>
      <charset val="238"/>
    </font>
    <font>
      <sz val="11"/>
      <color indexed="8"/>
      <name val="Czcionka tekstu podstawowego"/>
      <family val="2"/>
      <charset val="238"/>
    </font>
    <font>
      <b/>
      <sz val="12"/>
      <color indexed="8"/>
      <name val="Arial"/>
      <family val="2"/>
      <charset val="238"/>
    </font>
    <font>
      <u/>
      <sz val="10"/>
      <name val="Arial"/>
      <family val="2"/>
      <charset val="238"/>
    </font>
    <font>
      <sz val="12"/>
      <color indexed="8"/>
      <name val="Arial"/>
      <family val="2"/>
      <charset val="238"/>
    </font>
    <font>
      <sz val="9"/>
      <name val="Arial"/>
      <family val="2"/>
      <charset val="238"/>
    </font>
    <font>
      <sz val="12"/>
      <color indexed="8"/>
      <name val="Czcionka tekstu podstawowego"/>
      <family val="2"/>
      <charset val="238"/>
    </font>
    <font>
      <sz val="10"/>
      <color indexed="8"/>
      <name val="Arial"/>
      <family val="2"/>
      <charset val="238"/>
    </font>
    <font>
      <b/>
      <sz val="12"/>
      <color indexed="8"/>
      <name val="Czcionka tekstu podstawowego"/>
      <family val="2"/>
      <charset val="238"/>
    </font>
    <font>
      <sz val="11"/>
      <color indexed="8"/>
      <name val="Calibri"/>
      <family val="2"/>
      <charset val="238"/>
    </font>
    <font>
      <sz val="10"/>
      <name val="Arial CE"/>
      <family val="2"/>
      <charset val="238"/>
    </font>
    <font>
      <sz val="11"/>
      <color indexed="8"/>
      <name val="Calibri"/>
      <family val="2"/>
    </font>
    <font>
      <b/>
      <sz val="14"/>
      <color indexed="10"/>
      <name val="Arial CE"/>
      <family val="2"/>
      <charset val="238"/>
    </font>
    <font>
      <b/>
      <sz val="12"/>
      <name val="Arial CE"/>
      <charset val="238"/>
    </font>
    <font>
      <b/>
      <sz val="11"/>
      <name val="Arial"/>
      <family val="2"/>
      <charset val="23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D5F6A8"/>
        <bgColor indexed="64"/>
      </patternFill>
    </fill>
    <fill>
      <patternFill patternType="solid">
        <fgColor rgb="FFFFFF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9" fillId="0" borderId="0"/>
    <xf numFmtId="0" fontId="9" fillId="0" borderId="0"/>
    <xf numFmtId="0" fontId="9" fillId="0" borderId="0"/>
    <xf numFmtId="0" fontId="12" fillId="0" borderId="0"/>
    <xf numFmtId="43" fontId="9"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1" fillId="0" borderId="0"/>
    <xf numFmtId="0" fontId="2" fillId="0" borderId="0"/>
    <xf numFmtId="0" fontId="22" fillId="0" borderId="0" applyFill="0"/>
    <xf numFmtId="0" fontId="20" fillId="0" borderId="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cellStyleXfs>
  <cellXfs count="57">
    <xf numFmtId="0" fontId="0" fillId="0" borderId="0" xfId="0"/>
    <xf numFmtId="0" fontId="0" fillId="0" borderId="0" xfId="0" applyAlignment="1">
      <alignment wrapText="1"/>
    </xf>
    <xf numFmtId="9" fontId="0" fillId="0" borderId="0" xfId="0" applyNumberFormat="1"/>
    <xf numFmtId="0" fontId="5" fillId="0" borderId="0" xfId="0" applyFont="1"/>
    <xf numFmtId="0" fontId="4" fillId="0" borderId="0" xfId="0" applyFont="1" applyAlignment="1">
      <alignment horizontal="center" wrapText="1"/>
    </xf>
    <xf numFmtId="0" fontId="4" fillId="0" borderId="0" xfId="0" applyFont="1" applyAlignment="1">
      <alignment horizontal="center"/>
    </xf>
    <xf numFmtId="9" fontId="4" fillId="0" borderId="0" xfId="0" applyNumberFormat="1" applyFont="1" applyAlignment="1">
      <alignment horizontal="center"/>
    </xf>
    <xf numFmtId="0" fontId="7" fillId="2" borderId="1" xfId="5" applyFont="1" applyFill="1" applyBorder="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3" fontId="11" fillId="2" borderId="1" xfId="1" applyFont="1" applyFill="1" applyBorder="1" applyAlignment="1">
      <alignment horizontal="center" vertical="center" wrapText="1"/>
    </xf>
    <xf numFmtId="2" fontId="4"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9" fillId="0" borderId="0" xfId="0" applyFont="1"/>
    <xf numFmtId="0" fontId="13" fillId="0" borderId="0" xfId="6" applyFont="1"/>
    <xf numFmtId="0" fontId="14" fillId="0" borderId="0" xfId="2" applyFont="1" applyAlignment="1" applyProtection="1"/>
    <xf numFmtId="0" fontId="15" fillId="0" borderId="0" xfId="6" applyFont="1"/>
    <xf numFmtId="0" fontId="16" fillId="0" borderId="0" xfId="0" applyFont="1"/>
    <xf numFmtId="0" fontId="17" fillId="0" borderId="0" xfId="6" applyFont="1"/>
    <xf numFmtId="0" fontId="18" fillId="0" borderId="0" xfId="0" applyFont="1"/>
    <xf numFmtId="0" fontId="19" fillId="0" borderId="0" xfId="6" applyFont="1"/>
    <xf numFmtId="0" fontId="23" fillId="0" borderId="0" xfId="0" applyFont="1" applyAlignment="1">
      <alignment wrapText="1"/>
    </xf>
    <xf numFmtId="4" fontId="8" fillId="4" borderId="1" xfId="0" applyNumberFormat="1" applyFont="1" applyFill="1" applyBorder="1" applyAlignment="1">
      <alignment horizontal="center" vertical="center"/>
    </xf>
    <xf numFmtId="4" fontId="8" fillId="4" borderId="1" xfId="0" applyNumberFormat="1"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2" fontId="16" fillId="0" borderId="1" xfId="3" applyNumberFormat="1" applyFont="1" applyFill="1" applyBorder="1" applyAlignment="1">
      <alignment horizontal="right" vertical="center"/>
    </xf>
    <xf numFmtId="2" fontId="16" fillId="0" borderId="1" xfId="0" applyNumberFormat="1" applyFont="1" applyFill="1" applyBorder="1" applyAlignment="1">
      <alignment horizontal="right" vertical="center"/>
    </xf>
    <xf numFmtId="9"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right" vertical="center"/>
    </xf>
    <xf numFmtId="4" fontId="16" fillId="0" borderId="1" xfId="0" applyNumberFormat="1" applyFont="1" applyBorder="1" applyAlignment="1">
      <alignment vertical="center"/>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wrapText="1"/>
    </xf>
    <xf numFmtId="0" fontId="0" fillId="0" borderId="0" xfId="0" applyBorder="1"/>
    <xf numFmtId="0" fontId="6" fillId="0" borderId="0" xfId="0" applyFont="1" applyBorder="1" applyAlignment="1">
      <alignment horizontal="center" vertical="center"/>
    </xf>
    <xf numFmtId="0" fontId="13" fillId="2" borderId="1" xfId="4"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2"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24" fillId="5" borderId="0" xfId="0" applyFont="1" applyFill="1" applyAlignment="1">
      <alignment vertical="center" wrapText="1"/>
    </xf>
    <xf numFmtId="0" fontId="24" fillId="0" borderId="1" xfId="0" applyFont="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4" fillId="0" borderId="0" xfId="0" applyFont="1" applyAlignment="1">
      <alignment horizontal="center" vertical="center"/>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cellXfs>
  <cellStyles count="35">
    <cellStyle name="Dziesiętny" xfId="1" builtinId="3"/>
    <cellStyle name="Dziesiętny 2" xfId="7"/>
    <cellStyle name="Dziesiętny 2 2" xfId="8"/>
    <cellStyle name="Dziesiętny 3" xfId="9"/>
    <cellStyle name="Dziesiętny 3 2" xfId="10"/>
    <cellStyle name="Excel Built-in Normal" xfId="11"/>
    <cellStyle name="Hiperłącze" xfId="2" builtinId="8"/>
    <cellStyle name="Normal 2 16" xfId="12"/>
    <cellStyle name="Normal 2 16 2" xfId="13"/>
    <cellStyle name="Normal_wyysyjqqhjq9yjqjys9lys4sl8dl4C2lhyh9Ch2q 1 " xfId="14"/>
    <cellStyle name="Normalny" xfId="0" builtinId="0"/>
    <cellStyle name="Normalny 2" xfId="15"/>
    <cellStyle name="Normalny 2 2" xfId="16"/>
    <cellStyle name="Normalny 2 2 2" xfId="17"/>
    <cellStyle name="Normalny 3" xfId="5"/>
    <cellStyle name="Normalny 3 2" xfId="18"/>
    <cellStyle name="Normalny 3 3" xfId="19"/>
    <cellStyle name="Normalny 4" xfId="20"/>
    <cellStyle name="Normalny 4 2" xfId="21"/>
    <cellStyle name="Normalny 5" xfId="22"/>
    <cellStyle name="Normalny 5 2" xfId="23"/>
    <cellStyle name="Normalny 5 2 2" xfId="24"/>
    <cellStyle name="Normalny 6" xfId="25"/>
    <cellStyle name="Normalny 6 2" xfId="26"/>
    <cellStyle name="Normalny 7" xfId="27"/>
    <cellStyle name="Normalny 8" xfId="28"/>
    <cellStyle name="Normalny_Centralna ster. Chełm" xfId="6"/>
    <cellStyle name="Normalny_pakiet cewniki" xfId="4"/>
    <cellStyle name="Normalny_Wycena stawka VAT" xfId="3"/>
    <cellStyle name="Procentowy 2" xfId="29"/>
    <cellStyle name="Procentowy 2 2" xfId="30"/>
    <cellStyle name="Procentowy 3" xfId="31"/>
    <cellStyle name="Walutowy 2" xfId="32"/>
    <cellStyle name="Walutowy 2 2" xfId="33"/>
    <cellStyle name="Walutowy 3" xfId="34"/>
  </cellStyles>
  <dxfs count="0"/>
  <tableStyles count="0" defaultTableStyle="TableStyleMedium2" defaultPivotStyle="PivotStyleLight16"/>
  <colors>
    <mruColors>
      <color rgb="FFFFFF66"/>
      <color rgb="FFD5F6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5"/>
  <sheetViews>
    <sheetView tabSelected="1" topLeftCell="A16" zoomScale="75" zoomScaleNormal="75" workbookViewId="0">
      <selection activeCell="E8" sqref="E8"/>
    </sheetView>
  </sheetViews>
  <sheetFormatPr defaultRowHeight="12.75"/>
  <cols>
    <col min="2" max="2" width="12.42578125" customWidth="1"/>
    <col min="3" max="3" width="83.28515625" customWidth="1"/>
    <col min="4" max="4" width="25" style="1" customWidth="1"/>
    <col min="5" max="5" width="13.42578125" customWidth="1"/>
    <col min="6" max="6" width="10.7109375" customWidth="1"/>
    <col min="7" max="7" width="11.42578125" customWidth="1"/>
    <col min="8" max="8" width="10.85546875" customWidth="1"/>
    <col min="9" max="9" width="6" style="2" customWidth="1"/>
    <col min="10" max="10" width="13.28515625" customWidth="1"/>
    <col min="11" max="11" width="13.42578125" customWidth="1"/>
    <col min="12" max="12" width="12.140625" customWidth="1"/>
  </cols>
  <sheetData>
    <row r="2" spans="1:12">
      <c r="A2" t="s">
        <v>44</v>
      </c>
    </row>
    <row r="3" spans="1:12" ht="27.75" customHeight="1">
      <c r="C3" s="21" t="s">
        <v>70</v>
      </c>
      <c r="D3" s="52"/>
      <c r="E3" s="52"/>
      <c r="F3" s="52"/>
      <c r="G3" s="52"/>
      <c r="H3" s="52"/>
      <c r="I3" s="52"/>
      <c r="J3" s="52"/>
    </row>
    <row r="4" spans="1:12" ht="33.75" customHeight="1">
      <c r="C4" s="3"/>
      <c r="D4" s="4"/>
      <c r="E4" s="5" t="s">
        <v>0</v>
      </c>
      <c r="F4" s="5" t="s">
        <v>0</v>
      </c>
      <c r="G4" s="5" t="s">
        <v>0</v>
      </c>
      <c r="H4" s="5"/>
      <c r="I4" s="6"/>
      <c r="J4" s="5"/>
    </row>
    <row r="5" spans="1:12" ht="24.75" customHeight="1">
      <c r="A5" s="40"/>
      <c r="B5" s="40"/>
      <c r="C5" s="40"/>
      <c r="D5" s="41"/>
      <c r="E5" s="40"/>
      <c r="F5" s="40"/>
      <c r="G5" s="53"/>
      <c r="H5" s="53"/>
      <c r="I5" s="53"/>
      <c r="J5" s="54" t="s">
        <v>1</v>
      </c>
      <c r="K5" s="55"/>
      <c r="L5" s="56"/>
    </row>
    <row r="6" spans="1:12" ht="57" customHeight="1">
      <c r="A6" s="45" t="s">
        <v>42</v>
      </c>
      <c r="B6" s="42" t="s">
        <v>45</v>
      </c>
      <c r="C6" s="43" t="s">
        <v>2</v>
      </c>
      <c r="D6" s="43" t="s">
        <v>3</v>
      </c>
      <c r="E6" s="43" t="s">
        <v>4</v>
      </c>
      <c r="F6" s="41" t="s">
        <v>5</v>
      </c>
      <c r="G6" s="41" t="s">
        <v>6</v>
      </c>
      <c r="H6" s="41" t="s">
        <v>7</v>
      </c>
      <c r="I6" s="44" t="s">
        <v>8</v>
      </c>
      <c r="J6" s="41" t="s">
        <v>9</v>
      </c>
      <c r="K6" s="41" t="s">
        <v>26</v>
      </c>
      <c r="L6" s="41" t="s">
        <v>27</v>
      </c>
    </row>
    <row r="7" spans="1:12" ht="72">
      <c r="A7" s="49">
        <v>1</v>
      </c>
      <c r="B7" s="47" t="s">
        <v>28</v>
      </c>
      <c r="C7" s="25" t="s">
        <v>73</v>
      </c>
      <c r="D7" s="26"/>
      <c r="E7" s="24" t="s">
        <v>10</v>
      </c>
      <c r="F7" s="27">
        <v>100</v>
      </c>
      <c r="G7" s="28">
        <v>0</v>
      </c>
      <c r="H7" s="29">
        <f t="shared" ref="H7" si="0">PRODUCT(G7,I7)+G7</f>
        <v>0</v>
      </c>
      <c r="I7" s="30">
        <v>0.08</v>
      </c>
      <c r="J7" s="31">
        <f t="shared" ref="J7" si="1">PRODUCT(H7,F7)</f>
        <v>0</v>
      </c>
      <c r="K7" s="32">
        <f>F7*G7</f>
        <v>0</v>
      </c>
      <c r="L7" s="32">
        <f>J7-K7</f>
        <v>0</v>
      </c>
    </row>
    <row r="8" spans="1:12" ht="24">
      <c r="A8" s="51"/>
      <c r="B8" s="48" t="s">
        <v>29</v>
      </c>
      <c r="C8" s="33" t="s">
        <v>74</v>
      </c>
      <c r="D8" s="34"/>
      <c r="E8" s="35" t="s">
        <v>10</v>
      </c>
      <c r="F8" s="36">
        <v>100</v>
      </c>
      <c r="G8" s="28">
        <v>0</v>
      </c>
      <c r="H8" s="29">
        <f t="shared" ref="H8:H48" si="2">PRODUCT(G8,I8)+G8</f>
        <v>0</v>
      </c>
      <c r="I8" s="30">
        <v>0.08</v>
      </c>
      <c r="J8" s="31">
        <f t="shared" ref="J8:J48" si="3">PRODUCT(H8,F8)</f>
        <v>0</v>
      </c>
      <c r="K8" s="32">
        <f t="shared" ref="K8:K48" si="4">F8*G8</f>
        <v>0</v>
      </c>
      <c r="L8" s="32">
        <f t="shared" ref="L8:L48" si="5">J8-K8</f>
        <v>0</v>
      </c>
    </row>
    <row r="9" spans="1:12" ht="15">
      <c r="A9" s="50"/>
      <c r="B9" s="48" t="s">
        <v>30</v>
      </c>
      <c r="C9" s="33" t="s">
        <v>18</v>
      </c>
      <c r="D9" s="34"/>
      <c r="E9" s="35" t="s">
        <v>10</v>
      </c>
      <c r="F9" s="36">
        <v>5</v>
      </c>
      <c r="G9" s="28">
        <v>0</v>
      </c>
      <c r="H9" s="29">
        <f t="shared" si="2"/>
        <v>0</v>
      </c>
      <c r="I9" s="30">
        <v>0.08</v>
      </c>
      <c r="J9" s="31">
        <f t="shared" si="3"/>
        <v>0</v>
      </c>
      <c r="K9" s="32">
        <f t="shared" si="4"/>
        <v>0</v>
      </c>
      <c r="L9" s="32">
        <f t="shared" si="5"/>
        <v>0</v>
      </c>
    </row>
    <row r="10" spans="1:12" ht="24">
      <c r="A10" s="49">
        <v>2</v>
      </c>
      <c r="B10" s="48" t="s">
        <v>52</v>
      </c>
      <c r="C10" s="33" t="s">
        <v>11</v>
      </c>
      <c r="D10" s="34"/>
      <c r="E10" s="35" t="s">
        <v>10</v>
      </c>
      <c r="F10" s="36">
        <v>2</v>
      </c>
      <c r="G10" s="28">
        <v>0</v>
      </c>
      <c r="H10" s="29">
        <f t="shared" si="2"/>
        <v>0</v>
      </c>
      <c r="I10" s="30">
        <v>0.08</v>
      </c>
      <c r="J10" s="31">
        <f t="shared" si="3"/>
        <v>0</v>
      </c>
      <c r="K10" s="32">
        <f t="shared" si="4"/>
        <v>0</v>
      </c>
      <c r="L10" s="32">
        <f t="shared" si="5"/>
        <v>0</v>
      </c>
    </row>
    <row r="11" spans="1:12" ht="24">
      <c r="A11" s="51"/>
      <c r="B11" s="48" t="s">
        <v>53</v>
      </c>
      <c r="C11" s="33" t="s">
        <v>12</v>
      </c>
      <c r="D11" s="34"/>
      <c r="E11" s="35" t="s">
        <v>10</v>
      </c>
      <c r="F11" s="36">
        <v>2</v>
      </c>
      <c r="G11" s="28">
        <v>0</v>
      </c>
      <c r="H11" s="29">
        <f t="shared" si="2"/>
        <v>0</v>
      </c>
      <c r="I11" s="30">
        <v>0.08</v>
      </c>
      <c r="J11" s="31">
        <f t="shared" si="3"/>
        <v>0</v>
      </c>
      <c r="K11" s="32">
        <f t="shared" si="4"/>
        <v>0</v>
      </c>
      <c r="L11" s="32">
        <f t="shared" si="5"/>
        <v>0</v>
      </c>
    </row>
    <row r="12" spans="1:12" ht="24">
      <c r="A12" s="50"/>
      <c r="B12" s="48" t="s">
        <v>54</v>
      </c>
      <c r="C12" s="33" t="s">
        <v>13</v>
      </c>
      <c r="D12" s="34"/>
      <c r="E12" s="35" t="s">
        <v>10</v>
      </c>
      <c r="F12" s="36">
        <v>2</v>
      </c>
      <c r="G12" s="28">
        <v>0</v>
      </c>
      <c r="H12" s="29">
        <f t="shared" si="2"/>
        <v>0</v>
      </c>
      <c r="I12" s="30">
        <v>0.08</v>
      </c>
      <c r="J12" s="31">
        <f t="shared" si="3"/>
        <v>0</v>
      </c>
      <c r="K12" s="32">
        <f t="shared" si="4"/>
        <v>0</v>
      </c>
      <c r="L12" s="32">
        <f t="shared" si="5"/>
        <v>0</v>
      </c>
    </row>
    <row r="13" spans="1:12" ht="36">
      <c r="A13" s="46">
        <v>3</v>
      </c>
      <c r="B13" s="48"/>
      <c r="C13" s="33" t="s">
        <v>14</v>
      </c>
      <c r="D13" s="34"/>
      <c r="E13" s="35" t="s">
        <v>10</v>
      </c>
      <c r="F13" s="36">
        <v>15</v>
      </c>
      <c r="G13" s="28">
        <v>0</v>
      </c>
      <c r="H13" s="29">
        <f t="shared" si="2"/>
        <v>0</v>
      </c>
      <c r="I13" s="30">
        <v>0.08</v>
      </c>
      <c r="J13" s="31">
        <f t="shared" si="3"/>
        <v>0</v>
      </c>
      <c r="K13" s="32">
        <f t="shared" si="4"/>
        <v>0</v>
      </c>
      <c r="L13" s="32">
        <f t="shared" si="5"/>
        <v>0</v>
      </c>
    </row>
    <row r="14" spans="1:12" ht="36">
      <c r="A14" s="46">
        <v>4</v>
      </c>
      <c r="B14" s="48"/>
      <c r="C14" s="33" t="s">
        <v>46</v>
      </c>
      <c r="D14" s="34"/>
      <c r="E14" s="35" t="s">
        <v>10</v>
      </c>
      <c r="F14" s="36">
        <v>2</v>
      </c>
      <c r="G14" s="28">
        <v>0</v>
      </c>
      <c r="H14" s="29">
        <f t="shared" si="2"/>
        <v>0</v>
      </c>
      <c r="I14" s="30">
        <v>0.08</v>
      </c>
      <c r="J14" s="31">
        <f t="shared" si="3"/>
        <v>0</v>
      </c>
      <c r="K14" s="32">
        <f t="shared" si="4"/>
        <v>0</v>
      </c>
      <c r="L14" s="32">
        <f t="shared" si="5"/>
        <v>0</v>
      </c>
    </row>
    <row r="15" spans="1:12" ht="36">
      <c r="A15" s="46">
        <v>5</v>
      </c>
      <c r="B15" s="48"/>
      <c r="C15" s="25" t="s">
        <v>47</v>
      </c>
      <c r="D15" s="26"/>
      <c r="E15" s="24" t="s">
        <v>10</v>
      </c>
      <c r="F15" s="27">
        <v>1</v>
      </c>
      <c r="G15" s="28">
        <v>0</v>
      </c>
      <c r="H15" s="29">
        <f t="shared" si="2"/>
        <v>0</v>
      </c>
      <c r="I15" s="30">
        <v>0.08</v>
      </c>
      <c r="J15" s="31">
        <f t="shared" si="3"/>
        <v>0</v>
      </c>
      <c r="K15" s="32">
        <f t="shared" si="4"/>
        <v>0</v>
      </c>
      <c r="L15" s="32">
        <f t="shared" si="5"/>
        <v>0</v>
      </c>
    </row>
    <row r="16" spans="1:12" ht="36">
      <c r="A16" s="46">
        <v>6</v>
      </c>
      <c r="B16" s="48"/>
      <c r="C16" s="25" t="s">
        <v>48</v>
      </c>
      <c r="D16" s="26"/>
      <c r="E16" s="24" t="s">
        <v>10</v>
      </c>
      <c r="F16" s="27">
        <v>2</v>
      </c>
      <c r="G16" s="28">
        <v>0</v>
      </c>
      <c r="H16" s="29">
        <f t="shared" si="2"/>
        <v>0</v>
      </c>
      <c r="I16" s="30">
        <v>0.08</v>
      </c>
      <c r="J16" s="31">
        <f t="shared" si="3"/>
        <v>0</v>
      </c>
      <c r="K16" s="32">
        <f t="shared" si="4"/>
        <v>0</v>
      </c>
      <c r="L16" s="32">
        <f t="shared" si="5"/>
        <v>0</v>
      </c>
    </row>
    <row r="17" spans="1:12" ht="48">
      <c r="A17" s="46">
        <v>7</v>
      </c>
      <c r="B17" s="48"/>
      <c r="C17" s="25" t="s">
        <v>15</v>
      </c>
      <c r="D17" s="26"/>
      <c r="E17" s="24" t="s">
        <v>10</v>
      </c>
      <c r="F17" s="27">
        <v>4</v>
      </c>
      <c r="G17" s="28">
        <v>0</v>
      </c>
      <c r="H17" s="29">
        <f t="shared" si="2"/>
        <v>0</v>
      </c>
      <c r="I17" s="30">
        <v>0.08</v>
      </c>
      <c r="J17" s="31">
        <f t="shared" si="3"/>
        <v>0</v>
      </c>
      <c r="K17" s="32">
        <f t="shared" si="4"/>
        <v>0</v>
      </c>
      <c r="L17" s="32">
        <f t="shared" si="5"/>
        <v>0</v>
      </c>
    </row>
    <row r="18" spans="1:12" ht="72">
      <c r="A18" s="46">
        <v>8</v>
      </c>
      <c r="B18" s="48"/>
      <c r="C18" s="25" t="s">
        <v>49</v>
      </c>
      <c r="D18" s="26"/>
      <c r="E18" s="24" t="s">
        <v>10</v>
      </c>
      <c r="F18" s="27">
        <v>15</v>
      </c>
      <c r="G18" s="28">
        <v>0</v>
      </c>
      <c r="H18" s="29">
        <f t="shared" si="2"/>
        <v>0</v>
      </c>
      <c r="I18" s="30">
        <v>0.08</v>
      </c>
      <c r="J18" s="31">
        <f t="shared" si="3"/>
        <v>0</v>
      </c>
      <c r="K18" s="32">
        <f t="shared" si="4"/>
        <v>0</v>
      </c>
      <c r="L18" s="32">
        <f t="shared" si="5"/>
        <v>0</v>
      </c>
    </row>
    <row r="19" spans="1:12" ht="36">
      <c r="A19" s="46">
        <v>9</v>
      </c>
      <c r="B19" s="48"/>
      <c r="C19" s="25" t="s">
        <v>72</v>
      </c>
      <c r="D19" s="26"/>
      <c r="E19" s="24" t="s">
        <v>10</v>
      </c>
      <c r="F19" s="27">
        <v>10</v>
      </c>
      <c r="G19" s="28">
        <v>0</v>
      </c>
      <c r="H19" s="29">
        <f t="shared" si="2"/>
        <v>0</v>
      </c>
      <c r="I19" s="30">
        <v>0.08</v>
      </c>
      <c r="J19" s="31">
        <f t="shared" si="3"/>
        <v>0</v>
      </c>
      <c r="K19" s="32">
        <f t="shared" si="4"/>
        <v>0</v>
      </c>
      <c r="L19" s="32">
        <f t="shared" si="5"/>
        <v>0</v>
      </c>
    </row>
    <row r="20" spans="1:12" ht="36">
      <c r="A20" s="46">
        <v>10</v>
      </c>
      <c r="B20" s="48"/>
      <c r="C20" s="25" t="s">
        <v>55</v>
      </c>
      <c r="D20" s="26"/>
      <c r="E20" s="24" t="s">
        <v>10</v>
      </c>
      <c r="F20" s="27">
        <v>25</v>
      </c>
      <c r="G20" s="28">
        <v>0</v>
      </c>
      <c r="H20" s="29">
        <f t="shared" si="2"/>
        <v>0</v>
      </c>
      <c r="I20" s="30">
        <v>0.08</v>
      </c>
      <c r="J20" s="31">
        <f t="shared" si="3"/>
        <v>0</v>
      </c>
      <c r="K20" s="32">
        <f t="shared" si="4"/>
        <v>0</v>
      </c>
      <c r="L20" s="32">
        <f t="shared" si="5"/>
        <v>0</v>
      </c>
    </row>
    <row r="21" spans="1:12" ht="36">
      <c r="A21" s="46">
        <v>11</v>
      </c>
      <c r="B21" s="48"/>
      <c r="C21" s="25" t="s">
        <v>56</v>
      </c>
      <c r="D21" s="26"/>
      <c r="E21" s="24" t="s">
        <v>10</v>
      </c>
      <c r="F21" s="27">
        <v>2</v>
      </c>
      <c r="G21" s="28">
        <v>0</v>
      </c>
      <c r="H21" s="29">
        <f t="shared" si="2"/>
        <v>0</v>
      </c>
      <c r="I21" s="30">
        <v>0.08</v>
      </c>
      <c r="J21" s="31">
        <f t="shared" si="3"/>
        <v>0</v>
      </c>
      <c r="K21" s="32">
        <f t="shared" si="4"/>
        <v>0</v>
      </c>
      <c r="L21" s="32">
        <f t="shared" si="5"/>
        <v>0</v>
      </c>
    </row>
    <row r="22" spans="1:12" ht="48">
      <c r="A22" s="46">
        <v>12</v>
      </c>
      <c r="B22" s="48"/>
      <c r="C22" s="25" t="s">
        <v>57</v>
      </c>
      <c r="D22" s="26"/>
      <c r="E22" s="24" t="s">
        <v>10</v>
      </c>
      <c r="F22" s="27">
        <v>200</v>
      </c>
      <c r="G22" s="28">
        <v>0</v>
      </c>
      <c r="H22" s="29">
        <f t="shared" si="2"/>
        <v>0</v>
      </c>
      <c r="I22" s="30">
        <v>0.08</v>
      </c>
      <c r="J22" s="31">
        <f t="shared" si="3"/>
        <v>0</v>
      </c>
      <c r="K22" s="32">
        <f t="shared" si="4"/>
        <v>0</v>
      </c>
      <c r="L22" s="32">
        <f t="shared" si="5"/>
        <v>0</v>
      </c>
    </row>
    <row r="23" spans="1:12" ht="48">
      <c r="A23" s="46">
        <v>13</v>
      </c>
      <c r="B23" s="48"/>
      <c r="C23" s="25" t="s">
        <v>16</v>
      </c>
      <c r="D23" s="26"/>
      <c r="E23" s="24" t="s">
        <v>10</v>
      </c>
      <c r="F23" s="27">
        <v>10</v>
      </c>
      <c r="G23" s="28">
        <v>0</v>
      </c>
      <c r="H23" s="29">
        <f t="shared" si="2"/>
        <v>0</v>
      </c>
      <c r="I23" s="30">
        <v>0.08</v>
      </c>
      <c r="J23" s="31">
        <f t="shared" si="3"/>
        <v>0</v>
      </c>
      <c r="K23" s="32">
        <f t="shared" si="4"/>
        <v>0</v>
      </c>
      <c r="L23" s="32">
        <f t="shared" si="5"/>
        <v>0</v>
      </c>
    </row>
    <row r="24" spans="1:12" ht="15.75">
      <c r="A24" s="46">
        <v>14</v>
      </c>
      <c r="B24" s="48"/>
      <c r="C24" s="25" t="s">
        <v>22</v>
      </c>
      <c r="D24" s="26"/>
      <c r="E24" s="24" t="s">
        <v>10</v>
      </c>
      <c r="F24" s="27">
        <v>150</v>
      </c>
      <c r="G24" s="28">
        <v>0</v>
      </c>
      <c r="H24" s="29">
        <f t="shared" si="2"/>
        <v>0</v>
      </c>
      <c r="I24" s="30">
        <v>0.08</v>
      </c>
      <c r="J24" s="31">
        <f t="shared" si="3"/>
        <v>0</v>
      </c>
      <c r="K24" s="32">
        <f t="shared" si="4"/>
        <v>0</v>
      </c>
      <c r="L24" s="32">
        <f t="shared" si="5"/>
        <v>0</v>
      </c>
    </row>
    <row r="25" spans="1:12" ht="24">
      <c r="A25" s="46">
        <v>15</v>
      </c>
      <c r="B25" s="48"/>
      <c r="C25" s="25" t="s">
        <v>58</v>
      </c>
      <c r="D25" s="26"/>
      <c r="E25" s="24" t="s">
        <v>10</v>
      </c>
      <c r="F25" s="27">
        <v>5</v>
      </c>
      <c r="G25" s="28">
        <v>0</v>
      </c>
      <c r="H25" s="29">
        <f t="shared" si="2"/>
        <v>0</v>
      </c>
      <c r="I25" s="30">
        <v>0.08</v>
      </c>
      <c r="J25" s="31">
        <f t="shared" si="3"/>
        <v>0</v>
      </c>
      <c r="K25" s="32">
        <f t="shared" si="4"/>
        <v>0</v>
      </c>
      <c r="L25" s="32">
        <f t="shared" si="5"/>
        <v>0</v>
      </c>
    </row>
    <row r="26" spans="1:12" ht="24">
      <c r="A26" s="46">
        <v>16</v>
      </c>
      <c r="B26" s="48"/>
      <c r="C26" s="25" t="s">
        <v>17</v>
      </c>
      <c r="D26" s="26"/>
      <c r="E26" s="24" t="s">
        <v>10</v>
      </c>
      <c r="F26" s="27">
        <v>2</v>
      </c>
      <c r="G26" s="28">
        <v>0</v>
      </c>
      <c r="H26" s="29">
        <f t="shared" si="2"/>
        <v>0</v>
      </c>
      <c r="I26" s="30">
        <v>0.08</v>
      </c>
      <c r="J26" s="31">
        <f t="shared" si="3"/>
        <v>0</v>
      </c>
      <c r="K26" s="32">
        <f t="shared" si="4"/>
        <v>0</v>
      </c>
      <c r="L26" s="32">
        <f t="shared" si="5"/>
        <v>0</v>
      </c>
    </row>
    <row r="27" spans="1:12" ht="36">
      <c r="A27" s="46">
        <v>17</v>
      </c>
      <c r="B27" s="48"/>
      <c r="C27" s="33" t="s">
        <v>61</v>
      </c>
      <c r="D27" s="26"/>
      <c r="E27" s="24" t="s">
        <v>10</v>
      </c>
      <c r="F27" s="27">
        <v>5</v>
      </c>
      <c r="G27" s="28">
        <v>0</v>
      </c>
      <c r="H27" s="29">
        <f t="shared" si="2"/>
        <v>0</v>
      </c>
      <c r="I27" s="30">
        <v>0.08</v>
      </c>
      <c r="J27" s="31">
        <f t="shared" si="3"/>
        <v>0</v>
      </c>
      <c r="K27" s="32">
        <f t="shared" si="4"/>
        <v>0</v>
      </c>
      <c r="L27" s="32">
        <f t="shared" si="5"/>
        <v>0</v>
      </c>
    </row>
    <row r="28" spans="1:12" ht="24">
      <c r="A28" s="46">
        <v>18</v>
      </c>
      <c r="B28" s="48"/>
      <c r="C28" s="25" t="s">
        <v>62</v>
      </c>
      <c r="D28" s="26"/>
      <c r="E28" s="24" t="s">
        <v>10</v>
      </c>
      <c r="F28" s="27">
        <v>10</v>
      </c>
      <c r="G28" s="28">
        <v>0</v>
      </c>
      <c r="H28" s="29">
        <f t="shared" si="2"/>
        <v>0</v>
      </c>
      <c r="I28" s="30">
        <v>0.08</v>
      </c>
      <c r="J28" s="31">
        <f t="shared" si="3"/>
        <v>0</v>
      </c>
      <c r="K28" s="32">
        <f t="shared" si="4"/>
        <v>0</v>
      </c>
      <c r="L28" s="32">
        <f t="shared" si="5"/>
        <v>0</v>
      </c>
    </row>
    <row r="29" spans="1:12" ht="36">
      <c r="A29" s="46">
        <v>19</v>
      </c>
      <c r="B29" s="48"/>
      <c r="C29" s="25" t="s">
        <v>63</v>
      </c>
      <c r="D29" s="26"/>
      <c r="E29" s="24" t="s">
        <v>10</v>
      </c>
      <c r="F29" s="27">
        <v>2</v>
      </c>
      <c r="G29" s="28">
        <v>0</v>
      </c>
      <c r="H29" s="29">
        <f t="shared" si="2"/>
        <v>0</v>
      </c>
      <c r="I29" s="30">
        <v>0.08</v>
      </c>
      <c r="J29" s="31">
        <f t="shared" si="3"/>
        <v>0</v>
      </c>
      <c r="K29" s="32">
        <f t="shared" si="4"/>
        <v>0</v>
      </c>
      <c r="L29" s="32">
        <f t="shared" si="5"/>
        <v>0</v>
      </c>
    </row>
    <row r="30" spans="1:12" ht="48">
      <c r="A30" s="46">
        <v>20</v>
      </c>
      <c r="B30" s="48"/>
      <c r="C30" s="25" t="s">
        <v>64</v>
      </c>
      <c r="D30" s="26"/>
      <c r="E30" s="24" t="s">
        <v>10</v>
      </c>
      <c r="F30" s="27">
        <v>60</v>
      </c>
      <c r="G30" s="28">
        <v>0</v>
      </c>
      <c r="H30" s="29">
        <f t="shared" si="2"/>
        <v>0</v>
      </c>
      <c r="I30" s="30">
        <v>0.08</v>
      </c>
      <c r="J30" s="31">
        <f t="shared" si="3"/>
        <v>0</v>
      </c>
      <c r="K30" s="32">
        <f t="shared" si="4"/>
        <v>0</v>
      </c>
      <c r="L30" s="32">
        <f t="shared" si="5"/>
        <v>0</v>
      </c>
    </row>
    <row r="31" spans="1:12" ht="96">
      <c r="A31" s="46">
        <v>21</v>
      </c>
      <c r="B31" s="48"/>
      <c r="C31" s="25" t="s">
        <v>65</v>
      </c>
      <c r="D31" s="26"/>
      <c r="E31" s="24" t="s">
        <v>10</v>
      </c>
      <c r="F31" s="27">
        <v>2</v>
      </c>
      <c r="G31" s="28">
        <v>0</v>
      </c>
      <c r="H31" s="29">
        <f t="shared" si="2"/>
        <v>0</v>
      </c>
      <c r="I31" s="30">
        <v>0.08</v>
      </c>
      <c r="J31" s="31">
        <f t="shared" si="3"/>
        <v>0</v>
      </c>
      <c r="K31" s="32">
        <f t="shared" si="4"/>
        <v>0</v>
      </c>
      <c r="L31" s="32">
        <f t="shared" si="5"/>
        <v>0</v>
      </c>
    </row>
    <row r="32" spans="1:12" ht="15.75">
      <c r="A32" s="46">
        <v>22</v>
      </c>
      <c r="B32" s="48"/>
      <c r="C32" s="25" t="s">
        <v>19</v>
      </c>
      <c r="D32" s="26"/>
      <c r="E32" s="24" t="s">
        <v>10</v>
      </c>
      <c r="F32" s="27">
        <v>300</v>
      </c>
      <c r="G32" s="28">
        <v>0</v>
      </c>
      <c r="H32" s="29">
        <f t="shared" si="2"/>
        <v>0</v>
      </c>
      <c r="I32" s="30">
        <v>0.08</v>
      </c>
      <c r="J32" s="31">
        <f t="shared" si="3"/>
        <v>0</v>
      </c>
      <c r="K32" s="32">
        <f t="shared" si="4"/>
        <v>0</v>
      </c>
      <c r="L32" s="32">
        <f t="shared" si="5"/>
        <v>0</v>
      </c>
    </row>
    <row r="33" spans="1:12" ht="24">
      <c r="A33" s="46">
        <v>23</v>
      </c>
      <c r="B33" s="48"/>
      <c r="C33" s="25" t="s">
        <v>20</v>
      </c>
      <c r="D33" s="26"/>
      <c r="E33" s="24" t="s">
        <v>10</v>
      </c>
      <c r="F33" s="27">
        <v>5</v>
      </c>
      <c r="G33" s="28">
        <v>0</v>
      </c>
      <c r="H33" s="29">
        <f t="shared" si="2"/>
        <v>0</v>
      </c>
      <c r="I33" s="30">
        <v>0.08</v>
      </c>
      <c r="J33" s="31">
        <f t="shared" si="3"/>
        <v>0</v>
      </c>
      <c r="K33" s="32">
        <f t="shared" si="4"/>
        <v>0</v>
      </c>
      <c r="L33" s="32">
        <f t="shared" si="5"/>
        <v>0</v>
      </c>
    </row>
    <row r="34" spans="1:12" ht="36">
      <c r="A34" s="46">
        <v>24</v>
      </c>
      <c r="B34" s="48"/>
      <c r="C34" s="25" t="s">
        <v>23</v>
      </c>
      <c r="D34" s="26"/>
      <c r="E34" s="24" t="s">
        <v>10</v>
      </c>
      <c r="F34" s="27">
        <v>5</v>
      </c>
      <c r="G34" s="28">
        <v>0</v>
      </c>
      <c r="H34" s="29">
        <f t="shared" si="2"/>
        <v>0</v>
      </c>
      <c r="I34" s="30">
        <v>0.08</v>
      </c>
      <c r="J34" s="31">
        <f t="shared" si="3"/>
        <v>0</v>
      </c>
      <c r="K34" s="32">
        <f t="shared" si="4"/>
        <v>0</v>
      </c>
      <c r="L34" s="32">
        <f t="shared" si="5"/>
        <v>0</v>
      </c>
    </row>
    <row r="35" spans="1:12" ht="36">
      <c r="A35" s="46">
        <v>25</v>
      </c>
      <c r="B35" s="48"/>
      <c r="C35" s="25" t="s">
        <v>24</v>
      </c>
      <c r="D35" s="26"/>
      <c r="E35" s="24" t="s">
        <v>10</v>
      </c>
      <c r="F35" s="27">
        <v>2</v>
      </c>
      <c r="G35" s="28">
        <v>0</v>
      </c>
      <c r="H35" s="29">
        <f t="shared" si="2"/>
        <v>0</v>
      </c>
      <c r="I35" s="30">
        <v>0.08</v>
      </c>
      <c r="J35" s="31">
        <f t="shared" si="3"/>
        <v>0</v>
      </c>
      <c r="K35" s="32">
        <f t="shared" si="4"/>
        <v>0</v>
      </c>
      <c r="L35" s="32">
        <f t="shared" si="5"/>
        <v>0</v>
      </c>
    </row>
    <row r="36" spans="1:12" ht="36">
      <c r="A36" s="46">
        <v>26</v>
      </c>
      <c r="B36" s="48"/>
      <c r="C36" s="25" t="s">
        <v>25</v>
      </c>
      <c r="D36" s="26"/>
      <c r="E36" s="24" t="s">
        <v>10</v>
      </c>
      <c r="F36" s="27">
        <v>20</v>
      </c>
      <c r="G36" s="28">
        <v>0</v>
      </c>
      <c r="H36" s="29">
        <f t="shared" si="2"/>
        <v>0</v>
      </c>
      <c r="I36" s="30">
        <v>0.08</v>
      </c>
      <c r="J36" s="31">
        <f t="shared" si="3"/>
        <v>0</v>
      </c>
      <c r="K36" s="32">
        <f t="shared" si="4"/>
        <v>0</v>
      </c>
      <c r="L36" s="32">
        <f t="shared" si="5"/>
        <v>0</v>
      </c>
    </row>
    <row r="37" spans="1:12" ht="36">
      <c r="A37" s="49">
        <v>27</v>
      </c>
      <c r="B37" s="48" t="s">
        <v>59</v>
      </c>
      <c r="C37" s="25" t="s">
        <v>66</v>
      </c>
      <c r="D37" s="26"/>
      <c r="E37" s="24" t="s">
        <v>10</v>
      </c>
      <c r="F37" s="27">
        <v>20</v>
      </c>
      <c r="G37" s="28">
        <v>0</v>
      </c>
      <c r="H37" s="29">
        <f t="shared" si="2"/>
        <v>0</v>
      </c>
      <c r="I37" s="30">
        <v>0.08</v>
      </c>
      <c r="J37" s="31">
        <f t="shared" si="3"/>
        <v>0</v>
      </c>
      <c r="K37" s="32">
        <f t="shared" si="4"/>
        <v>0</v>
      </c>
      <c r="L37" s="32">
        <f t="shared" si="5"/>
        <v>0</v>
      </c>
    </row>
    <row r="38" spans="1:12" ht="48">
      <c r="A38" s="50"/>
      <c r="B38" s="48" t="s">
        <v>60</v>
      </c>
      <c r="C38" s="25" t="s">
        <v>67</v>
      </c>
      <c r="D38" s="26"/>
      <c r="E38" s="24" t="s">
        <v>10</v>
      </c>
      <c r="F38" s="27">
        <v>10</v>
      </c>
      <c r="G38" s="28">
        <v>0</v>
      </c>
      <c r="H38" s="29">
        <f t="shared" si="2"/>
        <v>0</v>
      </c>
      <c r="I38" s="30">
        <v>0.08</v>
      </c>
      <c r="J38" s="31">
        <f t="shared" si="3"/>
        <v>0</v>
      </c>
      <c r="K38" s="32">
        <f t="shared" si="4"/>
        <v>0</v>
      </c>
      <c r="L38" s="32">
        <f t="shared" si="5"/>
        <v>0</v>
      </c>
    </row>
    <row r="39" spans="1:12" ht="60">
      <c r="A39" s="49">
        <v>28</v>
      </c>
      <c r="B39" s="48" t="s">
        <v>50</v>
      </c>
      <c r="C39" s="25" t="s">
        <v>71</v>
      </c>
      <c r="D39" s="26"/>
      <c r="E39" s="24" t="s">
        <v>10</v>
      </c>
      <c r="F39" s="27">
        <v>10</v>
      </c>
      <c r="G39" s="28">
        <v>0</v>
      </c>
      <c r="H39" s="29">
        <f t="shared" si="2"/>
        <v>0</v>
      </c>
      <c r="I39" s="30">
        <v>0.08</v>
      </c>
      <c r="J39" s="31">
        <f t="shared" si="3"/>
        <v>0</v>
      </c>
      <c r="K39" s="32">
        <f t="shared" si="4"/>
        <v>0</v>
      </c>
      <c r="L39" s="32">
        <f t="shared" si="5"/>
        <v>0</v>
      </c>
    </row>
    <row r="40" spans="1:12" ht="36">
      <c r="A40" s="50"/>
      <c r="B40" s="48" t="s">
        <v>51</v>
      </c>
      <c r="C40" s="25" t="s">
        <v>31</v>
      </c>
      <c r="D40" s="26"/>
      <c r="E40" s="24" t="s">
        <v>32</v>
      </c>
      <c r="F40" s="27">
        <v>3</v>
      </c>
      <c r="G40" s="28">
        <v>0</v>
      </c>
      <c r="H40" s="29">
        <f t="shared" si="2"/>
        <v>0</v>
      </c>
      <c r="I40" s="30">
        <v>0.08</v>
      </c>
      <c r="J40" s="31">
        <f t="shared" si="3"/>
        <v>0</v>
      </c>
      <c r="K40" s="32">
        <f t="shared" si="4"/>
        <v>0</v>
      </c>
      <c r="L40" s="32">
        <f t="shared" si="5"/>
        <v>0</v>
      </c>
    </row>
    <row r="41" spans="1:12" ht="24">
      <c r="A41" s="46">
        <v>29</v>
      </c>
      <c r="B41" s="48"/>
      <c r="C41" s="25" t="s">
        <v>33</v>
      </c>
      <c r="D41" s="26"/>
      <c r="E41" s="24" t="s">
        <v>10</v>
      </c>
      <c r="F41" s="27">
        <v>30</v>
      </c>
      <c r="G41" s="28">
        <v>0</v>
      </c>
      <c r="H41" s="29">
        <f t="shared" si="2"/>
        <v>0</v>
      </c>
      <c r="I41" s="30">
        <v>0.08</v>
      </c>
      <c r="J41" s="31">
        <f t="shared" si="3"/>
        <v>0</v>
      </c>
      <c r="K41" s="32">
        <f t="shared" si="4"/>
        <v>0</v>
      </c>
      <c r="L41" s="32">
        <f t="shared" si="5"/>
        <v>0</v>
      </c>
    </row>
    <row r="42" spans="1:12" ht="48">
      <c r="A42" s="46">
        <v>30</v>
      </c>
      <c r="B42" s="48"/>
      <c r="C42" s="25" t="s">
        <v>34</v>
      </c>
      <c r="D42" s="26"/>
      <c r="E42" s="24" t="s">
        <v>10</v>
      </c>
      <c r="F42" s="27">
        <v>300</v>
      </c>
      <c r="G42" s="28">
        <v>0</v>
      </c>
      <c r="H42" s="29">
        <f t="shared" si="2"/>
        <v>0</v>
      </c>
      <c r="I42" s="30">
        <v>0.08</v>
      </c>
      <c r="J42" s="31">
        <f t="shared" si="3"/>
        <v>0</v>
      </c>
      <c r="K42" s="32">
        <f t="shared" si="4"/>
        <v>0</v>
      </c>
      <c r="L42" s="32">
        <f t="shared" si="5"/>
        <v>0</v>
      </c>
    </row>
    <row r="43" spans="1:12" ht="36">
      <c r="A43" s="46">
        <v>31</v>
      </c>
      <c r="B43" s="48"/>
      <c r="C43" s="25" t="s">
        <v>35</v>
      </c>
      <c r="D43" s="26"/>
      <c r="E43" s="24" t="s">
        <v>10</v>
      </c>
      <c r="F43" s="27">
        <v>1</v>
      </c>
      <c r="G43" s="28">
        <v>0</v>
      </c>
      <c r="H43" s="29">
        <f t="shared" si="2"/>
        <v>0</v>
      </c>
      <c r="I43" s="30">
        <v>0.08</v>
      </c>
      <c r="J43" s="31">
        <f t="shared" si="3"/>
        <v>0</v>
      </c>
      <c r="K43" s="32">
        <f t="shared" si="4"/>
        <v>0</v>
      </c>
      <c r="L43" s="32">
        <f t="shared" si="5"/>
        <v>0</v>
      </c>
    </row>
    <row r="44" spans="1:12" ht="24">
      <c r="A44" s="49">
        <v>32</v>
      </c>
      <c r="B44" s="48" t="s">
        <v>40</v>
      </c>
      <c r="C44" s="25" t="s">
        <v>36</v>
      </c>
      <c r="D44" s="26"/>
      <c r="E44" s="24" t="s">
        <v>10</v>
      </c>
      <c r="F44" s="27">
        <v>2</v>
      </c>
      <c r="G44" s="28">
        <v>0</v>
      </c>
      <c r="H44" s="29">
        <f t="shared" si="2"/>
        <v>0</v>
      </c>
      <c r="I44" s="30">
        <v>0.08</v>
      </c>
      <c r="J44" s="31">
        <f t="shared" si="3"/>
        <v>0</v>
      </c>
      <c r="K44" s="32">
        <f t="shared" si="4"/>
        <v>0</v>
      </c>
      <c r="L44" s="32">
        <f t="shared" si="5"/>
        <v>0</v>
      </c>
    </row>
    <row r="45" spans="1:12" ht="24">
      <c r="A45" s="51"/>
      <c r="B45" s="48" t="s">
        <v>41</v>
      </c>
      <c r="C45" s="25" t="s">
        <v>37</v>
      </c>
      <c r="D45" s="26"/>
      <c r="E45" s="24" t="s">
        <v>10</v>
      </c>
      <c r="F45" s="27">
        <v>24</v>
      </c>
      <c r="G45" s="28">
        <v>0</v>
      </c>
      <c r="H45" s="29">
        <f t="shared" si="2"/>
        <v>0</v>
      </c>
      <c r="I45" s="30">
        <v>0.08</v>
      </c>
      <c r="J45" s="31">
        <f t="shared" si="3"/>
        <v>0</v>
      </c>
      <c r="K45" s="32">
        <f t="shared" si="4"/>
        <v>0</v>
      </c>
      <c r="L45" s="32">
        <f t="shared" si="5"/>
        <v>0</v>
      </c>
    </row>
    <row r="46" spans="1:12" ht="24">
      <c r="A46" s="51"/>
      <c r="B46" s="48" t="s">
        <v>68</v>
      </c>
      <c r="C46" s="25" t="s">
        <v>38</v>
      </c>
      <c r="D46" s="26"/>
      <c r="E46" s="24" t="s">
        <v>10</v>
      </c>
      <c r="F46" s="27">
        <v>10</v>
      </c>
      <c r="G46" s="28">
        <v>0</v>
      </c>
      <c r="H46" s="29">
        <f t="shared" si="2"/>
        <v>0</v>
      </c>
      <c r="I46" s="30">
        <v>0.08</v>
      </c>
      <c r="J46" s="31">
        <f t="shared" si="3"/>
        <v>0</v>
      </c>
      <c r="K46" s="32">
        <f t="shared" si="4"/>
        <v>0</v>
      </c>
      <c r="L46" s="32">
        <f t="shared" si="5"/>
        <v>0</v>
      </c>
    </row>
    <row r="47" spans="1:12" ht="15">
      <c r="A47" s="50"/>
      <c r="B47" s="48" t="s">
        <v>69</v>
      </c>
      <c r="C47" s="25" t="s">
        <v>39</v>
      </c>
      <c r="D47" s="26"/>
      <c r="E47" s="24" t="s">
        <v>10</v>
      </c>
      <c r="F47" s="27">
        <v>5</v>
      </c>
      <c r="G47" s="28">
        <v>0</v>
      </c>
      <c r="H47" s="29">
        <f t="shared" si="2"/>
        <v>0</v>
      </c>
      <c r="I47" s="30">
        <v>0.08</v>
      </c>
      <c r="J47" s="31">
        <f t="shared" si="3"/>
        <v>0</v>
      </c>
      <c r="K47" s="32">
        <f t="shared" si="4"/>
        <v>0</v>
      </c>
      <c r="L47" s="32">
        <f t="shared" si="5"/>
        <v>0</v>
      </c>
    </row>
    <row r="48" spans="1:12" ht="24">
      <c r="A48" s="46">
        <v>33</v>
      </c>
      <c r="B48" s="48"/>
      <c r="C48" s="25" t="s">
        <v>21</v>
      </c>
      <c r="D48" s="26"/>
      <c r="E48" s="24" t="s">
        <v>10</v>
      </c>
      <c r="F48" s="27">
        <v>115</v>
      </c>
      <c r="G48" s="28">
        <v>0</v>
      </c>
      <c r="H48" s="29">
        <f t="shared" si="2"/>
        <v>0</v>
      </c>
      <c r="I48" s="30">
        <v>0.08</v>
      </c>
      <c r="J48" s="31">
        <f t="shared" si="3"/>
        <v>0</v>
      </c>
      <c r="K48" s="32">
        <f t="shared" si="4"/>
        <v>0</v>
      </c>
      <c r="L48" s="32">
        <f t="shared" si="5"/>
        <v>0</v>
      </c>
    </row>
    <row r="49" spans="1:12" ht="57.75" customHeight="1">
      <c r="A49" s="37"/>
      <c r="B49" s="38"/>
      <c r="C49" s="39" t="s">
        <v>43</v>
      </c>
      <c r="D49" s="7"/>
      <c r="E49" s="8"/>
      <c r="F49" s="9"/>
      <c r="G49" s="10"/>
      <c r="H49" s="11"/>
      <c r="I49" s="12"/>
      <c r="J49" s="22">
        <f>SUM(J7:J48)</f>
        <v>0</v>
      </c>
      <c r="K49" s="23">
        <f>SUM(K7:K48)</f>
        <v>0</v>
      </c>
      <c r="L49" s="23">
        <f>SUM(L7:L48)</f>
        <v>0</v>
      </c>
    </row>
    <row r="50" spans="1:12" ht="15">
      <c r="A50" s="37"/>
      <c r="B50" s="38"/>
    </row>
    <row r="52" spans="1:12" ht="15.75">
      <c r="B52" s="13"/>
      <c r="C52" s="14"/>
    </row>
    <row r="53" spans="1:12" ht="15">
      <c r="B53" s="15"/>
      <c r="C53" s="16"/>
    </row>
    <row r="54" spans="1:12" ht="15">
      <c r="B54" s="17"/>
      <c r="C54" s="18"/>
    </row>
    <row r="55" spans="1:12" ht="15.75">
      <c r="B55" s="19"/>
      <c r="C55" s="14"/>
    </row>
    <row r="56" spans="1:12" ht="15.75">
      <c r="B56" s="19"/>
      <c r="C56" s="14"/>
    </row>
    <row r="57" spans="1:12" ht="15.75">
      <c r="B57" s="19"/>
      <c r="C57" s="20"/>
    </row>
    <row r="58" spans="1:12" ht="15.75">
      <c r="C58" s="14"/>
    </row>
    <row r="59" spans="1:12" ht="15.75">
      <c r="C59" s="14"/>
    </row>
    <row r="65" spans="6:6">
      <c r="F65" t="s">
        <v>0</v>
      </c>
    </row>
  </sheetData>
  <mergeCells count="8">
    <mergeCell ref="A39:A40"/>
    <mergeCell ref="A44:A47"/>
    <mergeCell ref="D3:J3"/>
    <mergeCell ref="G5:I5"/>
    <mergeCell ref="A7:A9"/>
    <mergeCell ref="A37:A38"/>
    <mergeCell ref="A10:A12"/>
    <mergeCell ref="J5:L5"/>
  </mergeCells>
  <pageMargins left="0.32" right="0.45" top="0.48" bottom="1" header="0.5" footer="0.5"/>
  <pageSetup paperSize="9" scale="6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Balton 2013-1</vt:lpstr>
      <vt:lpstr>'Balton 2013-1'!Obszar_wydruku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2014-02-03T08:55:36Z</cp:lastPrinted>
  <dcterms:created xsi:type="dcterms:W3CDTF">2014-01-15T13:30:30Z</dcterms:created>
  <dcterms:modified xsi:type="dcterms:W3CDTF">2014-02-03T10:18:38Z</dcterms:modified>
</cp:coreProperties>
</file>