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'Arkusz1'!$A$2:$K$505</definedName>
  </definedNames>
  <calcPr fullCalcOnLoad="1"/>
</workbook>
</file>

<file path=xl/sharedStrings.xml><?xml version="1.0" encoding="utf-8"?>
<sst xmlns="http://schemas.openxmlformats.org/spreadsheetml/2006/main" count="1337" uniqueCount="390">
  <si>
    <t>Klipsy polimerowe niewchłanialne w rozmiarze XL, kompatybilne z klipsownicą GRENA. Pakowane po 4 i 6 szt w magazynku z taśmą samoprzylepną, pakowane po 120 szt w opakowaniu</t>
  </si>
  <si>
    <t>Klipsownica endoskopowa do klipsów polimerowych niewchłanialnych, rozmiar XL, kompatybilna z klipsami GRENA. Współpracująca z trockarem o średnicy 10 mm</t>
  </si>
  <si>
    <t>Nr katalogowy  /Nazwa jak na fakturze</t>
  </si>
  <si>
    <t>Ilość</t>
  </si>
  <si>
    <t>Sonda z zatyczką do karmienia noworodków i wcześniaków 6CH</t>
  </si>
  <si>
    <t>Sonda z zatyczką do karmienia noworodków i wcześniaków 8CH</t>
  </si>
  <si>
    <t>Filtr bakteryjno wirusow, mechaniczny-hydrofobowy tzn. nie przepuszczajacy płynów o ciśnieniu do 150cm H2O, o sprawności filtrowania bekterii większej niż 99,999%, objętość/przestrzeń martwa - 52/45ml, waga do 35g, zalecany zakres objętości oddechowej 150-1200ml, zatrzymanie wilgoci 0,4g/h, z równomiernie rozłożonymi, nie składajacymi się fałdami dzięki elementom dystanowym, z centralnie usytuowanym portem do kapnografu, o bezpiecznych dla pacjenta krawędziach, pierscień zapobiegający rozłączeniu (zgodnie z normą ISO-9356).</t>
  </si>
  <si>
    <t xml:space="preserve">Filtr oddechowy elektrostatyczny bakteryjno - wirusowy dla dorosłych, sterylny j.u., o minimalnej skuteczności filtracji bakteryjnej i wirusowej min 99,999%, opór przepływu do 3 cm H2O przy 60 l/min., sterylny, masa do 23g, port kapno zabezpieczony koreczkiem zaciskowym
</t>
  </si>
  <si>
    <t>Jednorazowy układ oddechowy jednorurowy dwuświatłowy o średnicy 22mm do respiratora dł. 150-280 cm, z kolankiem. Wydajność ogrzania powietrza wdychanego 4,1 stopnia Celcjusza przy przepływie 10 l/min. Rura wydechowa do podłączenia do respiratora rozciągliwa do 50 cm. Jednorazowy, bez zawartości ftalanów, z elastycznymi złączami</t>
  </si>
  <si>
    <t>Zgłębnik żołądkowy z zatyczką do karmienia nr 14</t>
  </si>
  <si>
    <t>Worek na wymioty</t>
  </si>
  <si>
    <t>Cewnik Pezzer Ch 30 sterylny</t>
  </si>
  <si>
    <t>Kaczki plastikowe damskie lub męskie w zależności od zapotrzebowań Zamawiającego, z uchwytem do zawieszenia na łóżko</t>
  </si>
  <si>
    <t>Papier do KTG OXFORD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</si>
  <si>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</si>
  <si>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Razem</t>
  </si>
  <si>
    <t>Cewnik do podawania tlenu przez nos dł. 420cm. Miękkie końcówki o gładkich zakończeniach, uniwersalny łącznik, pakowane pojedyńczo</t>
  </si>
  <si>
    <t>Igła doszpikowa dla dzieci od 0 do 6 lat, końcówka o trzech powierzchniach tnących, podziałka milimetrowa, zakończenie luer-lock, z kaniulą dystalną z otworami bocznymi, łatwo usuwalna rączka, w rozmiarach (G14x20mm, G14x30mm, G15x20mm, G15x30mm) zależnie od potrzeb zamawiającego.</t>
  </si>
  <si>
    <t>Cewnik do podawania tlenu przez nos dł. 200cm. Miękkie końcówki o gładkich zakończeniach, uniwersalny łącznik, pakowane pojedyńczo</t>
  </si>
  <si>
    <t>Pakiet 5 - Igła biopsyjna</t>
  </si>
  <si>
    <t>Pakiet 7 - Torakochirurgia</t>
  </si>
  <si>
    <t>Pakiet 8 - Ostrza chirurgiczne</t>
  </si>
  <si>
    <t>Zestaw do biopsji aspiracyjnej macicy</t>
  </si>
  <si>
    <t>2 szt</t>
  </si>
  <si>
    <t>Pakiet 16- Kaniule, korki do kaniul</t>
  </si>
  <si>
    <t>Przedłużacz do pomp infuzyjnych do leków światłoczułych (nie przezroczysty)</t>
  </si>
  <si>
    <t>Uwaga: Udokumentowane badaniem klinicznym</t>
  </si>
  <si>
    <t>Rozmiar wg zapotrzebowań Zamawiającego</t>
  </si>
  <si>
    <t>rurka intubacyjna bez mankietu 3,0, ustno-nosowa, wykonana z miękkiego, elastycznego tworzywa, podwójna podziałka centymetrowa, wyraźne znaczniki głębokości, linia rtg, jałowa, jednorazowego użytku .</t>
  </si>
  <si>
    <t>rurka intubacyjna bez mankietu 3,5, ustno-nosowa, wykonana z miękkiego, elastycznego tworzywa, podwójna podziałka centymetrowa, wyraźne znaczniki głębokości, linia rtg, jałowa, jednorazowego użytku .</t>
  </si>
  <si>
    <t>rurka intubacyjna bez mankietu 4,0, ustno-nosowa, wykonana z miękkiego, elastycznego tworzywa, podwójna podziałka centymetrowa, wyraźne znaczniki głębokości, linia rtg, jałowa, jednorazowego użytku .</t>
  </si>
  <si>
    <t>rurka intubacyjna bez mankietu 5,0 ustno-nosowa, wykonana z miękkiego, elastycznego tworzywa, podwójna podziałka centymetrowa, wyraźne znaczniki głębokości, linia rtg, jałowa, jednorazowego użytku .</t>
  </si>
  <si>
    <t>rurka intubacyjna bez mankietu 6,0, ustno-nosowa, wykonana z miękkiego, elastycznego tworzywa, podwójna podziałka centymetrowa, wyraźne znaczniki głębokości, linia rtg, jałowa, jednorazowego użytku .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</si>
  <si>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</si>
  <si>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7,0, ustno-nosowa, wykonana z miękkiego, elastycznego tworzywa, podwójna podziałka centymetrowa, wyraźne znaczniki głębokości, linia rtg, jałowa, jednorazowego użytku .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</si>
  <si>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</si>
  <si>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</si>
  <si>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</si>
  <si>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</si>
  <si>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</si>
  <si>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</si>
  <si>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</si>
  <si>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Rurka intubacyjna z mankietem uszczelniajacym nr 5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</si>
  <si>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</si>
  <si>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zbrojona Nr8,0 przezroczysta z mankietem niskociśnieniowym, z otworem Murphy'ego o zaokrąglonych krawędziach, z oznaczeniem głębokości na rurce, z linią kontrastową widoczną w RTG, z opisem rozmiaru na rurce i łączniku, silikonowana nie</t>
  </si>
  <si>
    <t xml:space="preserve">Rurka tracheostomijna nr 6 z mankietem niskociśnieniwym i balonikem kontrolnym wskazującym stan napełnienia, silikonowana, linia rtg na całej długości rurki, taśma mocująca, jałowa, jednorazowego użytku 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</si>
  <si>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</si>
  <si>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Rurka tracheotomijna be zmankietu uszczelniającego nr 5</t>
  </si>
  <si>
    <t>Rurka tracheotomijna be zmankietu uszczelniającego nr 6</t>
  </si>
  <si>
    <t>Rurka tracheotomijna be zmankietu uszczelniającego nr 7</t>
  </si>
  <si>
    <t>Rurka tracheotomijna be zmankietu uszczelniającego nr 8</t>
  </si>
  <si>
    <t>Rurka tracheotomijna be zmankietu uszczelniającego nr 9</t>
  </si>
  <si>
    <t>Rurka ustno-gardłowa Guedel, jednorazowa, jałowa, pojedynczo pakowana, kolorowy znacznik rozmiarów: rozmiar: 3, 4, 5, 6, 7, 8. Rozm. W zależności od zapotrzebowań Zamawiającego</t>
  </si>
  <si>
    <t>Prowadnica intubacyjna do rurek intubacyjnych - pełny zakres rozmiarów, w zależności od zapotrzebowań Zamawiającego</t>
  </si>
  <si>
    <t>thermovent O2 + przewód tlenowy do thermovent T</t>
  </si>
  <si>
    <t>Igła biopsyjna HEPAFIX LUER LOCK do biopsji wątroby B/BRAUN  16G/1,6mm</t>
  </si>
  <si>
    <t>wkład jednorazowy do ssaka BASIC</t>
  </si>
  <si>
    <t>Wkład jednorazowy do ssaka Victoria II</t>
  </si>
  <si>
    <t>Kaniula G 17 1,4x 45mm do długotrwałych wlewów dożylnych, wykonana z PTFE,wolna od lateksu i PCV, z zaworem iniekcyjnym, z korkirm samodomykającym, widoczna w promieniach RTG i filtrem hydrofobowym, korek luer-lock z trzpieniem poniżej jego krawędzi, ze skrzydełkami, przepływ 125 ml/min</t>
  </si>
  <si>
    <t>Kaniula G 18 1,2x 32mm do długotrwałych wlewów dożylnych, wykonana z PTFE,wolna od lateksu i PCV, z zaworem iniekcyjnym, z korkirm samodomykającym, widoczna w promieniach RTG i filtrem hydrofobowym, korek luer-lock z trzpieniem poniżej jego krawędzi, ze skrzydełkami, przepływ 80 ml/min</t>
  </si>
  <si>
    <t>Kaniula G 20 1,0x 32mm do długotrwałych wlewów dożylnych, wykonana z PTFE,wolna od lateksu i PCV, z zaworem iniekcyjnym, z korkirm samodomykającym, widoczna w promieniach RTG i filtrem hydrofobowym, korek luer-lock z trzpieniem poniżej jego krawędzi, ze skrzydełkami, przepływ 54 ml/min</t>
  </si>
  <si>
    <t>Kaniula G 16 1,7x 45mm do długotrwałych wlewów dożylnych, wykonana z PTFE,wolna od lateksu i PCV, z zaworem iniekcyjnym, z korkirm samodomykającym, widoczna w promieniach RTG i filtrem hydrofobowym, korek luer-lock z trzpieniem poniżej jego krawędzi, ze skrzydełkami, przepływ 180 ml/min</t>
  </si>
  <si>
    <t>Kwota wadium w PLN</t>
  </si>
  <si>
    <t>Kaniula G 24 0,7x 19mm do długotrwałych wlewów dożylnych, wykonana z PTFE,wolna od lateksu i PCV, z zaworem iniekcyjnym, z korkirm samodomykającym, widoczna w promieniach RTG i filtrem hydrofobowym, korek luer-lock z trzpieniem poniżej jego krawędzi, ze skrzydełkami, przepływ 18 ml/min</t>
  </si>
  <si>
    <t>Kaniula G 22 0,8x 25mm do długotrwałych wlewów dożylnych, wykonana z PTFE,wolna od lateksu i PCV, z zaworem iniekcyjnym, z korkirm samodomykającym, widoczna w promieniach RTG i filtrem hydrofobowym, korek luer-lock z trzpieniem poniżej jego krawędzi, ze skrzydełkami, przepływ 31 ml/min</t>
  </si>
  <si>
    <t>Kaniula G 26 0,6x 19mm do długotrwałych wlewów dożylnych, wykonana z PTFE,wolna od lateksu i PCV, z zaworem iniekcyjnym, z korkirm samodomykającym, widoczna w promieniach RTG i filtrem hydrofobowym, korek luer-lock z trzpieniem poniżej jego krawędzi, ze skrzydełkami, przepływ 10 ml/min</t>
  </si>
  <si>
    <t>Kaniula G18,  1,3 x 45mm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95 ml/min</t>
  </si>
  <si>
    <t>Kaniula G20,  1,1 x 32mm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65 ml/min</t>
  </si>
  <si>
    <t>Pierścień dotorebkowy napinający</t>
  </si>
  <si>
    <t>Pierścień malyugina</t>
  </si>
  <si>
    <t>Kaniula G22,  0,9 x 25mm wyposażona w automatyczny, owalny plastikowy mechanizm zapobiegający przed zakłuciem podczas użytkowani. FEP, posiadająca paski kontrastujące  w RTG, samodomykający się korek portu bocznego oraz filtr hydrofobowy. Opakowanie typu tyvec. Pakowane pojedyńczo, napisy na opakowaniu w języku polskim, przepływ 36 ml/min</t>
  </si>
  <si>
    <t>Zmodyfikowany załącznik nr 5 do SIWZ - opis wymagań minimalnych z ilością przewidywanego zużycia w okresie jednego roku</t>
  </si>
  <si>
    <t>Jednorazowe szczoteczki do chirurgicznego mycia rąk, plastikowe</t>
  </si>
  <si>
    <t>Tasma IVS do leczenia nietrzymania moczu. Materiał - polipropylen monofilamentowy. Atreumatyczne brzegi zakończone pętelkami, grubość taśmy 0,5mm (+/- 0,01mm), porowatość 86% (+/- 1%), gramatura 70 g/m2 (+/-5 g/m2), długość 50cm (+/-1cm), szerokość 1,3 cm (+/-0,05cm)</t>
  </si>
  <si>
    <t>Proteza naczyniowa tętniczo - żylna  ze strech 6mmx40cm, niezbrojona</t>
  </si>
  <si>
    <t>Cewnik Couvelair CH 20,  2-biezny silikonowany</t>
  </si>
  <si>
    <t>Cewnik Couvelair CH 22,  2-biezny silikonowany</t>
  </si>
  <si>
    <t>Cewnik Couvelair CH 20,  3-biezny silikonowany</t>
  </si>
  <si>
    <t>Cewnik Couvelair CH 22,  3-biezny silikonowany</t>
  </si>
  <si>
    <t>Zestaw Cystofix  CH 10</t>
  </si>
  <si>
    <t>Pakiet 31A - Siatka do leczenia zaburzeń statyki dna miednicy</t>
  </si>
  <si>
    <t>Pakiet 31- Tasma IVS do leczenia nietrzymania moczu</t>
  </si>
  <si>
    <t>Pakiet 41- Cewniki Latitude</t>
  </si>
  <si>
    <t>Cewnik Latitude do badań motorycznych, anorektalny</t>
  </si>
  <si>
    <t>Cewnik Latitude do badań motorycznych, przełykowy</t>
  </si>
  <si>
    <t>Pakiet 41- Anoskop</t>
  </si>
  <si>
    <t>Anoskop, wziernik plastikowy, jednorazowy do gumkowania żylaków odbytu</t>
  </si>
  <si>
    <t>Pakiet 42- Koce samoogrzewające</t>
  </si>
  <si>
    <t>Pakiet 2 B - Uchwyty do rurek</t>
  </si>
  <si>
    <t>Pakiet 11 A - Układy oddechowe</t>
  </si>
  <si>
    <t>Koce samoogrzewające jednorazowe, Easy Warm, w rozm. 152 x 92 cm</t>
  </si>
  <si>
    <t>Kaniula dożylna neoatologiczna typu Neoflon BD G26 GA, 0,6x19, min. przepływ 10 ml/min, inne parametry j.w.</t>
  </si>
  <si>
    <t>Pakiet 10B - Golarki, Pojemniki na próbki śluzu</t>
  </si>
  <si>
    <t>Pakiet 10- Dreny Redon</t>
  </si>
  <si>
    <t>Siatka do leczenia zaburzeń statyki dna miednicy mniejszej. Wykonana z polipropylenu monofilamentowego, implant 0o anatomicznym kształcie z sześcioma ramionami, wyskość 9 cm (+/- 0,5cm), szerokość 6,5cm (+/-0,5cm), grubość 0,25 mm (+/-0,02mm), porowatość średnia 60% (+/-1%), gramatura 19g/m2 (+/-0,5g)</t>
  </si>
  <si>
    <t>Oksydowana regenerowana celuloza. Czas wchłaniania do 14 dni. pH 2,5-3,5 oraz bakteriobójczość wobec szczepów MRSA, VPR, PRSP. Rozmiar 5cm x 7,5cm</t>
  </si>
  <si>
    <t>Oksydowana regenerowana celuloza. Czas wchłaniania do 14 dni. pH 2,5-3,5 oraz bakteriobójczość wobec szczepów MRSA, VPR, PRSP. Rozmiar 10cm x 20cm</t>
  </si>
  <si>
    <t>Struktura, nieutkana, nierozwarstwialna włóknina hemostatyczna, zawartość grupy karboksylowej 18-24%. Rozmiar 2,5cm x 5,2cm - saszetki</t>
  </si>
  <si>
    <t>Materiał hemostatyczny o mikrowłókienkowym splocie, zbudowany z 7 warstw. Rozmiar 2,5cm x 5,1cm</t>
  </si>
  <si>
    <t>saszetki</t>
  </si>
  <si>
    <t>Materiał hemostatyczny o mikrowłókienkowym splocie, zbudowany z 7 warstw. Rozmiar 5,1cm x 10,2cm</t>
  </si>
  <si>
    <t>Materiał hemostatyczny o zwartym splocie. Rozmiar 7,5cm x 10cm</t>
  </si>
  <si>
    <t>Materiał hemostatyczny o zwartym splocie. Rozmiar 2,5cm x 2,5cm</t>
  </si>
  <si>
    <t>Pakiet 18 - Cewniki urologiczne, cewniki do odsysania, zgłębmiki żołądkowe</t>
  </si>
  <si>
    <t>Pakiet 19 - Drobny sprzęt medyczny</t>
  </si>
  <si>
    <t>Pakiet 20 - Noże okulistyczne</t>
  </si>
  <si>
    <t>Aparat do przetoczeń Ifusomat Space Line Standard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</si>
  <si>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</si>
  <si>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</si>
  <si>
    <t>Pojemniki na odpady medyczne 0,5-0,7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</si>
  <si>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</si>
  <si>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2,0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</si>
  <si>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Uchwyt do rurki intubacyjnej. Rozmiar 7,0 - 8,5</t>
  </si>
  <si>
    <t>Uchwyt do rurki trachestomijnej - dla dorosłych</t>
  </si>
  <si>
    <t>Zamknięty system do odsysania zaintubowanego pacjenta (dorosłego) z cewnikiem o podwójnym świetle dł. cewnika 570mm, rozmiar 14, do 72 godz</t>
  </si>
  <si>
    <t>Zamknięty system do odsysania dla pacjentów dorosłych z tracheostomią - dł. cewnika 300mm, rozmiar 14 ,do 72 godz</t>
  </si>
  <si>
    <t>rurka intubacyjna bez mankietu 2,5, ustno-nosowa, wykonana z miękkiego, elastycznego tworzywa, podwójna podziałka centymetrowa, wyraźne znaczniki głębokości, linia rtg, jałowa, jednorazowego użytku .</t>
  </si>
  <si>
    <t>Dren Redon nr 12 dł. 75 (70)</t>
  </si>
  <si>
    <t>Dren Redon nr 14 70(75) cm</t>
  </si>
  <si>
    <t>Dren Redon nr 16 dł. 75 (70)</t>
  </si>
  <si>
    <t>Dren Redon nr 18 dł. 75 (70)</t>
  </si>
  <si>
    <t>Dren Redon nr 20</t>
  </si>
  <si>
    <t>Ewakuator laparoskopowy ,poj 200 ml, kompatybilny z urzadzeniem do elektrochirurgii VIO</t>
  </si>
  <si>
    <t>Ewakuator laparoskopowy, poj. 410 ml,kompatybilny z urzadzeniem do elektrochirurgii VIO</t>
  </si>
  <si>
    <t>Pakiet 9 - Ewakuator laparoskopowy</t>
  </si>
  <si>
    <t>Pakiet 11 - Obwody oddechowe</t>
  </si>
  <si>
    <t>Pakiet 12- Zgłębnik do żywienia dojelitowego</t>
  </si>
  <si>
    <t>Pakiet 13 -Materiały zużywalne do strzykawki automatycznej CT 9000ADV</t>
  </si>
  <si>
    <t>Pakiet 14 -Filtr bakteryjno wirusowy</t>
  </si>
  <si>
    <t>Pakiet 15- Igły, strzykawki,  aparaty do przetoczeń</t>
  </si>
  <si>
    <t xml:space="preserve">Przedłużacz do pomp infuzyjnych przezroczysty
długość drenu 25cm
opakowanie jednostkowe typu blister - pack </t>
  </si>
  <si>
    <t>Pojemniki na odpady medyczne 5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</si>
  <si>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</si>
  <si>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Strzykawka j.u. 20ml dwuczęściowa, skala co 1 ml rozszerzana do 23ml, przezroczysty cylinder, tłok kolorowy,  nazwa producenta na pojedynczej strzykawce, a'50szt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</si>
  <si>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</si>
  <si>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</si>
  <si>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 xml:space="preserve">Strzykawka j.u. trzyczęściowa 50-60ml cewnikowa typu Janet </t>
  </si>
  <si>
    <t>Strzykawka j.u. Cewnikowa 100ml z dodatkowym łącznikiem luer</t>
  </si>
  <si>
    <t xml:space="preserve">Przedłużacz do pomp infuzyjnych przezroczysty
długość drenu 150cm
opakowanie jednostkowe typu blister - pack </t>
  </si>
  <si>
    <t>opak</t>
  </si>
  <si>
    <t>Zgłebnik żołądkowy z zatyczką dł. 1250mm CH16</t>
  </si>
  <si>
    <t>Zgłebnik żołądkowy z zatyczką dł. 1250mm CH18</t>
  </si>
  <si>
    <t xml:space="preserve">Papier EKG do Page Writer 200/300pi M1771A/1770A do HP M1709A </t>
  </si>
  <si>
    <t xml:space="preserve">Korki do kaniul białe </t>
  </si>
  <si>
    <t>Strzykawka j.u do insuliny z igłą G29 (0,33x12) a'100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</si>
  <si>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</si>
  <si>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</si>
  <si>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</si>
  <si>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</si>
  <si>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0,8x40 a 100szt opis j.w</t>
  </si>
  <si>
    <t>Igła iniekcyjna j.u.  0,9x40 a 100szt opis j.w</t>
  </si>
  <si>
    <t>Igła iniekcyjna j.u. 1,1x40 a 100szt opis j.w</t>
  </si>
  <si>
    <t>Igła iniekcyjna j.u. 1,2x40 a 100szt opis j.w</t>
  </si>
  <si>
    <t>Igła typ "motylek" z drenem 30cm 22G</t>
  </si>
  <si>
    <t>Kaniula dotętnicza 20G x 45mm z zaworem odcinającym, zapobiegającym wstecznemu wypływowi krwi</t>
  </si>
  <si>
    <t>Pakiet 21 - Akcesoria ginekologiczne</t>
  </si>
  <si>
    <t>Pakiet 22- Elektrody, żele, rejestratory</t>
  </si>
  <si>
    <t>Uchwyt velcro typu rzep, 2 cm x 23 cm, jako organizator przewodów</t>
  </si>
  <si>
    <t>Pakiet 23 - Klej chirurgiczny</t>
  </si>
  <si>
    <t>Pakiet 24 - Siatki przepuklinowe</t>
  </si>
  <si>
    <t>Pakiet 25 - Zestawy do znieczuleń</t>
  </si>
  <si>
    <t>Pakiet 26 - Pieluchomajtki</t>
  </si>
  <si>
    <t>Pakiet 27 - Zestaw do cewnikowania</t>
  </si>
  <si>
    <t>Pakiet 28 - Zestaw do biopsji aspiracyjnej macicy</t>
  </si>
  <si>
    <t>Pakiet 29- Ifusomat Space Line Standard</t>
  </si>
  <si>
    <t>Pakiet 30- Materiały hemostatyczne</t>
  </si>
  <si>
    <t>Pakiet 33- Prowadniki urologiczne</t>
  </si>
  <si>
    <t xml:space="preserve">Pakiet 34- Proteza naczyniowa </t>
  </si>
  <si>
    <t>Pakiet 35- Obłożenia jednorazowe</t>
  </si>
  <si>
    <t>Pakiet 36- Paco Flow</t>
  </si>
  <si>
    <t>Pakiet 37- Cewnik Couvelair</t>
  </si>
  <si>
    <t>Pakiet 38- Cystofix</t>
  </si>
  <si>
    <t>Nr pakietu</t>
  </si>
  <si>
    <t>Kwoty wadium</t>
  </si>
  <si>
    <t>Pakiet 40- Inne artykuły medyczne</t>
  </si>
  <si>
    <t>Zestaw do toalety j.ustnej zawierający szczoteczkę do zębów z odsysaniem z zastawką i gabką</t>
  </si>
  <si>
    <t>Czepek do mycia głowy pacjenta nie wymagający dodatkowego namoczenia głowy, w opakowaniu pomagającym utrzymać temparaturę czepka oraz zapewniającym możliwość podgrzewania w kuchence mikrofalowej do 30 sekund przy mocy 1000 W.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</si>
  <si>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</si>
  <si>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</si>
  <si>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</si>
  <si>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</si>
  <si>
    <t>Rurka tracheostomijna z mankietem 9 z odsysaniem</t>
  </si>
  <si>
    <t>Rurka tracheostomijna z mankietem nr 8 z odsysaniem</t>
  </si>
  <si>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</si>
  <si>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</si>
  <si>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</si>
  <si>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</si>
  <si>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</si>
  <si>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 xml:space="preserve">Cewnik Foleya Ch 8 dwudrożny z balonem 3-5ml, lateks pokryty silikonem, pakowany podwójnie opakowanie wewnętrzne folia, opakowanie zewnętrzne papier-folia. </t>
  </si>
  <si>
    <t xml:space="preserve">Cewnik Foleya Ch 10 dwudrożny z balonem 3-5ml, lateks pokryty silikonem 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</si>
  <si>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</si>
  <si>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</si>
  <si>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</si>
  <si>
    <t>kaseta=500 szt</t>
  </si>
  <si>
    <t>kaseta=200 szt</t>
  </si>
  <si>
    <t>kaseta=600szt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</si>
  <si>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stałe.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</si>
  <si>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stałe.</t>
  </si>
  <si>
    <t>Noże straigt, skośne ostrze 30stopni, długi uchwyt - w miejscu trzymania noża część chropowata, ostrze matowe, górnie ostrzone, trzonek mocowany do ostrza na stałe.</t>
  </si>
  <si>
    <t>Pakiet 32- Pierścienie okulistyczne dotorebkowe</t>
  </si>
  <si>
    <t>Pakiet 32 A - Pierścienie okulistyczne typ malyugina</t>
  </si>
  <si>
    <t>Pakiet 16 A - Kaniule bezpieczne</t>
  </si>
  <si>
    <t>Pakiet 2 A - System do odsysania pacjenta</t>
  </si>
  <si>
    <t>Filtr termovent t wymiennik ciepła i wilgoci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</si>
  <si>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</si>
  <si>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</si>
  <si>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</si>
  <si>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</si>
  <si>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</si>
  <si>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</si>
  <si>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</si>
  <si>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</si>
  <si>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</si>
  <si>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</si>
  <si>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</si>
  <si>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</si>
  <si>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</si>
  <si>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</si>
  <si>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</si>
  <si>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</si>
  <si>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</si>
  <si>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</si>
  <si>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</si>
  <si>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</si>
  <si>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</si>
  <si>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</si>
  <si>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Słoje do dobowej zbiórki moczu z zakrętką  plastikowe 2-2,5l z portem do pobierania próbek</t>
  </si>
  <si>
    <t>Wieszaki do worków na mocz</t>
  </si>
  <si>
    <t>Cewnik Pezzer Ch 22 sterylny</t>
  </si>
  <si>
    <t>Cewnik Pezzer Ch 32 sterylny</t>
  </si>
  <si>
    <t>Cewnik Pezzer Ch 34 sterylny</t>
  </si>
  <si>
    <t>cewnik Tiemanna Ch 10</t>
  </si>
  <si>
    <t>cewnik Tiemanna Ch 12</t>
  </si>
  <si>
    <t>cewnik Tiemanna Ch 14</t>
  </si>
  <si>
    <t>cewnik Tiemanna Ch 16</t>
  </si>
  <si>
    <t>cewnik Tiemanna Ch 18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</si>
  <si>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</si>
  <si>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</si>
  <si>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</si>
  <si>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</si>
  <si>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</si>
  <si>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</si>
  <si>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</si>
  <si>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</si>
  <si>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</si>
  <si>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</si>
  <si>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</si>
  <si>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</si>
  <si>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</si>
  <si>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</si>
  <si>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</si>
  <si>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</si>
  <si>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</si>
  <si>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Asortyment pakowany po 6 szt.</t>
  </si>
  <si>
    <t>Szczoteczka cytologiczna wewnątrzkanałowa TYP 1 jałowa</t>
  </si>
  <si>
    <t>Elektrody do EKG samoprzylepne ø 25mm pediatryczne; baza-gąbka; żel-stały</t>
  </si>
  <si>
    <t>Papier do EKG ASCARD A 4</t>
  </si>
  <si>
    <t>Papier EKG do defibrylatora ZOLL M</t>
  </si>
  <si>
    <t>Papier do Printera K65HM USG -High Denistite type</t>
  </si>
  <si>
    <t xml:space="preserve">Papier do Printera K91HG-CE USG   </t>
  </si>
  <si>
    <t>Pakiet 1 - Cewniki do żył centralnych</t>
  </si>
  <si>
    <t>Pakiet 2 - Akcesoria anestezjologiczne</t>
  </si>
  <si>
    <t>Pakiet 3 - Kaniule pediatryczne</t>
  </si>
  <si>
    <t>Pakiet 4 - Żele znieczulające</t>
  </si>
  <si>
    <t>Lp.</t>
  </si>
  <si>
    <t>opis towaru</t>
  </si>
  <si>
    <t>jm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</si>
  <si>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</si>
  <si>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</si>
  <si>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</si>
  <si>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</si>
  <si>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</si>
  <si>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</si>
  <si>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</si>
  <si>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</si>
  <si>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</si>
  <si>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</si>
  <si>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Zatrzaskowe mocownie delty cewnika centralnego, bezszwowe, sterylne</t>
  </si>
  <si>
    <t>RAZEM</t>
  </si>
  <si>
    <t>5.</t>
  </si>
  <si>
    <t>6.</t>
  </si>
  <si>
    <t>Zestaw do żywienia dojelitowego Flocare PEG CH 10</t>
  </si>
  <si>
    <t>Zestaw do żywienia dojelitowego Flocare Peg CH 14</t>
  </si>
  <si>
    <t>Zestaw do żywienia dojelitowego Flocare Peg CH 18</t>
  </si>
  <si>
    <t>zgłębnik do żywienia dojelitowego Kangaroo</t>
  </si>
  <si>
    <t>Zgłębnik PUR do żywienia dojelitowego z prowadnicą ch 12 dł 110 cm</t>
  </si>
  <si>
    <t>Szczoteczki z tworzywa sztucznego jednorazowego użytku sterylne do pobierania wymazów cytologicznych umożliwiających pobranie w rozmazie jednocześnie komórek szyjki macicy, kanału szyjki i strefy transformacji, Cervex-brush</t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</si>
  <si>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</si>
  <si>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>Elektrody do EKG samoprzylepne ø 50 mm, op=50 szt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</si>
  <si>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</si>
  <si>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</si>
  <si>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</si>
  <si>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</si>
  <si>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</si>
  <si>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</si>
  <si>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</si>
  <si>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</si>
  <si>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</si>
  <si>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</si>
  <si>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</si>
  <si>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</si>
  <si>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szt.</t>
  </si>
  <si>
    <t>19.</t>
  </si>
  <si>
    <t>op.</t>
  </si>
  <si>
    <t>Zestaw  Yankauer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</si>
  <si>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</si>
  <si>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</si>
  <si>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</si>
  <si>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</si>
  <si>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</si>
  <si>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</si>
  <si>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t>Strzykawka j.u. 5ml dwuczęściowa, skala co 0,2ml rozszerzana do 5,6ml, przezroczysty cylinder, tłok kolorowy,  nazwa producenta na pojedynczej strzykawce, a'100szt</t>
  </si>
  <si>
    <t>Igła iniekcyjna j.u.  0,5x25 a 100szt  niepirogenne, sterylne, data ważności i produkcji na opakowaniu, nietoksyczne, posiadające kod kolorów na opakowaniu jednostkowym i zbiorczym odpowiadający rozmiarowi igły</t>
  </si>
  <si>
    <t>Żel do USG - wodny, hypoalergiczny, opakowanie = 5 litrów</t>
  </si>
  <si>
    <t>Żel do USG, szt=0,5 litr</t>
  </si>
  <si>
    <t>Żel do EKG, o pojemności 0,5 litra</t>
  </si>
  <si>
    <t>Papier do EKG  Hellige Cardio Smart 21 (o wymiarach składki 297mm x210mm, 100 arkuszy w składce)</t>
  </si>
  <si>
    <t>Pakiet 6 - Zestaw Yankauer, wkłady workowe</t>
  </si>
  <si>
    <t>Pakiet 17- Pojemniki na odpady medyczne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</si>
  <si>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</si>
  <si>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</si>
  <si>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Siatka do operacji laparoskopowych przepuklin brzusznych z możliwością stosowania wewnątrzotrzewnową, posiadająca dwie powierzchnie: od strony ściany brzusznej - powierzchnia umożliwiająca wrastanie w otaczające tkanki, od strony trzewii umożliwiająca przyrost. Z możliwością zmniejszania rozmiarów (odcięcie nadmiaru). Grubość 0,55mm, gramatura średnia 108g/m2, porowatość min. 480 μm, średnia 830 μm, max. 1230 μm, Rozmiar 15 x 15 cm</t>
  </si>
  <si>
    <t>Klej chirurgiczny do zewnętrznego i wewnętrznego użycia, spełniający wymagania o wyrobach medycznych, posiadający właściwości hemostatyczne i adhezyjne, mający zastosowanie w chirurgii ogólnej, nadający się do mocowania siatek przepuklinowych i tamowania krwawień z narządów miąższowych</t>
  </si>
  <si>
    <t>fiolka= 1ml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</si>
  <si>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</si>
  <si>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Osłona na kończynę wykonana z dwuwarstwowego materiału gdzie warstwę wewnętrzną stanowi miękka włóknina, Warstwa zewnętrzna zabezpiecza przed przenikaniem płynów i mikroorganizmów. Gramatura min. 100 g/m2. Produkt musi spełniać wymogi normy EN 13795 1,2,3 w zakresie podwyższonego poziomu funkcjonalności gdzie odporność na przenikanie mikroorganizmów w stanie mokrym BI=6. Rozmiar 35 x 120cm, pakowana z dwoma taśmami samoprzylepnymi 10 x 50cm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</si>
  <si>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 25szt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</si>
  <si>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 25szt</t>
  </si>
  <si>
    <t>zestaw kompaktowy do drenażu klatki piersiowej, sterylny, dwukomorowy, umożliwiający podłączenie drenów umieszczonych w jamie opłucnowej podczas zabiegu operacyjnego lub w sytuacjach nagłych, komora kolekcyjna o pojemności 3000 ml, wyraźna skala ilości drenowanego płynu, zabezpieczony port przy drenie łączącym umożliwiający pobieranie świeżo zdrenowanego płynu do badań, przycisk z filtrem do rozszczelniania układu i wyrównania poziomu ciśnień, port do podłączenia i współpracy z przenośną próznią, stabilny, z uchwytem do przenoszenia i zawieszania przy łóżku pacjenta, dren łączący elastyczny i przeźroczysty, zabezpieczony przed zagięciem metalową sprężyną, umożliwiający zlokalizowanie zaległej treści, z zatyczką, wszystkie elementy w jednym sterylnym opakowaniu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</si>
  <si>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</si>
  <si>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Pakiet 43- Etykiety do identyfikacji pacjentów</t>
  </si>
  <si>
    <t>Opaski do znakowania pacjentów
kasety do drukarek zebra hc100, Zebra HC100 Z-Band Comfort Wristband 152.4 mm x 25.4 mm (reorder 10011953K 600 Wristbans)</t>
  </si>
  <si>
    <t>Opaski do znakowania pacjentów
kasety do drukarek zebra hc100, Zebra HC100 Z-Band Comfort Wristband 177.8 mm x 25.4 mm (reorder 10011954K 500 Wristbans)</t>
  </si>
  <si>
    <t xml:space="preserve">Opaski do znakowania pacjentów
kasety do drukarek zebra hc100, Zebra HC100 Z-Band Comfort Wristband 279.4 mm x 25.4 mm (reorder 10006995K 200 Wristbans) 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</si>
  <si>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</t>
  </si>
  <si>
    <t>Zestaw do odsysania pola operacyjnego - ortopedyczny PACO-FLOW, składający się z końcówki o długości min. 22 cm, ergonomiczna rączka z wymiennym filtrem, dodatkowy filtr wymienny i dren o długości min. 250 cm, opakowanie podwójne (folia/papier).</t>
  </si>
  <si>
    <t>Papier do drukarki SONY do aparatu RTG z ramieniem /C/, SONY UP-980</t>
  </si>
  <si>
    <t>Papier do KTG Corometrics w składkach 152mm x 90mm x160mm</t>
  </si>
  <si>
    <t>Papier do aparatu KTG Sonical Oxford Team, rozm. 143mm x 150mm x300mm</t>
  </si>
  <si>
    <t>Papier do programatora Biotronik EPR 1000, rozm. 125mm x 111mm</t>
  </si>
  <si>
    <t>Papier do programatora Medtronic 9790/9790c, rozm. 110mm x 150mm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</si>
  <si>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</si>
  <si>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</si>
  <si>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 xml:space="preserve">Obwód oddechowy jednorazowy do aparatów do znieczuleń dla dorosłych, dla wielu pacjentów rozmiar 22M-22M/15F dł. 180cm (2 rury z łącznikiem Y dł. 180cm + 1 rura z workiem oddechowym o pojemności 1,5 - 2l) 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</si>
  <si>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</si>
  <si>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</si>
  <si>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</si>
  <si>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</si>
  <si>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System do drenażu jamy opłucnej z dwiema butelkami szklanymi</t>
  </si>
  <si>
    <t>Ostrza wymienne chirurgiczne 10 ze stali węglowej
opak a'100 z napisem prodoucenta na każdym ostrzu</t>
  </si>
  <si>
    <t>op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</si>
  <si>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</si>
  <si>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</si>
  <si>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</si>
  <si>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</si>
  <si>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</si>
  <si>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</si>
  <si>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cena jednostkowa netto</t>
  </si>
  <si>
    <t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przepływu, posiadająca specjalny kształt końca kaniuli i igły z tylnym szlifem w celu łatwego wprowadzania kaniuli, min. przepływ 13ml/min</t>
  </si>
  <si>
    <t>Kaniula neonatologiczna typu Venflon BD G22 - 0,8 (średnica) x 25 (długość) mm, min. przepływ 31ml/min Opis j.w.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</si>
  <si>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</si>
  <si>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</si>
  <si>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</si>
  <si>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</si>
  <si>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</si>
  <si>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</si>
  <si>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</si>
  <si>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Nakłuwacze nożykowe, głębokość nakłucia 2mm, 200szt.a</t>
  </si>
  <si>
    <t>Golarki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</si>
  <si>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</si>
  <si>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Wkład 200ml do strzykawki automatycznej CT 9000ADV</t>
  </si>
  <si>
    <t>Dren spiralny 150cm do strzykawki automatycznej CT 9000ADV</t>
  </si>
  <si>
    <t>Strzykawka j.u. 1ml z igłą 0,45x12mm do tuberkuliny, a'100szt</t>
  </si>
  <si>
    <t>Strzykawka j.u. 2ml dwuczęściowa, skala co 0,1ml rozszerzana do 2,5ml, przezroczysty cylinder, tłok kolorowy,  nazwa producenta na pojedynczej strzykawce, a'100szt</t>
  </si>
  <si>
    <t>op=6szt</t>
  </si>
  <si>
    <t>Strzykawka j.u. 10 ml dwuczęściowa, skala co 0,5 ml rozszerzana do 12ml, przezroczysty cylinder, tłok kolorowy,  nazwa producenta na pojedynczej strzykawce, a'100szt</t>
  </si>
  <si>
    <t>Próbki</t>
  </si>
  <si>
    <t>10szt</t>
  </si>
  <si>
    <t>5 szt</t>
  </si>
  <si>
    <t>3szt</t>
  </si>
  <si>
    <t>Próbki w szt.</t>
  </si>
  <si>
    <t>Dot. pakietów, do których nie są wymagane próbki przy składaniu ofert</t>
  </si>
  <si>
    <t>Obwód oddechowy jednorazowy do respiratorów dla dorosłych rozmiar 22M/15F dł. 180cm (2 rury + łącznik Y dł. 180cm)</t>
  </si>
  <si>
    <t>Zestawy do nakłucia jamy opłucnowej jałowy, jednorazowy, zawiera: trójdrożny kranik odcinający, 3 igły typ Lancet(14G,18G,16G), worek 2 litrowy z zaworem spustowym</t>
  </si>
  <si>
    <t>Kaniula dożylna neoatologiczna typu Neoflon BD G20 GA, 1,0x32, min. przepływ 54 ml/min, inne parametry j.w.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</si>
  <si>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</si>
  <si>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Podsumowanie</t>
  </si>
  <si>
    <t>Pakiet 39- Klipsy i klipsownice medyczne</t>
  </si>
  <si>
    <t>Klipsownica laparoskopowa do klipsów tytanowych z wewnętrznym żłobieniem i przekrojem w kształcie serca, rozmiar M/L, współpracująca z trokarem o średnicy 10 mm. Szczęki podgięte pod kątem 25º. Shaft obrotowy w zakresie 360º ze stopniowym akcentowaniem położenia, o długości 33 cm</t>
  </si>
  <si>
    <t>Klipsy tytanowe o przekroju w kształcie litery V, z wewnętrznym żłobieniem stabilizującym klips na tkance, roz. M/L, kompatybilne z klipsownicą Piling Weck. Pakowane w magazynekz taśmą po 6 i 10 szt. 120szt w opakowaniu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</si>
</sst>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165" fontId="1" fillId="0" borderId="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3" xfId="19" applyFont="1" applyFill="1" applyBorder="1" applyAlignment="1">
      <alignment wrapText="1"/>
      <protection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0" borderId="4" xfId="15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vertical="center" wrapText="1"/>
    </xf>
    <xf numFmtId="0" fontId="1" fillId="0" borderId="3" xfId="19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8" xfId="19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3" xfId="15" applyNumberFormat="1" applyFont="1" applyFill="1" applyBorder="1" applyAlignment="1" applyProtection="1">
      <alignment horizontal="center" wrapText="1"/>
      <protection/>
    </xf>
    <xf numFmtId="4" fontId="1" fillId="0" borderId="3" xfId="15" applyNumberFormat="1" applyFont="1" applyFill="1" applyBorder="1" applyAlignment="1" applyProtection="1">
      <alignment/>
      <protection/>
    </xf>
    <xf numFmtId="4" fontId="1" fillId="0" borderId="2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7" xfId="19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1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8" xfId="19" applyFont="1" applyFill="1" applyBorder="1" applyAlignment="1">
      <alignment vertical="top" wrapText="1"/>
      <protection/>
    </xf>
    <xf numFmtId="0" fontId="1" fillId="0" borderId="4" xfId="0" applyFont="1" applyFill="1" applyBorder="1" applyAlignment="1">
      <alignment/>
    </xf>
    <xf numFmtId="0" fontId="1" fillId="0" borderId="13" xfId="19" applyFont="1" applyFill="1" applyBorder="1" applyAlignment="1">
      <alignment vertical="top" wrapText="1"/>
      <protection/>
    </xf>
    <xf numFmtId="0" fontId="1" fillId="0" borderId="0" xfId="19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3" xfId="15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>
      <alignment horizontal="center"/>
    </xf>
    <xf numFmtId="0" fontId="1" fillId="0" borderId="7" xfId="19" applyFont="1" applyFill="1" applyBorder="1" applyAlignment="1">
      <alignment wrapText="1"/>
      <protection/>
    </xf>
    <xf numFmtId="0" fontId="9" fillId="0" borderId="3" xfId="19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15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9" xfId="19" applyFont="1" applyFill="1" applyBorder="1" applyAlignment="1">
      <alignment horizontal="center" vertical="center" wrapText="1"/>
      <protection/>
    </xf>
    <xf numFmtId="4" fontId="1" fillId="0" borderId="3" xfId="24" applyNumberFormat="1" applyFont="1" applyFill="1" applyBorder="1" applyAlignment="1" applyProtection="1">
      <alignment horizontal="right" vertical="center" wrapText="1"/>
      <protection/>
    </xf>
    <xf numFmtId="4" fontId="1" fillId="0" borderId="3" xfId="24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21" applyFont="1" applyFill="1" applyBorder="1" applyAlignment="1">
      <alignment vertical="center" wrapText="1"/>
      <protection/>
    </xf>
    <xf numFmtId="0" fontId="1" fillId="0" borderId="14" xfId="19" applyFont="1" applyFill="1" applyBorder="1" applyAlignment="1">
      <alignment vertical="center" wrapText="1"/>
      <protection/>
    </xf>
    <xf numFmtId="0" fontId="1" fillId="0" borderId="12" xfId="19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Fill="1" applyBorder="1" applyAlignment="1" applyProtection="1">
      <alignment wrapText="1"/>
      <protection locked="0"/>
    </xf>
    <xf numFmtId="0" fontId="1" fillId="0" borderId="0" xfId="19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3" xfId="15" applyNumberFormat="1" applyFont="1" applyFill="1" applyBorder="1" applyAlignment="1" applyProtection="1">
      <alignment/>
      <protection/>
    </xf>
    <xf numFmtId="0" fontId="1" fillId="0" borderId="17" xfId="19" applyFont="1" applyFill="1" applyBorder="1" applyAlignment="1">
      <alignment vertical="center" wrapText="1"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vertical="center" wrapText="1"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vertical="top" wrapText="1"/>
      <protection/>
    </xf>
    <xf numFmtId="0" fontId="1" fillId="0" borderId="0" xfId="19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" fontId="1" fillId="0" borderId="14" xfId="15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5" xfId="15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19" applyFont="1" applyFill="1" applyBorder="1" applyAlignment="1">
      <alignment vertical="center" wrapText="1"/>
      <protection/>
    </xf>
    <xf numFmtId="0" fontId="10" fillId="0" borderId="3" xfId="19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vertical="center" wrapText="1"/>
      <protection/>
    </xf>
    <xf numFmtId="0" fontId="10" fillId="0" borderId="4" xfId="19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0" xfId="20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>
      <alignment horizontal="center" vertical="center"/>
    </xf>
    <xf numFmtId="4" fontId="2" fillId="2" borderId="19" xfId="15" applyNumberFormat="1" applyFont="1" applyFill="1" applyBorder="1" applyAlignment="1" applyProtection="1">
      <alignment horizontal="center" vertical="center" wrapText="1"/>
      <protection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19" applyFont="1" applyFill="1" applyBorder="1" applyAlignment="1">
      <alignment vertical="center" wrapText="1"/>
      <protection/>
    </xf>
    <xf numFmtId="0" fontId="1" fillId="0" borderId="4" xfId="19" applyFont="1" applyFill="1" applyBorder="1" applyAlignment="1">
      <alignment horizontal="center" vertical="center"/>
      <protection/>
    </xf>
    <xf numFmtId="0" fontId="1" fillId="0" borderId="11" xfId="19" applyFont="1" applyFill="1" applyBorder="1" applyAlignment="1">
      <alignment vertical="center" wrapText="1"/>
      <protection/>
    </xf>
    <xf numFmtId="0" fontId="2" fillId="0" borderId="0" xfId="19" applyFont="1" applyFill="1" applyBorder="1" applyAlignment="1">
      <alignment vertical="center" wrapText="1"/>
      <protection/>
    </xf>
    <xf numFmtId="0" fontId="1" fillId="0" borderId="1" xfId="19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3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" fontId="1" fillId="0" borderId="1" xfId="24" applyNumberFormat="1" applyFont="1" applyFill="1" applyBorder="1" applyAlignment="1" applyProtection="1">
      <alignment/>
      <protection/>
    </xf>
    <xf numFmtId="4" fontId="1" fillId="0" borderId="8" xfId="24" applyNumberFormat="1" applyFont="1" applyFill="1" applyBorder="1" applyAlignment="1">
      <alignment/>
    </xf>
    <xf numFmtId="0" fontId="1" fillId="0" borderId="13" xfId="19" applyFont="1" applyFill="1" applyBorder="1" applyAlignment="1">
      <alignment wrapText="1"/>
      <protection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2" fillId="0" borderId="3" xfId="24" applyNumberFormat="1" applyFont="1" applyFill="1" applyBorder="1" applyAlignment="1" applyProtection="1">
      <alignment/>
      <protection/>
    </xf>
    <xf numFmtId="4" fontId="2" fillId="0" borderId="3" xfId="24" applyNumberFormat="1" applyFont="1" applyFill="1" applyBorder="1" applyAlignment="1">
      <alignment/>
    </xf>
    <xf numFmtId="4" fontId="0" fillId="0" borderId="0" xfId="24" applyNumberFormat="1" applyFont="1" applyFill="1" applyBorder="1" applyAlignment="1" applyProtection="1">
      <alignment/>
      <protection/>
    </xf>
    <xf numFmtId="4" fontId="0" fillId="0" borderId="0" xfId="24" applyNumberFormat="1" applyFont="1" applyFill="1" applyBorder="1" applyAlignment="1">
      <alignment/>
    </xf>
    <xf numFmtId="0" fontId="1" fillId="0" borderId="3" xfId="19" applyFont="1" applyFill="1" applyBorder="1" applyAlignment="1">
      <alignment wrapText="1"/>
      <protection/>
    </xf>
    <xf numFmtId="4" fontId="1" fillId="0" borderId="3" xfId="24" applyNumberFormat="1" applyFont="1" applyFill="1" applyBorder="1" applyAlignment="1" applyProtection="1">
      <alignment/>
      <protection/>
    </xf>
    <xf numFmtId="4" fontId="1" fillId="0" borderId="3" xfId="24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1" fontId="2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2" xfId="19" applyFont="1" applyFill="1" applyBorder="1">
      <alignment/>
      <protection/>
    </xf>
    <xf numFmtId="0" fontId="1" fillId="0" borderId="4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horizontal="center"/>
      <protection/>
    </xf>
    <xf numFmtId="1" fontId="1" fillId="0" borderId="13" xfId="0" applyNumberFormat="1" applyFont="1" applyFill="1" applyBorder="1" applyAlignment="1">
      <alignment horizontal="center"/>
    </xf>
    <xf numFmtId="0" fontId="1" fillId="0" borderId="18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horizontal="center"/>
      <protection/>
    </xf>
    <xf numFmtId="1" fontId="1" fillId="0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24" applyNumberFormat="1" applyFont="1" applyFill="1" applyBorder="1" applyAlignment="1" applyProtection="1">
      <alignment/>
      <protection/>
    </xf>
    <xf numFmtId="4" fontId="2" fillId="0" borderId="0" xfId="24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4" fontId="1" fillId="0" borderId="3" xfId="24" applyNumberFormat="1" applyFont="1" applyFill="1" applyBorder="1" applyAlignment="1" applyProtection="1">
      <alignment horizontal="center" vertical="center"/>
      <protection/>
    </xf>
    <xf numFmtId="4" fontId="1" fillId="0" borderId="3" xfId="24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" fontId="1" fillId="0" borderId="0" xfId="15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1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horizontal="center" wrapText="1"/>
      <protection/>
    </xf>
    <xf numFmtId="0" fontId="1" fillId="0" borderId="18" xfId="19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horizontal="center" wrapText="1"/>
      <protection/>
    </xf>
    <xf numFmtId="3" fontId="13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0" fillId="0" borderId="3" xfId="24" applyNumberFormat="1" applyFont="1" applyFill="1" applyBorder="1" applyAlignment="1" applyProtection="1">
      <alignment horizontal="center" vertical="center"/>
      <protection/>
    </xf>
    <xf numFmtId="4" fontId="0" fillId="0" borderId="3" xfId="24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24" applyNumberFormat="1" applyFont="1" applyFill="1" applyBorder="1" applyAlignment="1" applyProtection="1">
      <alignment/>
      <protection/>
    </xf>
    <xf numFmtId="4" fontId="4" fillId="0" borderId="3" xfId="24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7" xfId="0" applyFont="1" applyFill="1" applyBorder="1" applyAlignment="1">
      <alignment/>
    </xf>
    <xf numFmtId="0" fontId="0" fillId="0" borderId="3" xfId="19" applyFont="1" applyFill="1" applyBorder="1" applyAlignment="1">
      <alignment horizontal="left" vertical="center" wrapText="1"/>
      <protection/>
    </xf>
    <xf numFmtId="4" fontId="2" fillId="0" borderId="0" xfId="15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4" fontId="1" fillId="0" borderId="4" xfId="15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1" fillId="0" borderId="4" xfId="15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3" xfId="19" applyNumberFormat="1" applyFont="1" applyFill="1" applyBorder="1" applyAlignment="1">
      <alignment wrapText="1"/>
      <protection/>
    </xf>
    <xf numFmtId="1" fontId="1" fillId="0" borderId="0" xfId="19" applyNumberFormat="1" applyFont="1" applyFill="1" applyBorder="1" applyAlignment="1">
      <alignment horizontal="center"/>
      <protection/>
    </xf>
    <xf numFmtId="1" fontId="1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" fontId="1" fillId="0" borderId="0" xfId="24" applyNumberFormat="1" applyFont="1" applyFill="1" applyBorder="1" applyAlignment="1" applyProtection="1">
      <alignment horizontal="center" vertical="center"/>
      <protection/>
    </xf>
    <xf numFmtId="4" fontId="1" fillId="0" borderId="0" xfId="2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24" applyNumberFormat="1" applyFont="1" applyFill="1" applyBorder="1" applyAlignment="1" applyProtection="1">
      <alignment horizontal="center" vertical="center"/>
      <protection/>
    </xf>
    <xf numFmtId="4" fontId="2" fillId="0" borderId="0" xfId="2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3" fontId="0" fillId="0" borderId="3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18" applyBorder="1">
      <alignment/>
      <protection/>
    </xf>
    <xf numFmtId="1" fontId="2" fillId="2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5" xfId="19" applyNumberFormat="1" applyFont="1" applyFill="1" applyBorder="1" applyAlignment="1">
      <alignment horizontal="center" vertical="center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4" fontId="4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19" applyFont="1" applyFill="1" applyBorder="1" applyAlignment="1">
      <alignment horizontal="center" vertical="center" wrapText="1"/>
      <protection/>
    </xf>
    <xf numFmtId="0" fontId="1" fillId="0" borderId="14" xfId="19" applyFont="1" applyFill="1" applyBorder="1" applyAlignment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4" fontId="2" fillId="0" borderId="3" xfId="24" applyNumberFormat="1" applyFont="1" applyFill="1" applyBorder="1" applyAlignment="1" applyProtection="1">
      <alignment horizontal="center" vertical="center"/>
      <protection/>
    </xf>
    <xf numFmtId="4" fontId="2" fillId="0" borderId="3" xfId="24" applyNumberFormat="1" applyFont="1" applyFill="1" applyBorder="1" applyAlignment="1">
      <alignment horizontal="center" vertical="center"/>
    </xf>
    <xf numFmtId="4" fontId="1" fillId="0" borderId="11" xfId="15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/>
    </xf>
    <xf numFmtId="0" fontId="3" fillId="0" borderId="13" xfId="19" applyFont="1" applyFill="1" applyBorder="1" applyAlignment="1">
      <alignment wrapText="1"/>
      <protection/>
    </xf>
    <xf numFmtId="0" fontId="1" fillId="0" borderId="14" xfId="19" applyFont="1" applyFill="1" applyBorder="1" applyAlignment="1">
      <alignment wrapText="1"/>
      <protection/>
    </xf>
    <xf numFmtId="0" fontId="1" fillId="0" borderId="12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 applyProtection="1">
      <alignment wrapText="1"/>
      <protection locked="0"/>
    </xf>
    <xf numFmtId="1" fontId="0" fillId="0" borderId="4" xfId="15" applyNumberFormat="1" applyFont="1" applyFill="1" applyBorder="1" applyAlignment="1" applyProtection="1">
      <alignment/>
      <protection/>
    </xf>
    <xf numFmtId="165" fontId="0" fillId="0" borderId="4" xfId="15" applyNumberFormat="1" applyFont="1" applyFill="1" applyBorder="1" applyAlignment="1" applyProtection="1">
      <alignment/>
      <protection/>
    </xf>
    <xf numFmtId="4" fontId="0" fillId="0" borderId="3" xfId="15" applyNumberFormat="1" applyFont="1" applyFill="1" applyBorder="1" applyAlignment="1" applyProtection="1">
      <alignment/>
      <protection/>
    </xf>
    <xf numFmtId="4" fontId="0" fillId="0" borderId="4" xfId="15" applyNumberFormat="1" applyFont="1" applyFill="1" applyBorder="1" applyAlignment="1" applyProtection="1">
      <alignment/>
      <protection/>
    </xf>
    <xf numFmtId="4" fontId="4" fillId="0" borderId="3" xfId="15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>
      <alignment horizontal="center"/>
    </xf>
    <xf numFmtId="4" fontId="1" fillId="0" borderId="14" xfId="24" applyNumberFormat="1" applyFont="1" applyFill="1" applyBorder="1" applyAlignment="1" applyProtection="1">
      <alignment horizontal="center" vertical="center"/>
      <protection/>
    </xf>
    <xf numFmtId="4" fontId="1" fillId="0" borderId="14" xfId="24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4" fontId="1" fillId="0" borderId="14" xfId="24" applyNumberFormat="1" applyFont="1" applyFill="1" applyBorder="1" applyAlignment="1" applyProtection="1">
      <alignment/>
      <protection/>
    </xf>
    <xf numFmtId="4" fontId="1" fillId="0" borderId="14" xfId="24" applyNumberFormat="1" applyFont="1" applyFill="1" applyBorder="1" applyAlignment="1">
      <alignment/>
    </xf>
    <xf numFmtId="4" fontId="1" fillId="0" borderId="14" xfId="15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4" fontId="1" fillId="0" borderId="18" xfId="24" applyNumberFormat="1" applyFont="1" applyFill="1" applyBorder="1" applyAlignment="1" applyProtection="1">
      <alignment/>
      <protection/>
    </xf>
    <xf numFmtId="4" fontId="1" fillId="0" borderId="27" xfId="24" applyNumberFormat="1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3" fontId="0" fillId="0" borderId="3" xfId="15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1" fillId="0" borderId="13" xfId="15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4" fontId="2" fillId="0" borderId="4" xfId="15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vertical="center" wrapText="1"/>
      <protection/>
    </xf>
    <xf numFmtId="1" fontId="2" fillId="2" borderId="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23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2" borderId="3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3" xfId="23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1" fillId="0" borderId="0" xfId="23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>
      <alignment horizontal="right" vertical="center"/>
    </xf>
    <xf numFmtId="4" fontId="0" fillId="0" borderId="7" xfId="15" applyNumberFormat="1" applyFont="1" applyFill="1" applyBorder="1" applyAlignment="1" applyProtection="1">
      <alignment/>
      <protection/>
    </xf>
    <xf numFmtId="4" fontId="0" fillId="0" borderId="13" xfId="15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1" fontId="1" fillId="0" borderId="7" xfId="23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4" fontId="2" fillId="0" borderId="15" xfId="15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Hyperlink" xfId="17"/>
    <cellStyle name="Normalny_Arkusz1" xfId="18"/>
    <cellStyle name="Normalny_pakiet cewniki" xfId="19"/>
    <cellStyle name="Normalny_Srarachowice 15 10 09 r " xfId="20"/>
    <cellStyle name="Normalny_Wycena igły, strzyk, kaniule 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6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3.8515625" style="52" customWidth="1"/>
    <col min="2" max="2" width="51.8515625" style="52" customWidth="1"/>
    <col min="3" max="3" width="31.00390625" style="52" customWidth="1"/>
    <col min="4" max="4" width="11.28125" style="52" customWidth="1"/>
    <col min="5" max="5" width="6.7109375" style="279" customWidth="1"/>
    <col min="6" max="6" width="10.00390625" style="53" customWidth="1"/>
    <col min="7" max="7" width="11.28125" style="279" customWidth="1"/>
    <col min="8" max="8" width="11.140625" style="53" customWidth="1"/>
    <col min="9" max="9" width="17.8515625" style="53" customWidth="1"/>
    <col min="10" max="10" width="15.57421875" style="53" customWidth="1"/>
    <col min="11" max="11" width="9.421875" style="54" bestFit="1" customWidth="1"/>
    <col min="12" max="16384" width="9.140625" style="52" customWidth="1"/>
  </cols>
  <sheetData>
    <row r="2" spans="2:3" ht="32.25" customHeight="1">
      <c r="B2" s="434" t="s">
        <v>71</v>
      </c>
      <c r="C2" s="434"/>
    </row>
    <row r="3" ht="12.75">
      <c r="A3" s="20"/>
    </row>
    <row r="4" ht="12.75">
      <c r="A4" s="20"/>
    </row>
    <row r="5" spans="1:11" s="1" customFormat="1" ht="12">
      <c r="A5" s="3"/>
      <c r="B5" s="55" t="s">
        <v>260</v>
      </c>
      <c r="C5" s="56"/>
      <c r="D5" s="56"/>
      <c r="E5" s="199"/>
      <c r="F5" s="24"/>
      <c r="G5" s="386"/>
      <c r="H5" s="40"/>
      <c r="I5" s="44"/>
      <c r="J5" s="40"/>
      <c r="K5" s="47"/>
    </row>
    <row r="6" spans="1:11" s="1" customFormat="1" ht="35.25" customHeight="1">
      <c r="A6" s="9" t="s">
        <v>264</v>
      </c>
      <c r="B6" s="27" t="s">
        <v>265</v>
      </c>
      <c r="C6" s="115" t="s">
        <v>2</v>
      </c>
      <c r="D6" s="9" t="s">
        <v>266</v>
      </c>
      <c r="E6" s="305" t="s">
        <v>3</v>
      </c>
      <c r="F6" s="78" t="s">
        <v>357</v>
      </c>
      <c r="G6" s="387" t="s">
        <v>268</v>
      </c>
      <c r="H6" s="41" t="s">
        <v>269</v>
      </c>
      <c r="I6" s="45" t="s">
        <v>270</v>
      </c>
      <c r="J6" s="45" t="s">
        <v>271</v>
      </c>
      <c r="K6" s="59" t="s">
        <v>376</v>
      </c>
    </row>
    <row r="7" spans="1:11" s="1" customFormat="1" ht="35.25" customHeight="1">
      <c r="A7" s="60" t="s">
        <v>272</v>
      </c>
      <c r="B7" s="61" t="s">
        <v>308</v>
      </c>
      <c r="C7" s="62"/>
      <c r="D7" s="39" t="s">
        <v>273</v>
      </c>
      <c r="E7" s="306">
        <v>20</v>
      </c>
      <c r="F7" s="146">
        <v>0</v>
      </c>
      <c r="G7" s="306">
        <v>0.08</v>
      </c>
      <c r="H7" s="64">
        <f>E7*F7</f>
        <v>0</v>
      </c>
      <c r="I7" s="23">
        <f>H7*G7</f>
        <v>0</v>
      </c>
      <c r="J7" s="23">
        <f>H7+I7</f>
        <v>0</v>
      </c>
      <c r="K7" s="51"/>
    </row>
    <row r="8" spans="1:11" s="1" customFormat="1" ht="35.25" customHeight="1">
      <c r="A8" s="2" t="s">
        <v>274</v>
      </c>
      <c r="B8" s="65" t="s">
        <v>309</v>
      </c>
      <c r="C8" s="62"/>
      <c r="D8" s="36" t="s">
        <v>273</v>
      </c>
      <c r="E8" s="307">
        <v>140</v>
      </c>
      <c r="F8" s="146">
        <v>0</v>
      </c>
      <c r="G8" s="388">
        <v>0.08</v>
      </c>
      <c r="H8" s="64">
        <f>E8*F8</f>
        <v>0</v>
      </c>
      <c r="I8" s="23">
        <f>H8*G8</f>
        <v>0</v>
      </c>
      <c r="J8" s="23">
        <f>H8+I8</f>
        <v>0</v>
      </c>
      <c r="K8" s="51"/>
    </row>
    <row r="9" spans="1:11" s="1" customFormat="1" ht="36" customHeight="1">
      <c r="A9" s="66" t="s">
        <v>275</v>
      </c>
      <c r="B9" s="67" t="s">
        <v>310</v>
      </c>
      <c r="C9" s="62"/>
      <c r="D9" s="38" t="s">
        <v>273</v>
      </c>
      <c r="E9" s="308">
        <v>30</v>
      </c>
      <c r="F9" s="146">
        <v>0</v>
      </c>
      <c r="G9" s="306">
        <v>0.08</v>
      </c>
      <c r="H9" s="64">
        <f>E9*F9</f>
        <v>0</v>
      </c>
      <c r="I9" s="23">
        <f>H9*G9</f>
        <v>0</v>
      </c>
      <c r="J9" s="23">
        <f>H9+I9</f>
        <v>0</v>
      </c>
      <c r="K9" s="51"/>
    </row>
    <row r="10" spans="1:11" s="8" customFormat="1" ht="22.5">
      <c r="A10" s="60" t="s">
        <v>276</v>
      </c>
      <c r="B10" s="61" t="s">
        <v>277</v>
      </c>
      <c r="C10" s="62"/>
      <c r="D10" s="39" t="s">
        <v>273</v>
      </c>
      <c r="E10" s="306">
        <v>190</v>
      </c>
      <c r="F10" s="146">
        <v>0</v>
      </c>
      <c r="G10" s="388">
        <v>0.08</v>
      </c>
      <c r="H10" s="64">
        <f>E10*F10</f>
        <v>0</v>
      </c>
      <c r="I10" s="23">
        <f>H10*G10</f>
        <v>0</v>
      </c>
      <c r="J10" s="23">
        <f>H10+I10</f>
        <v>0</v>
      </c>
      <c r="K10" s="384"/>
    </row>
    <row r="11" spans="1:11" s="1" customFormat="1" ht="12">
      <c r="A11" s="3"/>
      <c r="B11" s="68"/>
      <c r="C11" s="69"/>
      <c r="D11" s="57"/>
      <c r="E11" s="199"/>
      <c r="F11" s="21" t="s">
        <v>278</v>
      </c>
      <c r="G11" s="389"/>
      <c r="H11" s="70">
        <f>SUM(H7:H10)</f>
        <v>0</v>
      </c>
      <c r="I11" s="71">
        <f>SUM(I7:I10)</f>
        <v>0</v>
      </c>
      <c r="J11" s="71">
        <f>SUM(J7:J10)</f>
        <v>0</v>
      </c>
      <c r="K11" s="51"/>
    </row>
    <row r="12" spans="1:11" s="1" customFormat="1" ht="12">
      <c r="A12" s="3"/>
      <c r="B12" s="6" t="s">
        <v>261</v>
      </c>
      <c r="C12" s="3"/>
      <c r="D12" s="3"/>
      <c r="E12" s="280"/>
      <c r="F12" s="24"/>
      <c r="G12" s="386"/>
      <c r="H12" s="40"/>
      <c r="I12" s="44"/>
      <c r="J12" s="40"/>
      <c r="K12" s="47"/>
    </row>
    <row r="13" spans="1:11" s="1" customFormat="1" ht="31.5" customHeight="1">
      <c r="A13" s="9" t="s">
        <v>264</v>
      </c>
      <c r="B13" s="27" t="s">
        <v>265</v>
      </c>
      <c r="C13" s="115" t="s">
        <v>2</v>
      </c>
      <c r="D13" s="9" t="s">
        <v>266</v>
      </c>
      <c r="E13" s="305" t="s">
        <v>3</v>
      </c>
      <c r="F13" s="78" t="s">
        <v>357</v>
      </c>
      <c r="G13" s="387" t="s">
        <v>268</v>
      </c>
      <c r="H13" s="41" t="s">
        <v>269</v>
      </c>
      <c r="I13" s="45" t="s">
        <v>270</v>
      </c>
      <c r="J13" s="45" t="s">
        <v>271</v>
      </c>
      <c r="K13" s="59" t="s">
        <v>376</v>
      </c>
    </row>
    <row r="14" spans="1:11" s="1" customFormat="1" ht="51">
      <c r="A14" s="268">
        <v>1</v>
      </c>
      <c r="B14" s="273" t="s">
        <v>116</v>
      </c>
      <c r="C14" s="73"/>
      <c r="D14" s="158" t="s">
        <v>273</v>
      </c>
      <c r="E14" s="309">
        <v>20</v>
      </c>
      <c r="F14" s="146">
        <v>0</v>
      </c>
      <c r="G14" s="306">
        <v>0.08</v>
      </c>
      <c r="H14" s="64">
        <f>E14*F14</f>
        <v>0</v>
      </c>
      <c r="I14" s="23">
        <f>H14*G14</f>
        <v>0</v>
      </c>
      <c r="J14" s="23">
        <f>H14+I14</f>
        <v>0</v>
      </c>
      <c r="K14" s="51"/>
    </row>
    <row r="15" spans="1:11" s="1" customFormat="1" ht="51">
      <c r="A15" s="268">
        <v>2</v>
      </c>
      <c r="B15" s="273" t="s">
        <v>28</v>
      </c>
      <c r="C15" s="73"/>
      <c r="D15" s="158" t="s">
        <v>273</v>
      </c>
      <c r="E15" s="309">
        <v>20</v>
      </c>
      <c r="F15" s="146">
        <v>0</v>
      </c>
      <c r="G15" s="306">
        <v>0.08</v>
      </c>
      <c r="H15" s="64">
        <f aca="true" t="shared" si="0" ref="H15:H26">E15*F15</f>
        <v>0</v>
      </c>
      <c r="I15" s="23">
        <f aca="true" t="shared" si="1" ref="I15:I26">H15*G15</f>
        <v>0</v>
      </c>
      <c r="J15" s="23">
        <f aca="true" t="shared" si="2" ref="J15:J26">H15+I15</f>
        <v>0</v>
      </c>
      <c r="K15" s="51"/>
    </row>
    <row r="16" spans="1:11" s="1" customFormat="1" ht="51">
      <c r="A16" s="268">
        <v>3</v>
      </c>
      <c r="B16" s="273" t="s">
        <v>29</v>
      </c>
      <c r="C16" s="73"/>
      <c r="D16" s="158" t="s">
        <v>273</v>
      </c>
      <c r="E16" s="309">
        <v>20</v>
      </c>
      <c r="F16" s="146">
        <v>0</v>
      </c>
      <c r="G16" s="306">
        <v>0.08</v>
      </c>
      <c r="H16" s="64">
        <f t="shared" si="0"/>
        <v>0</v>
      </c>
      <c r="I16" s="23">
        <f t="shared" si="1"/>
        <v>0</v>
      </c>
      <c r="J16" s="23">
        <f t="shared" si="2"/>
        <v>0</v>
      </c>
      <c r="K16" s="51"/>
    </row>
    <row r="17" spans="1:11" s="1" customFormat="1" ht="51">
      <c r="A17" s="268">
        <v>4</v>
      </c>
      <c r="B17" s="273" t="s">
        <v>30</v>
      </c>
      <c r="C17" s="73"/>
      <c r="D17" s="158" t="s">
        <v>273</v>
      </c>
      <c r="E17" s="309">
        <v>10</v>
      </c>
      <c r="F17" s="146">
        <v>0</v>
      </c>
      <c r="G17" s="306">
        <v>0.08</v>
      </c>
      <c r="H17" s="64">
        <f t="shared" si="0"/>
        <v>0</v>
      </c>
      <c r="I17" s="23">
        <f t="shared" si="1"/>
        <v>0</v>
      </c>
      <c r="J17" s="23">
        <f t="shared" si="2"/>
        <v>0</v>
      </c>
      <c r="K17" s="51"/>
    </row>
    <row r="18" spans="1:11" s="1" customFormat="1" ht="51">
      <c r="A18" s="268">
        <v>5</v>
      </c>
      <c r="B18" s="273" t="s">
        <v>31</v>
      </c>
      <c r="C18" s="73"/>
      <c r="D18" s="158" t="s">
        <v>273</v>
      </c>
      <c r="E18" s="309">
        <v>20</v>
      </c>
      <c r="F18" s="146">
        <v>0</v>
      </c>
      <c r="G18" s="306">
        <v>0.08</v>
      </c>
      <c r="H18" s="64">
        <f t="shared" si="0"/>
        <v>0</v>
      </c>
      <c r="I18" s="23">
        <f t="shared" si="1"/>
        <v>0</v>
      </c>
      <c r="J18" s="23">
        <f t="shared" si="2"/>
        <v>0</v>
      </c>
      <c r="K18" s="51"/>
    </row>
    <row r="19" spans="1:11" s="1" customFormat="1" ht="51">
      <c r="A19" s="268">
        <v>6</v>
      </c>
      <c r="B19" s="273" t="s">
        <v>32</v>
      </c>
      <c r="C19" s="73"/>
      <c r="D19" s="158" t="s">
        <v>273</v>
      </c>
      <c r="E19" s="309">
        <v>20</v>
      </c>
      <c r="F19" s="146">
        <v>0</v>
      </c>
      <c r="G19" s="306">
        <v>0.08</v>
      </c>
      <c r="H19" s="64">
        <f t="shared" si="0"/>
        <v>0</v>
      </c>
      <c r="I19" s="23">
        <f t="shared" si="1"/>
        <v>0</v>
      </c>
      <c r="J19" s="23">
        <f t="shared" si="2"/>
        <v>0</v>
      </c>
      <c r="K19" s="51"/>
    </row>
    <row r="20" spans="1:11" s="1" customFormat="1" ht="51">
      <c r="A20" s="268">
        <v>7</v>
      </c>
      <c r="B20" s="273" t="s">
        <v>34</v>
      </c>
      <c r="C20" s="73"/>
      <c r="D20" s="158" t="s">
        <v>273</v>
      </c>
      <c r="E20" s="309">
        <v>10</v>
      </c>
      <c r="F20" s="146">
        <v>0</v>
      </c>
      <c r="G20" s="306">
        <v>0.08</v>
      </c>
      <c r="H20" s="64">
        <f t="shared" si="0"/>
        <v>0</v>
      </c>
      <c r="I20" s="23">
        <f t="shared" si="1"/>
        <v>0</v>
      </c>
      <c r="J20" s="23">
        <f t="shared" si="2"/>
        <v>0</v>
      </c>
      <c r="K20" s="51"/>
    </row>
    <row r="21" spans="1:11" s="1" customFormat="1" ht="12.75">
      <c r="A21" s="268">
        <v>8</v>
      </c>
      <c r="B21" s="297" t="s">
        <v>42</v>
      </c>
      <c r="C21" s="73"/>
      <c r="D21" s="158" t="s">
        <v>273</v>
      </c>
      <c r="E21" s="309">
        <v>30</v>
      </c>
      <c r="F21" s="146">
        <v>0</v>
      </c>
      <c r="G21" s="306">
        <v>0.08</v>
      </c>
      <c r="H21" s="64">
        <f>E21*F21</f>
        <v>0</v>
      </c>
      <c r="I21" s="23">
        <f>H21*G21</f>
        <v>0</v>
      </c>
      <c r="J21" s="23">
        <f>H21+I21</f>
        <v>0</v>
      </c>
      <c r="K21" s="51"/>
    </row>
    <row r="22" spans="1:11" s="1" customFormat="1" ht="71.25" customHeight="1">
      <c r="A22" s="268">
        <v>9</v>
      </c>
      <c r="B22" s="297" t="s">
        <v>33</v>
      </c>
      <c r="C22" s="297"/>
      <c r="D22" s="158" t="s">
        <v>273</v>
      </c>
      <c r="E22" s="309">
        <v>40</v>
      </c>
      <c r="F22" s="146">
        <v>0</v>
      </c>
      <c r="G22" s="306">
        <v>0.08</v>
      </c>
      <c r="H22" s="64">
        <f t="shared" si="0"/>
        <v>0</v>
      </c>
      <c r="I22" s="23">
        <f t="shared" si="1"/>
        <v>0</v>
      </c>
      <c r="J22" s="23">
        <f t="shared" si="2"/>
        <v>0</v>
      </c>
      <c r="K22" s="51"/>
    </row>
    <row r="23" spans="1:11" s="1" customFormat="1" ht="65.25" customHeight="1">
      <c r="A23" s="268">
        <v>10</v>
      </c>
      <c r="B23" s="297" t="s">
        <v>35</v>
      </c>
      <c r="C23" s="297"/>
      <c r="D23" s="158" t="s">
        <v>273</v>
      </c>
      <c r="E23" s="309">
        <v>600</v>
      </c>
      <c r="F23" s="146">
        <v>0</v>
      </c>
      <c r="G23" s="306">
        <v>0.08</v>
      </c>
      <c r="H23" s="64">
        <f t="shared" si="0"/>
        <v>0</v>
      </c>
      <c r="I23" s="23">
        <f t="shared" si="1"/>
        <v>0</v>
      </c>
      <c r="J23" s="23">
        <f t="shared" si="2"/>
        <v>0</v>
      </c>
      <c r="K23" s="51"/>
    </row>
    <row r="24" spans="1:11" s="1" customFormat="1" ht="66" customHeight="1">
      <c r="A24" s="268">
        <v>11</v>
      </c>
      <c r="B24" s="297" t="s">
        <v>36</v>
      </c>
      <c r="C24" s="297"/>
      <c r="D24" s="158" t="s">
        <v>273</v>
      </c>
      <c r="E24" s="309">
        <v>250</v>
      </c>
      <c r="F24" s="146">
        <v>0</v>
      </c>
      <c r="G24" s="306">
        <v>0.08</v>
      </c>
      <c r="H24" s="64">
        <f t="shared" si="0"/>
        <v>0</v>
      </c>
      <c r="I24" s="23">
        <f t="shared" si="1"/>
        <v>0</v>
      </c>
      <c r="J24" s="23">
        <f t="shared" si="2"/>
        <v>0</v>
      </c>
      <c r="K24" s="51"/>
    </row>
    <row r="25" spans="1:11" s="1" customFormat="1" ht="65.25" customHeight="1">
      <c r="A25" s="268">
        <v>12</v>
      </c>
      <c r="B25" s="297" t="s">
        <v>37</v>
      </c>
      <c r="C25" s="297"/>
      <c r="D25" s="158" t="s">
        <v>273</v>
      </c>
      <c r="E25" s="309">
        <v>400</v>
      </c>
      <c r="F25" s="146">
        <v>0</v>
      </c>
      <c r="G25" s="306">
        <v>0.08</v>
      </c>
      <c r="H25" s="64">
        <f t="shared" si="0"/>
        <v>0</v>
      </c>
      <c r="I25" s="23">
        <f t="shared" si="1"/>
        <v>0</v>
      </c>
      <c r="J25" s="23">
        <f t="shared" si="2"/>
        <v>0</v>
      </c>
      <c r="K25" s="51"/>
    </row>
    <row r="26" spans="1:11" s="1" customFormat="1" ht="70.5" customHeight="1">
      <c r="A26" s="268">
        <v>13</v>
      </c>
      <c r="B26" s="297" t="s">
        <v>38</v>
      </c>
      <c r="C26" s="297"/>
      <c r="D26" s="158" t="s">
        <v>273</v>
      </c>
      <c r="E26" s="309">
        <v>120</v>
      </c>
      <c r="F26" s="146">
        <v>0</v>
      </c>
      <c r="G26" s="306">
        <v>0.08</v>
      </c>
      <c r="H26" s="64">
        <f t="shared" si="0"/>
        <v>0</v>
      </c>
      <c r="I26" s="23">
        <f t="shared" si="1"/>
        <v>0</v>
      </c>
      <c r="J26" s="23">
        <f t="shared" si="2"/>
        <v>0</v>
      </c>
      <c r="K26" s="51"/>
    </row>
    <row r="27" spans="1:11" s="1" customFormat="1" ht="67.5" customHeight="1">
      <c r="A27" s="268">
        <v>14</v>
      </c>
      <c r="B27" s="297" t="s">
        <v>39</v>
      </c>
      <c r="C27" s="73"/>
      <c r="D27" s="158" t="s">
        <v>273</v>
      </c>
      <c r="E27" s="309">
        <v>40</v>
      </c>
      <c r="F27" s="146">
        <v>0</v>
      </c>
      <c r="G27" s="306">
        <v>0.08</v>
      </c>
      <c r="H27" s="64">
        <f aca="true" t="shared" si="3" ref="H27:H44">E27*F27</f>
        <v>0</v>
      </c>
      <c r="I27" s="23">
        <f aca="true" t="shared" si="4" ref="I27:I44">H27*G27</f>
        <v>0</v>
      </c>
      <c r="J27" s="23">
        <f aca="true" t="shared" si="5" ref="J27:J44">H27+I27</f>
        <v>0</v>
      </c>
      <c r="K27" s="51"/>
    </row>
    <row r="28" spans="1:11" s="1" customFormat="1" ht="75.75" customHeight="1">
      <c r="A28" s="268">
        <v>15</v>
      </c>
      <c r="B28" s="297" t="s">
        <v>43</v>
      </c>
      <c r="C28" s="73"/>
      <c r="D28" s="158" t="s">
        <v>273</v>
      </c>
      <c r="E28" s="309">
        <v>50</v>
      </c>
      <c r="F28" s="146">
        <v>0</v>
      </c>
      <c r="G28" s="306">
        <v>0.08</v>
      </c>
      <c r="H28" s="64">
        <f>E28*F28</f>
        <v>0</v>
      </c>
      <c r="I28" s="23">
        <f>H28*G28</f>
        <v>0</v>
      </c>
      <c r="J28" s="23">
        <f>H28+I28</f>
        <v>0</v>
      </c>
      <c r="K28" s="51"/>
    </row>
    <row r="29" spans="1:11" s="1" customFormat="1" ht="74.25" customHeight="1">
      <c r="A29" s="268">
        <v>16</v>
      </c>
      <c r="B29" s="298" t="s">
        <v>44</v>
      </c>
      <c r="C29" s="73"/>
      <c r="D29" s="158" t="s">
        <v>273</v>
      </c>
      <c r="E29" s="309">
        <v>20</v>
      </c>
      <c r="F29" s="146">
        <v>0</v>
      </c>
      <c r="G29" s="306">
        <v>0.08</v>
      </c>
      <c r="H29" s="64">
        <f>E29*F29</f>
        <v>0</v>
      </c>
      <c r="I29" s="23">
        <f>H29*G29</f>
        <v>0</v>
      </c>
      <c r="J29" s="23">
        <f>H29+I29</f>
        <v>0</v>
      </c>
      <c r="K29" s="51"/>
    </row>
    <row r="30" spans="1:11" s="1" customFormat="1" ht="89.25">
      <c r="A30" s="268">
        <v>17</v>
      </c>
      <c r="B30" s="297" t="s">
        <v>40</v>
      </c>
      <c r="C30" s="73"/>
      <c r="D30" s="158" t="s">
        <v>273</v>
      </c>
      <c r="E30" s="309">
        <v>5</v>
      </c>
      <c r="F30" s="146">
        <v>0</v>
      </c>
      <c r="G30" s="306">
        <v>0.08</v>
      </c>
      <c r="H30" s="64">
        <f t="shared" si="3"/>
        <v>0</v>
      </c>
      <c r="I30" s="23">
        <f t="shared" si="4"/>
        <v>0</v>
      </c>
      <c r="J30" s="23">
        <f t="shared" si="5"/>
        <v>0</v>
      </c>
      <c r="K30" s="51"/>
    </row>
    <row r="31" spans="1:11" s="1" customFormat="1" ht="89.25">
      <c r="A31" s="268">
        <v>18</v>
      </c>
      <c r="B31" s="297" t="s">
        <v>41</v>
      </c>
      <c r="C31" s="73"/>
      <c r="D31" s="158" t="s">
        <v>273</v>
      </c>
      <c r="E31" s="309">
        <v>5</v>
      </c>
      <c r="F31" s="146">
        <v>0</v>
      </c>
      <c r="G31" s="306">
        <v>0.08</v>
      </c>
      <c r="H31" s="64">
        <f t="shared" si="3"/>
        <v>0</v>
      </c>
      <c r="I31" s="23">
        <f t="shared" si="4"/>
        <v>0</v>
      </c>
      <c r="J31" s="23">
        <f t="shared" si="5"/>
        <v>0</v>
      </c>
      <c r="K31" s="51"/>
    </row>
    <row r="32" spans="1:11" s="1" customFormat="1" ht="12.75">
      <c r="A32" s="268">
        <v>19</v>
      </c>
      <c r="B32" s="297" t="s">
        <v>47</v>
      </c>
      <c r="C32" s="62"/>
      <c r="D32" s="158" t="s">
        <v>273</v>
      </c>
      <c r="E32" s="310">
        <v>10</v>
      </c>
      <c r="F32" s="146">
        <v>0</v>
      </c>
      <c r="G32" s="306">
        <v>0.08</v>
      </c>
      <c r="H32" s="64">
        <f t="shared" si="3"/>
        <v>0</v>
      </c>
      <c r="I32" s="23">
        <f t="shared" si="4"/>
        <v>0</v>
      </c>
      <c r="J32" s="23">
        <f t="shared" si="5"/>
        <v>0</v>
      </c>
      <c r="K32" s="51"/>
    </row>
    <row r="33" spans="1:11" s="1" customFormat="1" ht="12.75">
      <c r="A33" s="268">
        <v>20</v>
      </c>
      <c r="B33" s="297" t="s">
        <v>48</v>
      </c>
      <c r="C33" s="62"/>
      <c r="D33" s="158" t="s">
        <v>273</v>
      </c>
      <c r="E33" s="310">
        <v>15</v>
      </c>
      <c r="F33" s="146">
        <v>0</v>
      </c>
      <c r="G33" s="306">
        <v>0.08</v>
      </c>
      <c r="H33" s="64">
        <f t="shared" si="3"/>
        <v>0</v>
      </c>
      <c r="I33" s="23">
        <f t="shared" si="4"/>
        <v>0</v>
      </c>
      <c r="J33" s="23">
        <f t="shared" si="5"/>
        <v>0</v>
      </c>
      <c r="K33" s="51"/>
    </row>
    <row r="34" spans="1:11" s="1" customFormat="1" ht="12.75">
      <c r="A34" s="268">
        <v>21</v>
      </c>
      <c r="B34" s="297" t="s">
        <v>49</v>
      </c>
      <c r="C34" s="62"/>
      <c r="D34" s="158" t="s">
        <v>273</v>
      </c>
      <c r="E34" s="310">
        <v>20</v>
      </c>
      <c r="F34" s="146">
        <v>0</v>
      </c>
      <c r="G34" s="306">
        <v>0.08</v>
      </c>
      <c r="H34" s="64">
        <f t="shared" si="3"/>
        <v>0</v>
      </c>
      <c r="I34" s="23">
        <f t="shared" si="4"/>
        <v>0</v>
      </c>
      <c r="J34" s="23">
        <f t="shared" si="5"/>
        <v>0</v>
      </c>
      <c r="K34" s="51"/>
    </row>
    <row r="35" spans="1:11" s="1" customFormat="1" ht="12.75">
      <c r="A35" s="268">
        <v>22</v>
      </c>
      <c r="B35" s="297" t="s">
        <v>50</v>
      </c>
      <c r="C35" s="62"/>
      <c r="D35" s="158" t="s">
        <v>273</v>
      </c>
      <c r="E35" s="310">
        <v>30</v>
      </c>
      <c r="F35" s="146">
        <v>0</v>
      </c>
      <c r="G35" s="306">
        <v>0.08</v>
      </c>
      <c r="H35" s="64">
        <f>E35*F35</f>
        <v>0</v>
      </c>
      <c r="I35" s="23">
        <f>H35*G35</f>
        <v>0</v>
      </c>
      <c r="J35" s="23">
        <f>H35+I35</f>
        <v>0</v>
      </c>
      <c r="K35" s="51">
        <v>1</v>
      </c>
    </row>
    <row r="36" spans="1:11" s="1" customFormat="1" ht="12.75">
      <c r="A36" s="268">
        <v>23</v>
      </c>
      <c r="B36" s="297" t="s">
        <v>51</v>
      </c>
      <c r="C36" s="73"/>
      <c r="D36" s="158" t="s">
        <v>273</v>
      </c>
      <c r="E36" s="310">
        <v>30</v>
      </c>
      <c r="F36" s="146">
        <v>0</v>
      </c>
      <c r="G36" s="306">
        <v>0.08</v>
      </c>
      <c r="H36" s="64">
        <f>E36*F36</f>
        <v>0</v>
      </c>
      <c r="I36" s="23">
        <f>H36*G36</f>
        <v>0</v>
      </c>
      <c r="J36" s="23">
        <f>H36+I36</f>
        <v>0</v>
      </c>
      <c r="K36" s="51">
        <v>1</v>
      </c>
    </row>
    <row r="37" spans="1:11" s="1" customFormat="1" ht="51">
      <c r="A37" s="268">
        <v>24</v>
      </c>
      <c r="B37" s="297" t="s">
        <v>45</v>
      </c>
      <c r="C37" s="62"/>
      <c r="D37" s="158" t="s">
        <v>273</v>
      </c>
      <c r="E37" s="299">
        <v>20</v>
      </c>
      <c r="F37" s="146">
        <v>0</v>
      </c>
      <c r="G37" s="306">
        <v>0.08</v>
      </c>
      <c r="H37" s="64">
        <f t="shared" si="3"/>
        <v>0</v>
      </c>
      <c r="I37" s="23">
        <f t="shared" si="4"/>
        <v>0</v>
      </c>
      <c r="J37" s="23">
        <f t="shared" si="5"/>
        <v>0</v>
      </c>
      <c r="K37" s="51">
        <v>1</v>
      </c>
    </row>
    <row r="38" spans="1:11" s="1" customFormat="1" ht="51">
      <c r="A38" s="268">
        <v>25</v>
      </c>
      <c r="B38" s="297" t="s">
        <v>361</v>
      </c>
      <c r="C38" s="62"/>
      <c r="D38" s="158" t="s">
        <v>273</v>
      </c>
      <c r="E38" s="299">
        <v>40</v>
      </c>
      <c r="F38" s="146">
        <v>0</v>
      </c>
      <c r="G38" s="306">
        <v>0.08</v>
      </c>
      <c r="H38" s="64">
        <f t="shared" si="3"/>
        <v>0</v>
      </c>
      <c r="I38" s="23">
        <f t="shared" si="4"/>
        <v>0</v>
      </c>
      <c r="J38" s="23">
        <f t="shared" si="5"/>
        <v>0</v>
      </c>
      <c r="K38" s="51">
        <v>1</v>
      </c>
    </row>
    <row r="39" spans="1:11" s="1" customFormat="1" ht="51">
      <c r="A39" s="268">
        <v>26</v>
      </c>
      <c r="B39" s="297" t="s">
        <v>362</v>
      </c>
      <c r="C39" s="73"/>
      <c r="D39" s="158" t="s">
        <v>273</v>
      </c>
      <c r="E39" s="299">
        <v>80</v>
      </c>
      <c r="F39" s="146">
        <v>0</v>
      </c>
      <c r="G39" s="306">
        <v>0.08</v>
      </c>
      <c r="H39" s="64">
        <f t="shared" si="3"/>
        <v>0</v>
      </c>
      <c r="I39" s="23">
        <f t="shared" si="4"/>
        <v>0</v>
      </c>
      <c r="J39" s="23">
        <f t="shared" si="5"/>
        <v>0</v>
      </c>
      <c r="K39" s="51">
        <v>1</v>
      </c>
    </row>
    <row r="40" spans="1:11" s="1" customFormat="1" ht="51">
      <c r="A40" s="268">
        <v>27</v>
      </c>
      <c r="B40" s="297" t="s">
        <v>46</v>
      </c>
      <c r="C40" s="73"/>
      <c r="D40" s="158" t="s">
        <v>273</v>
      </c>
      <c r="E40" s="299">
        <v>30</v>
      </c>
      <c r="F40" s="146">
        <v>0</v>
      </c>
      <c r="G40" s="306">
        <v>0.08</v>
      </c>
      <c r="H40" s="64">
        <f>E40*F40</f>
        <v>0</v>
      </c>
      <c r="I40" s="23">
        <f>H40*G40</f>
        <v>0</v>
      </c>
      <c r="J40" s="23">
        <f>H40+I40</f>
        <v>0</v>
      </c>
      <c r="K40" s="51"/>
    </row>
    <row r="41" spans="1:11" s="8" customFormat="1" ht="12.75">
      <c r="A41" s="268">
        <v>28</v>
      </c>
      <c r="B41" s="272" t="s">
        <v>181</v>
      </c>
      <c r="C41" s="62"/>
      <c r="D41" s="158" t="s">
        <v>301</v>
      </c>
      <c r="E41" s="310">
        <v>5</v>
      </c>
      <c r="F41" s="146">
        <v>0</v>
      </c>
      <c r="G41" s="306">
        <v>0.08</v>
      </c>
      <c r="H41" s="64">
        <f t="shared" si="3"/>
        <v>0</v>
      </c>
      <c r="I41" s="23">
        <f t="shared" si="4"/>
        <v>0</v>
      </c>
      <c r="J41" s="23">
        <f t="shared" si="5"/>
        <v>0</v>
      </c>
      <c r="K41" s="147"/>
    </row>
    <row r="42" spans="1:11" s="1" customFormat="1" ht="12.75">
      <c r="A42" s="268">
        <v>29</v>
      </c>
      <c r="B42" s="272" t="s">
        <v>182</v>
      </c>
      <c r="C42" s="95"/>
      <c r="D42" s="158" t="s">
        <v>301</v>
      </c>
      <c r="E42" s="310">
        <v>5</v>
      </c>
      <c r="F42" s="146">
        <v>0</v>
      </c>
      <c r="G42" s="306">
        <v>0.08</v>
      </c>
      <c r="H42" s="64">
        <f t="shared" si="3"/>
        <v>0</v>
      </c>
      <c r="I42" s="23">
        <f t="shared" si="4"/>
        <v>0</v>
      </c>
      <c r="J42" s="23">
        <f t="shared" si="5"/>
        <v>0</v>
      </c>
      <c r="K42" s="51"/>
    </row>
    <row r="43" spans="1:11" s="1" customFormat="1" ht="51">
      <c r="A43" s="268">
        <v>30</v>
      </c>
      <c r="B43" s="297" t="s">
        <v>52</v>
      </c>
      <c r="C43" s="95"/>
      <c r="D43" s="158" t="s">
        <v>301</v>
      </c>
      <c r="E43" s="310">
        <v>300</v>
      </c>
      <c r="F43" s="146">
        <v>0</v>
      </c>
      <c r="G43" s="306">
        <v>0.08</v>
      </c>
      <c r="H43" s="64">
        <f t="shared" si="3"/>
        <v>0</v>
      </c>
      <c r="I43" s="23">
        <f t="shared" si="4"/>
        <v>0</v>
      </c>
      <c r="J43" s="23">
        <f t="shared" si="5"/>
        <v>0</v>
      </c>
      <c r="K43" s="51"/>
    </row>
    <row r="44" spans="1:11" s="1" customFormat="1" ht="38.25">
      <c r="A44" s="268">
        <v>31</v>
      </c>
      <c r="B44" s="297" t="s">
        <v>53</v>
      </c>
      <c r="C44" s="95"/>
      <c r="D44" s="158" t="s">
        <v>301</v>
      </c>
      <c r="E44" s="311">
        <v>100</v>
      </c>
      <c r="F44" s="146">
        <v>0</v>
      </c>
      <c r="G44" s="306">
        <v>0.08</v>
      </c>
      <c r="H44" s="64">
        <f t="shared" si="3"/>
        <v>0</v>
      </c>
      <c r="I44" s="23">
        <f t="shared" si="4"/>
        <v>0</v>
      </c>
      <c r="J44" s="23">
        <f t="shared" si="5"/>
        <v>0</v>
      </c>
      <c r="K44" s="51"/>
    </row>
    <row r="45" spans="1:11" s="1" customFormat="1" ht="12.75">
      <c r="A45" s="268">
        <v>36</v>
      </c>
      <c r="B45" s="297" t="s">
        <v>203</v>
      </c>
      <c r="C45" s="297"/>
      <c r="D45" s="131" t="s">
        <v>273</v>
      </c>
      <c r="E45" s="198">
        <v>250</v>
      </c>
      <c r="F45" s="146">
        <v>0</v>
      </c>
      <c r="G45" s="306">
        <v>0.08</v>
      </c>
      <c r="H45" s="64">
        <f>E45*F45</f>
        <v>0</v>
      </c>
      <c r="I45" s="23">
        <f>H45*G45</f>
        <v>0</v>
      </c>
      <c r="J45" s="23">
        <f>H45+I45</f>
        <v>0</v>
      </c>
      <c r="K45" s="51"/>
    </row>
    <row r="46" spans="1:11" s="1" customFormat="1" ht="12.75">
      <c r="A46" s="268">
        <v>37</v>
      </c>
      <c r="B46" s="297" t="s">
        <v>54</v>
      </c>
      <c r="C46" s="95"/>
      <c r="D46" s="131" t="s">
        <v>273</v>
      </c>
      <c r="E46" s="198">
        <v>30</v>
      </c>
      <c r="F46" s="146">
        <v>0</v>
      </c>
      <c r="G46" s="306">
        <v>0.08</v>
      </c>
      <c r="H46" s="64">
        <f>E46*F46</f>
        <v>0</v>
      </c>
      <c r="I46" s="23">
        <f>H46*G46</f>
        <v>0</v>
      </c>
      <c r="J46" s="23">
        <f>H46+I46</f>
        <v>0</v>
      </c>
      <c r="K46" s="51"/>
    </row>
    <row r="47" spans="6:11" ht="12.75">
      <c r="F47" s="63" t="s">
        <v>278</v>
      </c>
      <c r="G47" s="390"/>
      <c r="H47" s="70">
        <f>SUM(H14:H46)</f>
        <v>0</v>
      </c>
      <c r="I47" s="71">
        <f>SUM(I14:I46)</f>
        <v>0</v>
      </c>
      <c r="J47" s="71">
        <f>SUM(J14:J46)</f>
        <v>0</v>
      </c>
      <c r="K47" s="98"/>
    </row>
    <row r="48" spans="6:11" ht="12.75">
      <c r="F48" s="11"/>
      <c r="G48" s="390"/>
      <c r="H48" s="270"/>
      <c r="I48" s="271"/>
      <c r="J48" s="271"/>
      <c r="K48" s="101"/>
    </row>
    <row r="49" spans="1:11" ht="12.75">
      <c r="A49" s="3"/>
      <c r="B49" s="6" t="s">
        <v>202</v>
      </c>
      <c r="C49" s="76"/>
      <c r="D49" s="76"/>
      <c r="E49" s="281"/>
      <c r="F49" s="24"/>
      <c r="G49" s="386"/>
      <c r="H49" s="40"/>
      <c r="I49" s="44"/>
      <c r="J49" s="40"/>
      <c r="K49" s="69"/>
    </row>
    <row r="50" spans="1:11" ht="33.75">
      <c r="A50" s="58" t="s">
        <v>264</v>
      </c>
      <c r="B50" s="77" t="s">
        <v>265</v>
      </c>
      <c r="C50" s="115" t="s">
        <v>2</v>
      </c>
      <c r="D50" s="9" t="s">
        <v>266</v>
      </c>
      <c r="E50" s="305" t="s">
        <v>3</v>
      </c>
      <c r="F50" s="78" t="s">
        <v>357</v>
      </c>
      <c r="G50" s="391" t="s">
        <v>268</v>
      </c>
      <c r="H50" s="79" t="s">
        <v>269</v>
      </c>
      <c r="I50" s="78" t="s">
        <v>270</v>
      </c>
      <c r="J50" s="78" t="s">
        <v>271</v>
      </c>
      <c r="K50" s="59" t="s">
        <v>376</v>
      </c>
    </row>
    <row r="51" spans="1:11" ht="38.25">
      <c r="A51" s="268">
        <v>34</v>
      </c>
      <c r="B51" s="269" t="s">
        <v>114</v>
      </c>
      <c r="C51" s="297"/>
      <c r="D51" s="131" t="s">
        <v>273</v>
      </c>
      <c r="E51" s="198">
        <v>20</v>
      </c>
      <c r="F51" s="146">
        <v>0</v>
      </c>
      <c r="G51" s="427">
        <v>0.08</v>
      </c>
      <c r="H51" s="64">
        <f>E51*F51</f>
        <v>0</v>
      </c>
      <c r="I51" s="23">
        <f>H51*G51</f>
        <v>0</v>
      </c>
      <c r="J51" s="23">
        <f>H51+I51</f>
        <v>0</v>
      </c>
      <c r="K51" s="429"/>
    </row>
    <row r="52" spans="1:11" ht="38.25">
      <c r="A52" s="268">
        <v>35</v>
      </c>
      <c r="B52" s="269" t="s">
        <v>115</v>
      </c>
      <c r="C52" s="297"/>
      <c r="D52" s="131" t="s">
        <v>273</v>
      </c>
      <c r="E52" s="198">
        <v>20</v>
      </c>
      <c r="F52" s="146">
        <v>0</v>
      </c>
      <c r="G52" s="427">
        <v>0.08</v>
      </c>
      <c r="H52" s="64">
        <f>E52*F52</f>
        <v>0</v>
      </c>
      <c r="I52" s="23">
        <f>H52*G52</f>
        <v>0</v>
      </c>
      <c r="J52" s="23">
        <f>H52+I52</f>
        <v>0</v>
      </c>
      <c r="K52" s="429"/>
    </row>
    <row r="53" spans="6:11" ht="12.75">
      <c r="F53" s="63" t="s">
        <v>278</v>
      </c>
      <c r="G53" s="390"/>
      <c r="H53" s="70">
        <f>SUM(H51:H52)</f>
        <v>0</v>
      </c>
      <c r="I53" s="71">
        <f>SUM(I51:I52)</f>
        <v>0</v>
      </c>
      <c r="J53" s="71">
        <f>SUM(J51:J52)</f>
        <v>0</v>
      </c>
      <c r="K53" s="101"/>
    </row>
    <row r="54" spans="6:11" ht="12.75">
      <c r="F54" s="11"/>
      <c r="G54" s="390"/>
      <c r="H54" s="270"/>
      <c r="I54" s="271"/>
      <c r="J54" s="271"/>
      <c r="K54" s="101"/>
    </row>
    <row r="55" spans="1:11" ht="12.75">
      <c r="A55" s="3"/>
      <c r="B55" s="6" t="s">
        <v>88</v>
      </c>
      <c r="C55" s="76"/>
      <c r="D55" s="76"/>
      <c r="E55" s="281"/>
      <c r="F55" s="24"/>
      <c r="G55" s="386"/>
      <c r="H55" s="40"/>
      <c r="I55" s="44"/>
      <c r="J55" s="40"/>
      <c r="K55" s="69"/>
    </row>
    <row r="56" spans="1:11" ht="33.75">
      <c r="A56" s="58" t="s">
        <v>264</v>
      </c>
      <c r="B56" s="77" t="s">
        <v>265</v>
      </c>
      <c r="C56" s="115" t="s">
        <v>2</v>
      </c>
      <c r="D56" s="9" t="s">
        <v>266</v>
      </c>
      <c r="E56" s="305" t="s">
        <v>3</v>
      </c>
      <c r="F56" s="78" t="s">
        <v>357</v>
      </c>
      <c r="G56" s="391" t="s">
        <v>268</v>
      </c>
      <c r="H56" s="79" t="s">
        <v>269</v>
      </c>
      <c r="I56" s="78" t="s">
        <v>270</v>
      </c>
      <c r="J56" s="78" t="s">
        <v>271</v>
      </c>
      <c r="K56" s="59" t="s">
        <v>376</v>
      </c>
    </row>
    <row r="57" spans="1:11" ht="12.75">
      <c r="A57" s="268">
        <v>32</v>
      </c>
      <c r="B57" s="269" t="s">
        <v>112</v>
      </c>
      <c r="C57" s="95"/>
      <c r="D57" s="131" t="s">
        <v>273</v>
      </c>
      <c r="E57" s="311">
        <v>50</v>
      </c>
      <c r="F57" s="146">
        <v>0</v>
      </c>
      <c r="G57" s="306">
        <v>0.08</v>
      </c>
      <c r="H57" s="64">
        <f>E57*F57</f>
        <v>0</v>
      </c>
      <c r="I57" s="23">
        <f>H57*G57</f>
        <v>0</v>
      </c>
      <c r="J57" s="23">
        <f>H57+I57</f>
        <v>0</v>
      </c>
      <c r="K57" s="51"/>
    </row>
    <row r="58" spans="1:11" ht="12.75">
      <c r="A58" s="268">
        <v>33</v>
      </c>
      <c r="B58" s="269" t="s">
        <v>113</v>
      </c>
      <c r="C58" s="95"/>
      <c r="D58" s="131" t="s">
        <v>273</v>
      </c>
      <c r="E58" s="311">
        <v>70</v>
      </c>
      <c r="F58" s="146">
        <v>0</v>
      </c>
      <c r="G58" s="306">
        <v>0.08</v>
      </c>
      <c r="H58" s="64">
        <f>E58*F58</f>
        <v>0</v>
      </c>
      <c r="I58" s="23">
        <f>H58*G58</f>
        <v>0</v>
      </c>
      <c r="J58" s="23">
        <f>H58+I58</f>
        <v>0</v>
      </c>
      <c r="K58" s="51"/>
    </row>
    <row r="59" spans="6:11" ht="12.75">
      <c r="F59" s="11"/>
      <c r="G59" s="390"/>
      <c r="H59" s="270"/>
      <c r="I59" s="271"/>
      <c r="J59" s="271"/>
      <c r="K59" s="101"/>
    </row>
    <row r="60" spans="6:11" ht="12.75">
      <c r="F60" s="11"/>
      <c r="G60" s="390"/>
      <c r="H60" s="270"/>
      <c r="I60" s="271"/>
      <c r="J60" s="271"/>
      <c r="K60" s="101"/>
    </row>
    <row r="61" spans="6:10" ht="12.75">
      <c r="F61" s="11"/>
      <c r="G61" s="390"/>
      <c r="H61" s="270"/>
      <c r="I61" s="271"/>
      <c r="J61" s="271"/>
    </row>
    <row r="62" spans="2:11" s="3" customFormat="1" ht="11.25">
      <c r="B62" s="6" t="s">
        <v>262</v>
      </c>
      <c r="C62" s="76"/>
      <c r="D62" s="76"/>
      <c r="E62" s="281"/>
      <c r="F62" s="24"/>
      <c r="G62" s="386"/>
      <c r="H62" s="40"/>
      <c r="I62" s="44"/>
      <c r="J62" s="40"/>
      <c r="K62" s="69"/>
    </row>
    <row r="63" spans="1:11" s="3" customFormat="1" ht="33.75">
      <c r="A63" s="58" t="s">
        <v>264</v>
      </c>
      <c r="B63" s="77" t="s">
        <v>265</v>
      </c>
      <c r="C63" s="115" t="s">
        <v>2</v>
      </c>
      <c r="D63" s="9" t="s">
        <v>266</v>
      </c>
      <c r="E63" s="305" t="s">
        <v>3</v>
      </c>
      <c r="F63" s="78" t="s">
        <v>357</v>
      </c>
      <c r="G63" s="391" t="s">
        <v>268</v>
      </c>
      <c r="H63" s="79" t="s">
        <v>269</v>
      </c>
      <c r="I63" s="78" t="s">
        <v>270</v>
      </c>
      <c r="J63" s="78" t="s">
        <v>271</v>
      </c>
      <c r="K63" s="59" t="s">
        <v>376</v>
      </c>
    </row>
    <row r="64" spans="1:11" s="3" customFormat="1" ht="138" customHeight="1">
      <c r="A64" s="80" t="s">
        <v>272</v>
      </c>
      <c r="B64" s="81" t="s">
        <v>358</v>
      </c>
      <c r="C64" s="32"/>
      <c r="D64" s="82" t="s">
        <v>273</v>
      </c>
      <c r="E64" s="312">
        <v>950</v>
      </c>
      <c r="F64" s="146">
        <v>0</v>
      </c>
      <c r="G64" s="392">
        <v>8</v>
      </c>
      <c r="H64" s="83">
        <f>ROUND((E64*F64),2)</f>
        <v>0</v>
      </c>
      <c r="I64" s="84">
        <f>ROUND((H64*G64),2)</f>
        <v>0</v>
      </c>
      <c r="J64" s="84">
        <f>ROUND((H64+H64*G64),2)</f>
        <v>0</v>
      </c>
      <c r="K64" s="28" t="s">
        <v>379</v>
      </c>
    </row>
    <row r="65" spans="1:11" s="3" customFormat="1" ht="22.5">
      <c r="A65" s="88" t="s">
        <v>274</v>
      </c>
      <c r="B65" s="89" t="s">
        <v>359</v>
      </c>
      <c r="C65" s="90"/>
      <c r="D65" s="91" t="s">
        <v>273</v>
      </c>
      <c r="E65" s="313">
        <v>3000</v>
      </c>
      <c r="F65" s="146">
        <v>0</v>
      </c>
      <c r="G65" s="392">
        <v>8</v>
      </c>
      <c r="H65" s="83">
        <f>ROUND((E65*F65),2)</f>
        <v>0</v>
      </c>
      <c r="I65" s="84">
        <f>ROUND((H65*G65),2)</f>
        <v>0</v>
      </c>
      <c r="J65" s="84">
        <f>ROUND((H65+H65*G65),2)</f>
        <v>0</v>
      </c>
      <c r="K65" s="28" t="s">
        <v>379</v>
      </c>
    </row>
    <row r="66" spans="1:11" s="3" customFormat="1" ht="22.5">
      <c r="A66" s="80" t="s">
        <v>275</v>
      </c>
      <c r="B66" s="92" t="s">
        <v>384</v>
      </c>
      <c r="C66" s="32"/>
      <c r="D66" s="93" t="s">
        <v>273</v>
      </c>
      <c r="E66" s="312">
        <v>650</v>
      </c>
      <c r="F66" s="146">
        <v>0</v>
      </c>
      <c r="G66" s="392">
        <v>8</v>
      </c>
      <c r="H66" s="83">
        <f>ROUND((E66*F66),2)</f>
        <v>0</v>
      </c>
      <c r="I66" s="84">
        <f>ROUND((H66*G66),2)</f>
        <v>0</v>
      </c>
      <c r="J66" s="84">
        <f>ROUND((H66+H66*G66),2)</f>
        <v>0</v>
      </c>
      <c r="K66" s="371" t="s">
        <v>379</v>
      </c>
    </row>
    <row r="67" spans="1:11" s="3" customFormat="1" ht="22.5">
      <c r="A67" s="80" t="s">
        <v>276</v>
      </c>
      <c r="B67" s="92" t="s">
        <v>91</v>
      </c>
      <c r="C67" s="32"/>
      <c r="D67" s="93" t="s">
        <v>273</v>
      </c>
      <c r="E67" s="312">
        <v>50</v>
      </c>
      <c r="F67" s="146">
        <v>0</v>
      </c>
      <c r="G67" s="392">
        <v>8</v>
      </c>
      <c r="H67" s="83">
        <f>ROUND((E67*F67),2)</f>
        <v>0</v>
      </c>
      <c r="I67" s="84">
        <f>ROUND((H67*G67),2)</f>
        <v>0</v>
      </c>
      <c r="J67" s="84">
        <f>ROUND((H67+H67*G67),2)</f>
        <v>0</v>
      </c>
      <c r="K67" s="371"/>
    </row>
    <row r="68" spans="3:11" ht="12.75">
      <c r="C68" s="94"/>
      <c r="F68" s="11" t="s">
        <v>278</v>
      </c>
      <c r="G68" s="390"/>
      <c r="H68" s="430">
        <f>SUM(H64:H66)</f>
        <v>0</v>
      </c>
      <c r="I68" s="431">
        <f>SUM(I64:I66)</f>
        <v>0</v>
      </c>
      <c r="J68" s="431">
        <f>SUM(J64:J66)</f>
        <v>0</v>
      </c>
      <c r="K68" s="98"/>
    </row>
    <row r="70" spans="1:11" s="1" customFormat="1" ht="12">
      <c r="A70" s="3"/>
      <c r="B70" s="55" t="s">
        <v>263</v>
      </c>
      <c r="C70" s="69"/>
      <c r="D70" s="69"/>
      <c r="E70" s="199"/>
      <c r="F70" s="24"/>
      <c r="G70" s="386"/>
      <c r="H70" s="40"/>
      <c r="I70" s="44"/>
      <c r="J70" s="40"/>
      <c r="K70" s="47"/>
    </row>
    <row r="71" spans="1:11" s="8" customFormat="1" ht="33.75">
      <c r="A71" s="9" t="s">
        <v>264</v>
      </c>
      <c r="B71" s="9" t="s">
        <v>265</v>
      </c>
      <c r="C71" s="115" t="s">
        <v>2</v>
      </c>
      <c r="D71" s="9" t="s">
        <v>266</v>
      </c>
      <c r="E71" s="305" t="s">
        <v>3</v>
      </c>
      <c r="F71" s="78" t="s">
        <v>357</v>
      </c>
      <c r="G71" s="387" t="s">
        <v>268</v>
      </c>
      <c r="H71" s="41" t="s">
        <v>269</v>
      </c>
      <c r="I71" s="45" t="s">
        <v>270</v>
      </c>
      <c r="J71" s="45" t="s">
        <v>271</v>
      </c>
      <c r="K71" s="59" t="s">
        <v>376</v>
      </c>
    </row>
    <row r="72" spans="1:15" s="1" customFormat="1" ht="45">
      <c r="A72" s="60" t="s">
        <v>272</v>
      </c>
      <c r="B72" s="28" t="s">
        <v>326</v>
      </c>
      <c r="C72" s="28"/>
      <c r="D72" s="95" t="s">
        <v>139</v>
      </c>
      <c r="E72" s="198">
        <v>60</v>
      </c>
      <c r="F72" s="146">
        <v>0</v>
      </c>
      <c r="G72" s="393">
        <v>8</v>
      </c>
      <c r="H72" s="42">
        <f>F72*E72</f>
        <v>0</v>
      </c>
      <c r="I72" s="96">
        <f>H72*0.08</f>
        <v>0</v>
      </c>
      <c r="J72" s="96">
        <f>H72*1.08</f>
        <v>0</v>
      </c>
      <c r="K72" s="51"/>
      <c r="O72" s="267"/>
    </row>
    <row r="73" spans="1:15" s="1" customFormat="1" ht="45.75" customHeight="1">
      <c r="A73" s="60" t="s">
        <v>274</v>
      </c>
      <c r="B73" s="28" t="s">
        <v>327</v>
      </c>
      <c r="C73" s="28"/>
      <c r="D73" s="95" t="s">
        <v>139</v>
      </c>
      <c r="E73" s="198">
        <v>5</v>
      </c>
      <c r="F73" s="146">
        <v>0</v>
      </c>
      <c r="G73" s="393">
        <v>8</v>
      </c>
      <c r="H73" s="42">
        <f>F73*E73</f>
        <v>0</v>
      </c>
      <c r="I73" s="96">
        <f>H73*0.08</f>
        <v>0</v>
      </c>
      <c r="J73" s="96">
        <f>H73*1.08</f>
        <v>0</v>
      </c>
      <c r="K73" s="51"/>
      <c r="O73" s="267"/>
    </row>
    <row r="74" spans="1:11" s="1" customFormat="1" ht="12">
      <c r="A74" s="3"/>
      <c r="B74" s="56"/>
      <c r="C74" s="69"/>
      <c r="D74" s="57"/>
      <c r="E74" s="199"/>
      <c r="F74" s="21" t="s">
        <v>278</v>
      </c>
      <c r="G74" s="389"/>
      <c r="H74" s="70">
        <f>SUM(H72:H73)</f>
        <v>0</v>
      </c>
      <c r="I74" s="71">
        <f>SUM(I72:I73)</f>
        <v>0</v>
      </c>
      <c r="J74" s="71">
        <f>SUM(J72:J73)</f>
        <v>0</v>
      </c>
      <c r="K74" s="51"/>
    </row>
    <row r="75" spans="1:11" s="8" customFormat="1" ht="12.75">
      <c r="A75" s="3"/>
      <c r="B75" s="97"/>
      <c r="C75" s="5"/>
      <c r="D75" s="5"/>
      <c r="E75" s="280"/>
      <c r="F75" s="24"/>
      <c r="G75" s="394"/>
      <c r="H75" s="40"/>
      <c r="I75" s="44"/>
      <c r="J75" s="40"/>
      <c r="K75" s="48"/>
    </row>
    <row r="76" ht="12.75">
      <c r="B76" s="6" t="s">
        <v>19</v>
      </c>
    </row>
    <row r="77" spans="1:11" ht="33.75">
      <c r="A77" s="9" t="s">
        <v>264</v>
      </c>
      <c r="B77" s="9" t="s">
        <v>265</v>
      </c>
      <c r="C77" s="115" t="s">
        <v>2</v>
      </c>
      <c r="D77" s="9" t="s">
        <v>266</v>
      </c>
      <c r="E77" s="305" t="s">
        <v>3</v>
      </c>
      <c r="F77" s="78" t="s">
        <v>357</v>
      </c>
      <c r="G77" s="387" t="s">
        <v>268</v>
      </c>
      <c r="H77" s="25" t="s">
        <v>269</v>
      </c>
      <c r="I77" s="25" t="s">
        <v>270</v>
      </c>
      <c r="J77" s="25" t="s">
        <v>271</v>
      </c>
      <c r="K77" s="59" t="s">
        <v>376</v>
      </c>
    </row>
    <row r="78" spans="1:11" ht="25.5">
      <c r="A78" s="94" t="s">
        <v>272</v>
      </c>
      <c r="B78" s="298" t="s">
        <v>55</v>
      </c>
      <c r="C78" s="94"/>
      <c r="D78" s="94" t="s">
        <v>273</v>
      </c>
      <c r="E78" s="282">
        <v>25</v>
      </c>
      <c r="F78" s="146">
        <v>0</v>
      </c>
      <c r="G78" s="282">
        <v>8</v>
      </c>
      <c r="H78" s="353">
        <f>E78*F78</f>
        <v>0</v>
      </c>
      <c r="I78" s="353">
        <f>H78*0.08</f>
        <v>0</v>
      </c>
      <c r="J78" s="418">
        <f>H78+I78</f>
        <v>0</v>
      </c>
      <c r="K78" s="98"/>
    </row>
    <row r="79" spans="1:11" ht="76.5">
      <c r="A79" s="94" t="s">
        <v>274</v>
      </c>
      <c r="B79" s="98" t="s">
        <v>17</v>
      </c>
      <c r="C79" s="94"/>
      <c r="D79" s="352" t="s">
        <v>273</v>
      </c>
      <c r="E79" s="351">
        <v>8</v>
      </c>
      <c r="F79" s="146">
        <v>0</v>
      </c>
      <c r="G79" s="351">
        <v>8</v>
      </c>
      <c r="H79" s="354">
        <f>E79*F79</f>
        <v>0</v>
      </c>
      <c r="I79" s="354">
        <f>H79*0.08</f>
        <v>0</v>
      </c>
      <c r="J79" s="419">
        <f>H79+I79</f>
        <v>0</v>
      </c>
      <c r="K79" s="98"/>
    </row>
    <row r="80" spans="1:11" ht="12.75">
      <c r="A80" s="94"/>
      <c r="B80" s="94"/>
      <c r="C80" s="94"/>
      <c r="D80" s="94"/>
      <c r="E80" s="282"/>
      <c r="F80" s="333" t="s">
        <v>278</v>
      </c>
      <c r="G80" s="282"/>
      <c r="H80" s="355">
        <f>SUM(H78:H79)</f>
        <v>0</v>
      </c>
      <c r="I80" s="356">
        <f>SUM(I78:I79)</f>
        <v>0</v>
      </c>
      <c r="J80" s="356">
        <f>SUM(J78:J79)</f>
        <v>0</v>
      </c>
      <c r="K80" s="98"/>
    </row>
    <row r="81" spans="1:11" s="102" customFormat="1" ht="12.75">
      <c r="A81" s="99"/>
      <c r="B81" s="99"/>
      <c r="C81" s="99"/>
      <c r="D81" s="99"/>
      <c r="E81" s="283"/>
      <c r="F81" s="100"/>
      <c r="G81" s="283"/>
      <c r="H81" s="100"/>
      <c r="I81" s="100"/>
      <c r="J81" s="100"/>
      <c r="K81" s="101"/>
    </row>
    <row r="82" spans="1:10" ht="12.75">
      <c r="A82" s="103"/>
      <c r="B82" s="6" t="s">
        <v>317</v>
      </c>
      <c r="C82" s="104"/>
      <c r="D82" s="104"/>
      <c r="E82" s="284"/>
      <c r="F82" s="105"/>
      <c r="G82" s="284"/>
      <c r="H82" s="105"/>
      <c r="I82" s="105"/>
      <c r="J82" s="105"/>
    </row>
    <row r="83" spans="1:11" ht="33.75">
      <c r="A83" s="103" t="s">
        <v>264</v>
      </c>
      <c r="B83" s="9" t="s">
        <v>265</v>
      </c>
      <c r="C83" s="115" t="s">
        <v>2</v>
      </c>
      <c r="D83" s="9" t="s">
        <v>266</v>
      </c>
      <c r="E83" s="305" t="s">
        <v>3</v>
      </c>
      <c r="F83" s="78" t="s">
        <v>357</v>
      </c>
      <c r="G83" s="387" t="s">
        <v>268</v>
      </c>
      <c r="H83" s="25" t="s">
        <v>269</v>
      </c>
      <c r="I83" s="25" t="s">
        <v>270</v>
      </c>
      <c r="J83" s="25" t="s">
        <v>271</v>
      </c>
      <c r="K83" s="59" t="s">
        <v>376</v>
      </c>
    </row>
    <row r="84" spans="1:11" ht="12.75">
      <c r="A84" s="94">
        <v>1</v>
      </c>
      <c r="B84" s="98" t="s">
        <v>304</v>
      </c>
      <c r="C84" s="94"/>
      <c r="D84" s="10" t="s">
        <v>273</v>
      </c>
      <c r="E84" s="285">
        <v>4000</v>
      </c>
      <c r="F84" s="146">
        <v>0</v>
      </c>
      <c r="G84" s="285">
        <v>8</v>
      </c>
      <c r="H84" s="26">
        <f aca="true" t="shared" si="6" ref="H84:H91">E84*F84</f>
        <v>0</v>
      </c>
      <c r="I84" s="26">
        <f aca="true" t="shared" si="7" ref="I84:I91">H84*0.08</f>
        <v>0</v>
      </c>
      <c r="J84" s="383">
        <f aca="true" t="shared" si="8" ref="J84:J91">H84+I84</f>
        <v>0</v>
      </c>
      <c r="K84" s="98"/>
    </row>
    <row r="85" spans="1:11" ht="12.75">
      <c r="A85" s="94">
        <v>2</v>
      </c>
      <c r="B85" s="98" t="s">
        <v>305</v>
      </c>
      <c r="C85" s="94"/>
      <c r="D85" s="10" t="s">
        <v>273</v>
      </c>
      <c r="E85" s="285">
        <v>1000</v>
      </c>
      <c r="F85" s="146">
        <v>0</v>
      </c>
      <c r="G85" s="285">
        <v>8</v>
      </c>
      <c r="H85" s="26">
        <f t="shared" si="6"/>
        <v>0</v>
      </c>
      <c r="I85" s="26">
        <f t="shared" si="7"/>
        <v>0</v>
      </c>
      <c r="J85" s="383">
        <f t="shared" si="8"/>
        <v>0</v>
      </c>
      <c r="K85" s="98"/>
    </row>
    <row r="86" spans="1:11" ht="12.75">
      <c r="A86" s="94">
        <v>3</v>
      </c>
      <c r="B86" s="297" t="s">
        <v>56</v>
      </c>
      <c r="C86" s="94"/>
      <c r="D86" s="10"/>
      <c r="E86" s="285">
        <v>170</v>
      </c>
      <c r="F86" s="146">
        <v>0</v>
      </c>
      <c r="G86" s="285">
        <v>8</v>
      </c>
      <c r="H86" s="26">
        <f>E86*F86</f>
        <v>0</v>
      </c>
      <c r="I86" s="26">
        <f t="shared" si="7"/>
        <v>0</v>
      </c>
      <c r="J86" s="383">
        <f>H86+I86</f>
        <v>0</v>
      </c>
      <c r="K86" s="98"/>
    </row>
    <row r="87" spans="1:11" ht="12.75">
      <c r="A87" s="94">
        <v>4</v>
      </c>
      <c r="B87" s="297" t="s">
        <v>57</v>
      </c>
      <c r="C87" s="94"/>
      <c r="D87" s="10"/>
      <c r="E87" s="285">
        <v>170</v>
      </c>
      <c r="F87" s="146">
        <v>0</v>
      </c>
      <c r="G87" s="285">
        <v>8</v>
      </c>
      <c r="H87" s="26">
        <f>E87*F87</f>
        <v>0</v>
      </c>
      <c r="I87" s="26">
        <f t="shared" si="7"/>
        <v>0</v>
      </c>
      <c r="J87" s="383">
        <f>H87+I87</f>
        <v>0</v>
      </c>
      <c r="K87" s="98"/>
    </row>
    <row r="88" spans="1:11" ht="63.75">
      <c r="A88" s="94">
        <v>5</v>
      </c>
      <c r="B88" s="98" t="s">
        <v>306</v>
      </c>
      <c r="C88" s="297"/>
      <c r="D88" s="10" t="s">
        <v>273</v>
      </c>
      <c r="E88" s="285">
        <v>1000</v>
      </c>
      <c r="F88" s="146">
        <v>0</v>
      </c>
      <c r="G88" s="285">
        <v>8</v>
      </c>
      <c r="H88" s="26">
        <f t="shared" si="6"/>
        <v>0</v>
      </c>
      <c r="I88" s="26">
        <f t="shared" si="7"/>
        <v>0</v>
      </c>
      <c r="J88" s="383">
        <f t="shared" si="8"/>
        <v>0</v>
      </c>
      <c r="K88" s="98"/>
    </row>
    <row r="89" spans="1:11" ht="63.75">
      <c r="A89" s="94">
        <v>6</v>
      </c>
      <c r="B89" s="98" t="s">
        <v>307</v>
      </c>
      <c r="C89" s="297"/>
      <c r="D89" s="10" t="s">
        <v>273</v>
      </c>
      <c r="E89" s="285">
        <v>3000</v>
      </c>
      <c r="F89" s="146">
        <v>0</v>
      </c>
      <c r="G89" s="285">
        <v>8</v>
      </c>
      <c r="H89" s="26">
        <f t="shared" si="6"/>
        <v>0</v>
      </c>
      <c r="I89" s="26">
        <f t="shared" si="7"/>
        <v>0</v>
      </c>
      <c r="J89" s="383">
        <f t="shared" si="8"/>
        <v>0</v>
      </c>
      <c r="K89" s="98"/>
    </row>
    <row r="90" spans="1:11" ht="76.5">
      <c r="A90" s="94">
        <v>7</v>
      </c>
      <c r="B90" s="106" t="s">
        <v>341</v>
      </c>
      <c r="C90" s="94"/>
      <c r="D90" s="10" t="s">
        <v>273</v>
      </c>
      <c r="E90" s="285">
        <v>30</v>
      </c>
      <c r="F90" s="146">
        <v>0</v>
      </c>
      <c r="G90" s="285">
        <v>8</v>
      </c>
      <c r="H90" s="26">
        <f t="shared" si="6"/>
        <v>0</v>
      </c>
      <c r="I90" s="26">
        <f t="shared" si="7"/>
        <v>0</v>
      </c>
      <c r="J90" s="383">
        <f t="shared" si="8"/>
        <v>0</v>
      </c>
      <c r="K90" s="98"/>
    </row>
    <row r="91" spans="1:11" ht="76.5">
      <c r="A91" s="94">
        <v>8</v>
      </c>
      <c r="B91" s="106" t="s">
        <v>342</v>
      </c>
      <c r="C91" s="94"/>
      <c r="D91" s="10" t="s">
        <v>273</v>
      </c>
      <c r="E91" s="285">
        <v>30</v>
      </c>
      <c r="F91" s="146">
        <v>0</v>
      </c>
      <c r="G91" s="285">
        <v>8</v>
      </c>
      <c r="H91" s="26">
        <f t="shared" si="6"/>
        <v>0</v>
      </c>
      <c r="I91" s="26">
        <f t="shared" si="7"/>
        <v>0</v>
      </c>
      <c r="J91" s="383">
        <f t="shared" si="8"/>
        <v>0</v>
      </c>
      <c r="K91" s="98"/>
    </row>
    <row r="92" spans="1:11" ht="12.75">
      <c r="A92" s="94"/>
      <c r="B92" s="98"/>
      <c r="C92" s="94"/>
      <c r="D92" s="10"/>
      <c r="E92" s="285"/>
      <c r="F92" s="385" t="s">
        <v>278</v>
      </c>
      <c r="G92" s="285"/>
      <c r="H92" s="70">
        <f>SUM(H84:H91)</f>
        <v>0</v>
      </c>
      <c r="I92" s="71">
        <f>SUM(I84:I91)</f>
        <v>0</v>
      </c>
      <c r="J92" s="71">
        <f>SUM(J84:J91)</f>
        <v>0</v>
      </c>
      <c r="K92" s="98"/>
    </row>
    <row r="93" spans="1:10" ht="12.75">
      <c r="A93" s="99"/>
      <c r="B93" s="107"/>
      <c r="C93" s="99"/>
      <c r="D93" s="99"/>
      <c r="E93" s="283"/>
      <c r="F93" s="100"/>
      <c r="G93" s="283"/>
      <c r="H93" s="100"/>
      <c r="I93" s="100"/>
      <c r="J93" s="100"/>
    </row>
    <row r="94" spans="1:10" ht="12.75">
      <c r="A94" s="103"/>
      <c r="B94" s="55" t="s">
        <v>20</v>
      </c>
      <c r="C94" s="104"/>
      <c r="D94" s="104"/>
      <c r="E94" s="284"/>
      <c r="F94" s="105"/>
      <c r="G94" s="284"/>
      <c r="H94" s="105"/>
      <c r="I94" s="105"/>
      <c r="J94" s="105"/>
    </row>
    <row r="95" spans="1:11" ht="33.75">
      <c r="A95" s="9" t="s">
        <v>264</v>
      </c>
      <c r="B95" s="9" t="s">
        <v>265</v>
      </c>
      <c r="C95" s="115" t="s">
        <v>2</v>
      </c>
      <c r="D95" s="9" t="s">
        <v>266</v>
      </c>
      <c r="E95" s="305" t="s">
        <v>3</v>
      </c>
      <c r="F95" s="78" t="s">
        <v>357</v>
      </c>
      <c r="G95" s="387" t="s">
        <v>268</v>
      </c>
      <c r="H95" s="25" t="s">
        <v>269</v>
      </c>
      <c r="I95" s="25" t="s">
        <v>270</v>
      </c>
      <c r="J95" s="25" t="s">
        <v>271</v>
      </c>
      <c r="K95" s="59" t="s">
        <v>376</v>
      </c>
    </row>
    <row r="96" spans="1:11" ht="25.5">
      <c r="A96" s="94" t="s">
        <v>272</v>
      </c>
      <c r="B96" s="98" t="s">
        <v>344</v>
      </c>
      <c r="C96" s="94"/>
      <c r="D96" s="10" t="s">
        <v>273</v>
      </c>
      <c r="E96" s="285">
        <v>20</v>
      </c>
      <c r="F96" s="146">
        <v>0</v>
      </c>
      <c r="G96" s="285">
        <v>8</v>
      </c>
      <c r="H96" s="26">
        <f aca="true" t="shared" si="9" ref="H96:H102">E96*F96</f>
        <v>0</v>
      </c>
      <c r="I96" s="26">
        <f aca="true" t="shared" si="10" ref="I96:I102">H96*0.08</f>
        <v>0</v>
      </c>
      <c r="J96" s="383">
        <f aca="true" t="shared" si="11" ref="J96:J102">H96+I96</f>
        <v>0</v>
      </c>
      <c r="K96" s="98"/>
    </row>
    <row r="97" spans="1:11" ht="25.5">
      <c r="A97" s="94" t="s">
        <v>274</v>
      </c>
      <c r="B97" s="98" t="s">
        <v>345</v>
      </c>
      <c r="C97" s="94"/>
      <c r="D97" s="10" t="s">
        <v>273</v>
      </c>
      <c r="E97" s="285">
        <v>10</v>
      </c>
      <c r="F97" s="146">
        <v>0</v>
      </c>
      <c r="G97" s="285">
        <v>8</v>
      </c>
      <c r="H97" s="26">
        <f t="shared" si="9"/>
        <v>0</v>
      </c>
      <c r="I97" s="26">
        <f t="shared" si="10"/>
        <v>0</v>
      </c>
      <c r="J97" s="383">
        <f t="shared" si="11"/>
        <v>0</v>
      </c>
      <c r="K97" s="98"/>
    </row>
    <row r="98" spans="1:11" ht="25.5">
      <c r="A98" s="94" t="s">
        <v>275</v>
      </c>
      <c r="B98" s="98" t="s">
        <v>346</v>
      </c>
      <c r="C98" s="94"/>
      <c r="D98" s="10" t="s">
        <v>273</v>
      </c>
      <c r="E98" s="285">
        <v>30</v>
      </c>
      <c r="F98" s="146">
        <v>0</v>
      </c>
      <c r="G98" s="285">
        <v>8</v>
      </c>
      <c r="H98" s="26">
        <f t="shared" si="9"/>
        <v>0</v>
      </c>
      <c r="I98" s="26">
        <f t="shared" si="10"/>
        <v>0</v>
      </c>
      <c r="J98" s="383">
        <f t="shared" si="11"/>
        <v>0</v>
      </c>
      <c r="K98" s="98"/>
    </row>
    <row r="99" spans="1:11" ht="25.5">
      <c r="A99" s="94" t="s">
        <v>276</v>
      </c>
      <c r="B99" s="98" t="s">
        <v>347</v>
      </c>
      <c r="C99" s="94"/>
      <c r="D99" s="10" t="s">
        <v>273</v>
      </c>
      <c r="E99" s="285">
        <v>20</v>
      </c>
      <c r="F99" s="146">
        <v>0</v>
      </c>
      <c r="G99" s="285">
        <v>8</v>
      </c>
      <c r="H99" s="26">
        <f t="shared" si="9"/>
        <v>0</v>
      </c>
      <c r="I99" s="26">
        <f t="shared" si="10"/>
        <v>0</v>
      </c>
      <c r="J99" s="383">
        <f t="shared" si="11"/>
        <v>0</v>
      </c>
      <c r="K99" s="98"/>
    </row>
    <row r="100" spans="1:11" ht="51">
      <c r="A100" s="94" t="s">
        <v>279</v>
      </c>
      <c r="B100" s="98" t="s">
        <v>383</v>
      </c>
      <c r="C100" s="297"/>
      <c r="D100" s="10" t="s">
        <v>273</v>
      </c>
      <c r="E100" s="285">
        <v>130</v>
      </c>
      <c r="F100" s="146">
        <v>0</v>
      </c>
      <c r="G100" s="285">
        <v>8</v>
      </c>
      <c r="H100" s="26">
        <f t="shared" si="9"/>
        <v>0</v>
      </c>
      <c r="I100" s="26">
        <f t="shared" si="10"/>
        <v>0</v>
      </c>
      <c r="J100" s="383">
        <f t="shared" si="11"/>
        <v>0</v>
      </c>
      <c r="K100" s="98"/>
    </row>
    <row r="101" spans="1:11" ht="25.5">
      <c r="A101" s="94" t="s">
        <v>280</v>
      </c>
      <c r="B101" s="98" t="s">
        <v>348</v>
      </c>
      <c r="C101" s="94"/>
      <c r="D101" s="10" t="s">
        <v>273</v>
      </c>
      <c r="E101" s="285">
        <v>5</v>
      </c>
      <c r="F101" s="146">
        <v>0</v>
      </c>
      <c r="G101" s="285">
        <v>8</v>
      </c>
      <c r="H101" s="26">
        <f t="shared" si="9"/>
        <v>0</v>
      </c>
      <c r="I101" s="26">
        <f t="shared" si="10"/>
        <v>0</v>
      </c>
      <c r="J101" s="383">
        <f t="shared" si="11"/>
        <v>0</v>
      </c>
      <c r="K101" s="98"/>
    </row>
    <row r="102" spans="1:11" ht="191.25">
      <c r="A102" s="94">
        <v>7</v>
      </c>
      <c r="B102" s="108" t="s">
        <v>328</v>
      </c>
      <c r="C102" s="94"/>
      <c r="D102" s="10" t="s">
        <v>273</v>
      </c>
      <c r="E102" s="285">
        <v>15</v>
      </c>
      <c r="F102" s="146">
        <v>0</v>
      </c>
      <c r="G102" s="285">
        <v>8</v>
      </c>
      <c r="H102" s="26">
        <f t="shared" si="9"/>
        <v>0</v>
      </c>
      <c r="I102" s="26">
        <f t="shared" si="10"/>
        <v>0</v>
      </c>
      <c r="J102" s="383">
        <f t="shared" si="11"/>
        <v>0</v>
      </c>
      <c r="K102" s="98"/>
    </row>
    <row r="103" spans="1:11" ht="12.75">
      <c r="A103" s="94"/>
      <c r="B103" s="94"/>
      <c r="C103" s="94"/>
      <c r="D103" s="94"/>
      <c r="E103" s="282"/>
      <c r="F103" s="26" t="s">
        <v>278</v>
      </c>
      <c r="G103" s="285"/>
      <c r="H103" s="70">
        <f>SUM(H96:H102)</f>
        <v>0</v>
      </c>
      <c r="I103" s="71">
        <f>SUM(I96:I102)</f>
        <v>0</v>
      </c>
      <c r="J103" s="71">
        <f>SUM(J96:J102)</f>
        <v>0</v>
      </c>
      <c r="K103" s="98"/>
    </row>
    <row r="104" spans="1:11" s="102" customFormat="1" ht="12.75">
      <c r="A104" s="99"/>
      <c r="B104" s="107"/>
      <c r="C104" s="99"/>
      <c r="D104" s="99"/>
      <c r="E104" s="283"/>
      <c r="F104" s="100"/>
      <c r="G104" s="283"/>
      <c r="H104" s="100"/>
      <c r="I104" s="100"/>
      <c r="J104" s="100"/>
      <c r="K104" s="101"/>
    </row>
    <row r="106" spans="1:11" s="1" customFormat="1" ht="12">
      <c r="A106" s="3"/>
      <c r="B106" s="55" t="s">
        <v>21</v>
      </c>
      <c r="C106" s="109"/>
      <c r="D106" s="109"/>
      <c r="E106" s="288"/>
      <c r="F106" s="24"/>
      <c r="G106" s="386"/>
      <c r="H106" s="40"/>
      <c r="I106" s="44"/>
      <c r="J106" s="40"/>
      <c r="K106" s="47"/>
    </row>
    <row r="107" spans="1:11" s="8" customFormat="1" ht="33.75">
      <c r="A107" s="9" t="s">
        <v>264</v>
      </c>
      <c r="B107" s="27" t="s">
        <v>265</v>
      </c>
      <c r="C107" s="115" t="s">
        <v>2</v>
      </c>
      <c r="D107" s="9" t="s">
        <v>266</v>
      </c>
      <c r="E107" s="305" t="s">
        <v>3</v>
      </c>
      <c r="F107" s="78" t="s">
        <v>357</v>
      </c>
      <c r="G107" s="387" t="s">
        <v>268</v>
      </c>
      <c r="H107" s="41" t="s">
        <v>269</v>
      </c>
      <c r="I107" s="45" t="s">
        <v>270</v>
      </c>
      <c r="J107" s="45" t="s">
        <v>271</v>
      </c>
      <c r="K107" s="59" t="s">
        <v>376</v>
      </c>
    </row>
    <row r="108" spans="1:11" s="1" customFormat="1" ht="23.25" customHeight="1">
      <c r="A108" s="12" t="s">
        <v>272</v>
      </c>
      <c r="B108" s="81" t="s">
        <v>349</v>
      </c>
      <c r="C108" s="304"/>
      <c r="D108" s="300" t="s">
        <v>350</v>
      </c>
      <c r="E108" s="314">
        <v>50</v>
      </c>
      <c r="F108" s="146">
        <v>0</v>
      </c>
      <c r="G108" s="395">
        <v>8</v>
      </c>
      <c r="H108" s="26">
        <f aca="true" t="shared" si="12" ref="H108:H114">E108*F108</f>
        <v>0</v>
      </c>
      <c r="I108" s="26">
        <f aca="true" t="shared" si="13" ref="I108:I114">H108*0.08</f>
        <v>0</v>
      </c>
      <c r="J108" s="383">
        <f aca="true" t="shared" si="14" ref="J108:J114">H108+I108</f>
        <v>0</v>
      </c>
      <c r="K108" s="304"/>
    </row>
    <row r="109" spans="1:11" s="1" customFormat="1" ht="23.25" customHeight="1">
      <c r="A109" s="12" t="s">
        <v>274</v>
      </c>
      <c r="B109" s="81" t="s">
        <v>351</v>
      </c>
      <c r="C109" s="304"/>
      <c r="D109" s="300" t="s">
        <v>350</v>
      </c>
      <c r="E109" s="314">
        <v>50</v>
      </c>
      <c r="F109" s="146">
        <v>0</v>
      </c>
      <c r="G109" s="395">
        <v>8</v>
      </c>
      <c r="H109" s="26">
        <f t="shared" si="12"/>
        <v>0</v>
      </c>
      <c r="I109" s="26">
        <f t="shared" si="13"/>
        <v>0</v>
      </c>
      <c r="J109" s="383">
        <f t="shared" si="14"/>
        <v>0</v>
      </c>
      <c r="K109" s="304"/>
    </row>
    <row r="110" spans="1:11" s="1" customFormat="1" ht="23.25" customHeight="1">
      <c r="A110" s="13" t="s">
        <v>275</v>
      </c>
      <c r="B110" s="86" t="s">
        <v>352</v>
      </c>
      <c r="C110" s="304"/>
      <c r="D110" s="301" t="s">
        <v>350</v>
      </c>
      <c r="E110" s="315">
        <v>50</v>
      </c>
      <c r="F110" s="146">
        <v>0</v>
      </c>
      <c r="G110" s="396">
        <v>8</v>
      </c>
      <c r="H110" s="26">
        <f t="shared" si="12"/>
        <v>0</v>
      </c>
      <c r="I110" s="26">
        <f t="shared" si="13"/>
        <v>0</v>
      </c>
      <c r="J110" s="383">
        <f t="shared" si="14"/>
        <v>0</v>
      </c>
      <c r="K110" s="304"/>
    </row>
    <row r="111" spans="1:11" s="1" customFormat="1" ht="23.25" customHeight="1">
      <c r="A111" s="13" t="s">
        <v>276</v>
      </c>
      <c r="B111" s="111" t="s">
        <v>353</v>
      </c>
      <c r="C111" s="304"/>
      <c r="D111" s="302" t="s">
        <v>350</v>
      </c>
      <c r="E111" s="316">
        <v>50</v>
      </c>
      <c r="F111" s="146">
        <v>0</v>
      </c>
      <c r="G111" s="397">
        <v>8</v>
      </c>
      <c r="H111" s="26">
        <f t="shared" si="12"/>
        <v>0</v>
      </c>
      <c r="I111" s="26">
        <f t="shared" si="13"/>
        <v>0</v>
      </c>
      <c r="J111" s="383">
        <f t="shared" si="14"/>
        <v>0</v>
      </c>
      <c r="K111" s="304"/>
    </row>
    <row r="112" spans="1:11" s="1" customFormat="1" ht="23.25" customHeight="1">
      <c r="A112" s="13" t="s">
        <v>279</v>
      </c>
      <c r="B112" s="111" t="s">
        <v>354</v>
      </c>
      <c r="C112" s="304"/>
      <c r="D112" s="302" t="s">
        <v>350</v>
      </c>
      <c r="E112" s="316">
        <v>50</v>
      </c>
      <c r="F112" s="146">
        <v>0</v>
      </c>
      <c r="G112" s="397">
        <v>8</v>
      </c>
      <c r="H112" s="26">
        <f t="shared" si="12"/>
        <v>0</v>
      </c>
      <c r="I112" s="26">
        <f t="shared" si="13"/>
        <v>0</v>
      </c>
      <c r="J112" s="383">
        <f t="shared" si="14"/>
        <v>0</v>
      </c>
      <c r="K112" s="304"/>
    </row>
    <row r="113" spans="1:11" s="1" customFormat="1" ht="23.25" customHeight="1">
      <c r="A113" s="112" t="s">
        <v>280</v>
      </c>
      <c r="B113" s="113" t="s">
        <v>355</v>
      </c>
      <c r="C113" s="304"/>
      <c r="D113" s="303" t="s">
        <v>350</v>
      </c>
      <c r="E113" s="318">
        <v>100</v>
      </c>
      <c r="F113" s="146">
        <v>0</v>
      </c>
      <c r="G113" s="398">
        <v>8</v>
      </c>
      <c r="H113" s="26">
        <f t="shared" si="12"/>
        <v>0</v>
      </c>
      <c r="I113" s="26">
        <f t="shared" si="13"/>
        <v>0</v>
      </c>
      <c r="J113" s="383">
        <f t="shared" si="14"/>
        <v>0</v>
      </c>
      <c r="K113" s="304"/>
    </row>
    <row r="114" spans="1:11" s="1" customFormat="1" ht="22.5">
      <c r="A114" s="12" t="s">
        <v>289</v>
      </c>
      <c r="B114" s="81" t="s">
        <v>356</v>
      </c>
      <c r="C114" s="304"/>
      <c r="D114" s="300" t="s">
        <v>350</v>
      </c>
      <c r="E114" s="314">
        <v>50</v>
      </c>
      <c r="F114" s="146">
        <v>0</v>
      </c>
      <c r="G114" s="395">
        <v>8</v>
      </c>
      <c r="H114" s="26">
        <f t="shared" si="12"/>
        <v>0</v>
      </c>
      <c r="I114" s="26">
        <f t="shared" si="13"/>
        <v>0</v>
      </c>
      <c r="J114" s="383">
        <f t="shared" si="14"/>
        <v>0</v>
      </c>
      <c r="K114" s="304"/>
    </row>
    <row r="115" spans="1:11" s="1" customFormat="1" ht="12">
      <c r="A115" s="3"/>
      <c r="B115" s="114"/>
      <c r="C115" s="69"/>
      <c r="D115" s="57"/>
      <c r="E115" s="199"/>
      <c r="F115" s="21" t="s">
        <v>278</v>
      </c>
      <c r="G115" s="389"/>
      <c r="H115" s="70">
        <f>SUM(H108:H114)</f>
        <v>0</v>
      </c>
      <c r="I115" s="71">
        <f>SUM(I108:I114)</f>
        <v>0</v>
      </c>
      <c r="J115" s="71">
        <f>SUM(J108:J114)</f>
        <v>0</v>
      </c>
      <c r="K115" s="51"/>
    </row>
    <row r="116" spans="1:11" s="1" customFormat="1" ht="12">
      <c r="A116" s="3"/>
      <c r="B116" s="56"/>
      <c r="C116" s="56"/>
      <c r="D116" s="56"/>
      <c r="E116" s="288"/>
      <c r="F116" s="24"/>
      <c r="G116" s="390"/>
      <c r="H116" s="11"/>
      <c r="I116" s="44"/>
      <c r="J116" s="40"/>
      <c r="K116" s="47"/>
    </row>
    <row r="117" spans="1:11" s="1" customFormat="1" ht="12">
      <c r="A117" s="3"/>
      <c r="B117" s="55" t="s">
        <v>124</v>
      </c>
      <c r="C117" s="69"/>
      <c r="D117" s="69"/>
      <c r="E117" s="280"/>
      <c r="F117" s="24"/>
      <c r="G117" s="386"/>
      <c r="H117" s="40"/>
      <c r="I117" s="44"/>
      <c r="J117" s="40"/>
      <c r="K117" s="47"/>
    </row>
    <row r="118" spans="1:11" s="8" customFormat="1" ht="33.75">
      <c r="A118" s="9" t="s">
        <v>264</v>
      </c>
      <c r="B118" s="27" t="s">
        <v>265</v>
      </c>
      <c r="C118" s="115" t="s">
        <v>2</v>
      </c>
      <c r="D118" s="9" t="s">
        <v>266</v>
      </c>
      <c r="E118" s="305" t="s">
        <v>3</v>
      </c>
      <c r="F118" s="78" t="s">
        <v>357</v>
      </c>
      <c r="G118" s="387" t="s">
        <v>268</v>
      </c>
      <c r="H118" s="41" t="s">
        <v>269</v>
      </c>
      <c r="I118" s="45" t="s">
        <v>270</v>
      </c>
      <c r="J118" s="45" t="s">
        <v>271</v>
      </c>
      <c r="K118" s="59" t="s">
        <v>376</v>
      </c>
    </row>
    <row r="119" spans="1:11" s="1" customFormat="1" ht="25.5">
      <c r="A119" s="12" t="s">
        <v>272</v>
      </c>
      <c r="B119" s="275" t="s">
        <v>122</v>
      </c>
      <c r="C119" s="34"/>
      <c r="D119" s="33" t="s">
        <v>273</v>
      </c>
      <c r="E119" s="306">
        <v>100</v>
      </c>
      <c r="F119" s="146">
        <v>0</v>
      </c>
      <c r="G119" s="309">
        <v>8</v>
      </c>
      <c r="H119" s="274">
        <f>E119*F119</f>
        <v>0</v>
      </c>
      <c r="I119" s="274">
        <f>H119*0.08</f>
        <v>0</v>
      </c>
      <c r="J119" s="274">
        <f>H119+I119</f>
        <v>0</v>
      </c>
      <c r="K119" s="47"/>
    </row>
    <row r="120" spans="1:11" s="1" customFormat="1" ht="25.5">
      <c r="A120" s="12" t="s">
        <v>274</v>
      </c>
      <c r="B120" s="275" t="s">
        <v>123</v>
      </c>
      <c r="C120" s="34"/>
      <c r="D120" s="12" t="s">
        <v>273</v>
      </c>
      <c r="E120" s="306">
        <v>5</v>
      </c>
      <c r="F120" s="146">
        <v>0</v>
      </c>
      <c r="G120" s="309">
        <v>8</v>
      </c>
      <c r="H120" s="274">
        <f>E120*F120</f>
        <v>0</v>
      </c>
      <c r="I120" s="274">
        <f>H120*0.08</f>
        <v>0</v>
      </c>
      <c r="J120" s="274">
        <f>H120+I120</f>
        <v>0</v>
      </c>
      <c r="K120" s="47"/>
    </row>
    <row r="121" spans="1:11" s="1" customFormat="1" ht="16.5" customHeight="1">
      <c r="A121" s="50"/>
      <c r="B121" s="114"/>
      <c r="C121" s="114"/>
      <c r="D121" s="118"/>
      <c r="E121" s="286"/>
      <c r="F121" s="120" t="s">
        <v>15</v>
      </c>
      <c r="G121" s="399"/>
      <c r="H121" s="121">
        <f>SUM(H119:H120)</f>
        <v>0</v>
      </c>
      <c r="I121" s="121">
        <f>SUM(I119:I120)</f>
        <v>0</v>
      </c>
      <c r="J121" s="121">
        <f>SUM(J119:J120)</f>
        <v>0</v>
      </c>
      <c r="K121" s="51"/>
    </row>
    <row r="122" spans="1:11" s="1" customFormat="1" ht="23.25" customHeight="1">
      <c r="A122" s="50"/>
      <c r="B122" s="114"/>
      <c r="C122" s="114"/>
      <c r="D122" s="118"/>
      <c r="E122" s="286"/>
      <c r="F122" s="7"/>
      <c r="G122" s="394"/>
      <c r="H122" s="44"/>
      <c r="I122" s="44"/>
      <c r="J122" s="44"/>
      <c r="K122" s="47"/>
    </row>
    <row r="123" spans="1:11" s="1" customFormat="1" ht="23.25" customHeight="1">
      <c r="A123" s="3"/>
      <c r="B123" s="55" t="s">
        <v>93</v>
      </c>
      <c r="C123" s="69"/>
      <c r="D123" s="69"/>
      <c r="E123" s="280"/>
      <c r="F123" s="24"/>
      <c r="G123" s="386"/>
      <c r="H123" s="40"/>
      <c r="I123" s="44"/>
      <c r="J123" s="40"/>
      <c r="K123" s="47"/>
    </row>
    <row r="124" spans="1:11" s="1" customFormat="1" ht="34.5" customHeight="1">
      <c r="A124" s="9" t="s">
        <v>264</v>
      </c>
      <c r="B124" s="27" t="s">
        <v>265</v>
      </c>
      <c r="C124" s="115" t="s">
        <v>2</v>
      </c>
      <c r="D124" s="9" t="s">
        <v>266</v>
      </c>
      <c r="E124" s="305" t="s">
        <v>3</v>
      </c>
      <c r="F124" s="78" t="s">
        <v>357</v>
      </c>
      <c r="G124" s="387" t="s">
        <v>268</v>
      </c>
      <c r="H124" s="41" t="s">
        <v>269</v>
      </c>
      <c r="I124" s="45" t="s">
        <v>270</v>
      </c>
      <c r="J124" s="45" t="s">
        <v>271</v>
      </c>
      <c r="K124" s="59" t="s">
        <v>376</v>
      </c>
    </row>
    <row r="125" spans="1:11" s="1" customFormat="1" ht="12">
      <c r="A125" s="14">
        <v>1</v>
      </c>
      <c r="B125" s="111" t="s">
        <v>117</v>
      </c>
      <c r="C125" s="34"/>
      <c r="D125" s="117" t="s">
        <v>301</v>
      </c>
      <c r="E125" s="330">
        <v>760</v>
      </c>
      <c r="F125" s="146">
        <v>0</v>
      </c>
      <c r="G125" s="397">
        <v>8</v>
      </c>
      <c r="H125" s="26">
        <f>E125*F125</f>
        <v>0</v>
      </c>
      <c r="I125" s="26">
        <f>H125*0.08</f>
        <v>0</v>
      </c>
      <c r="J125" s="383">
        <f>H125+I125</f>
        <v>0</v>
      </c>
      <c r="K125" s="51">
        <v>1</v>
      </c>
    </row>
    <row r="126" spans="1:11" s="1" customFormat="1" ht="12">
      <c r="A126" s="14">
        <v>2</v>
      </c>
      <c r="B126" s="111" t="s">
        <v>118</v>
      </c>
      <c r="C126" s="34"/>
      <c r="D126" s="117" t="s">
        <v>301</v>
      </c>
      <c r="E126" s="330">
        <v>560</v>
      </c>
      <c r="F126" s="146">
        <v>0</v>
      </c>
      <c r="G126" s="397">
        <v>8</v>
      </c>
      <c r="H126" s="26">
        <f>E126*F126</f>
        <v>0</v>
      </c>
      <c r="I126" s="26">
        <f>H126*0.08</f>
        <v>0</v>
      </c>
      <c r="J126" s="383">
        <f>H126+I126</f>
        <v>0</v>
      </c>
      <c r="K126" s="51">
        <v>1</v>
      </c>
    </row>
    <row r="127" spans="1:11" s="1" customFormat="1" ht="12">
      <c r="A127" s="14">
        <v>3</v>
      </c>
      <c r="B127" s="111" t="s">
        <v>119</v>
      </c>
      <c r="C127" s="34"/>
      <c r="D127" s="117" t="s">
        <v>301</v>
      </c>
      <c r="E127" s="330">
        <v>450</v>
      </c>
      <c r="F127" s="146">
        <v>0</v>
      </c>
      <c r="G127" s="397">
        <v>8</v>
      </c>
      <c r="H127" s="26">
        <f>E127*F127</f>
        <v>0</v>
      </c>
      <c r="I127" s="26">
        <f>H127*0.08</f>
        <v>0</v>
      </c>
      <c r="J127" s="383">
        <f>H127+I127</f>
        <v>0</v>
      </c>
      <c r="K127" s="51">
        <v>1</v>
      </c>
    </row>
    <row r="128" spans="1:11" s="1" customFormat="1" ht="12">
      <c r="A128" s="14">
        <v>4</v>
      </c>
      <c r="B128" s="111" t="s">
        <v>120</v>
      </c>
      <c r="C128" s="34"/>
      <c r="D128" s="117" t="s">
        <v>301</v>
      </c>
      <c r="E128" s="330">
        <v>300</v>
      </c>
      <c r="F128" s="146">
        <v>0</v>
      </c>
      <c r="G128" s="397">
        <v>8</v>
      </c>
      <c r="H128" s="26">
        <f>E128*F128</f>
        <v>0</v>
      </c>
      <c r="I128" s="26">
        <f>H128*0.08</f>
        <v>0</v>
      </c>
      <c r="J128" s="383">
        <f>H128+I128</f>
        <v>0</v>
      </c>
      <c r="K128" s="51">
        <v>1</v>
      </c>
    </row>
    <row r="129" spans="1:11" s="1" customFormat="1" ht="12">
      <c r="A129" s="14">
        <v>5</v>
      </c>
      <c r="B129" s="111" t="s">
        <v>121</v>
      </c>
      <c r="C129" s="34"/>
      <c r="D129" s="117" t="s">
        <v>301</v>
      </c>
      <c r="E129" s="330">
        <v>200</v>
      </c>
      <c r="F129" s="146">
        <v>0</v>
      </c>
      <c r="G129" s="397">
        <v>8</v>
      </c>
      <c r="H129" s="26">
        <f>E129*F129</f>
        <v>0</v>
      </c>
      <c r="I129" s="26">
        <f>H129*0.08</f>
        <v>0</v>
      </c>
      <c r="J129" s="383">
        <f>H129+I129</f>
        <v>0</v>
      </c>
      <c r="K129" s="51">
        <v>1</v>
      </c>
    </row>
    <row r="130" spans="1:11" s="1" customFormat="1" ht="12">
      <c r="A130" s="3"/>
      <c r="B130" s="126"/>
      <c r="C130" s="127"/>
      <c r="D130" s="128"/>
      <c r="E130" s="199"/>
      <c r="F130" s="63" t="s">
        <v>278</v>
      </c>
      <c r="G130" s="389"/>
      <c r="H130" s="70">
        <f>SUM(H125:H129)</f>
        <v>0</v>
      </c>
      <c r="I130" s="71">
        <f>SUM(I125:I129)</f>
        <v>0</v>
      </c>
      <c r="J130" s="71">
        <f>SUM(J125:J129)</f>
        <v>0</v>
      </c>
      <c r="K130" s="51"/>
    </row>
    <row r="131" spans="1:11" s="1" customFormat="1" ht="12">
      <c r="A131" s="3"/>
      <c r="B131" s="126"/>
      <c r="C131" s="127"/>
      <c r="D131" s="128"/>
      <c r="E131" s="199"/>
      <c r="F131" s="11"/>
      <c r="G131" s="390"/>
      <c r="H131" s="270"/>
      <c r="I131" s="271"/>
      <c r="J131" s="271"/>
      <c r="K131" s="47"/>
    </row>
    <row r="132" spans="1:11" s="1" customFormat="1" ht="12">
      <c r="A132" s="3"/>
      <c r="B132" s="55" t="s">
        <v>92</v>
      </c>
      <c r="C132" s="69"/>
      <c r="D132" s="69"/>
      <c r="E132" s="280"/>
      <c r="F132" s="24"/>
      <c r="G132" s="386"/>
      <c r="H132" s="40"/>
      <c r="I132" s="44"/>
      <c r="J132" s="40"/>
      <c r="K132" s="47"/>
    </row>
    <row r="133" spans="1:11" s="1" customFormat="1" ht="33.75">
      <c r="A133" s="9" t="s">
        <v>264</v>
      </c>
      <c r="B133" s="27" t="s">
        <v>265</v>
      </c>
      <c r="C133" s="115" t="s">
        <v>2</v>
      </c>
      <c r="D133" s="9" t="s">
        <v>266</v>
      </c>
      <c r="E133" s="305" t="s">
        <v>3</v>
      </c>
      <c r="F133" s="78" t="s">
        <v>357</v>
      </c>
      <c r="G133" s="387" t="s">
        <v>268</v>
      </c>
      <c r="H133" s="41" t="s">
        <v>269</v>
      </c>
      <c r="I133" s="45" t="s">
        <v>270</v>
      </c>
      <c r="J133" s="45" t="s">
        <v>271</v>
      </c>
      <c r="K133" s="59" t="s">
        <v>376</v>
      </c>
    </row>
    <row r="134" spans="1:11" s="1" customFormat="1" ht="12">
      <c r="A134" s="14">
        <v>6</v>
      </c>
      <c r="B134" s="122" t="s">
        <v>367</v>
      </c>
      <c r="C134" s="32"/>
      <c r="D134" s="123" t="s">
        <v>350</v>
      </c>
      <c r="E134" s="331">
        <v>30</v>
      </c>
      <c r="F134" s="146">
        <v>0</v>
      </c>
      <c r="G134" s="397">
        <v>8</v>
      </c>
      <c r="H134" s="42">
        <f>E134*F134</f>
        <v>0</v>
      </c>
      <c r="I134" s="42">
        <f>H134*0.08</f>
        <v>0</v>
      </c>
      <c r="J134" s="42">
        <f>H134+I134</f>
        <v>0</v>
      </c>
      <c r="K134" s="429"/>
    </row>
    <row r="135" spans="1:11" s="1" customFormat="1" ht="12">
      <c r="A135" s="14">
        <v>7</v>
      </c>
      <c r="B135" s="116" t="s">
        <v>368</v>
      </c>
      <c r="C135" s="34"/>
      <c r="D135" s="37" t="s">
        <v>273</v>
      </c>
      <c r="E135" s="417">
        <v>5300</v>
      </c>
      <c r="F135" s="146">
        <v>0</v>
      </c>
      <c r="G135" s="397">
        <v>8</v>
      </c>
      <c r="H135" s="42">
        <f>E135*F135</f>
        <v>0</v>
      </c>
      <c r="I135" s="42">
        <f>H135*0.08</f>
        <v>0</v>
      </c>
      <c r="J135" s="42">
        <f>H135+I135</f>
        <v>0</v>
      </c>
      <c r="K135" s="429">
        <v>5</v>
      </c>
    </row>
    <row r="136" spans="1:11" s="1" customFormat="1" ht="56.25">
      <c r="A136" s="14">
        <v>8</v>
      </c>
      <c r="B136" s="124" t="s">
        <v>369</v>
      </c>
      <c r="C136" s="32"/>
      <c r="D136" s="125" t="s">
        <v>273</v>
      </c>
      <c r="E136" s="309">
        <v>150</v>
      </c>
      <c r="F136" s="146">
        <v>0</v>
      </c>
      <c r="G136" s="397">
        <v>8</v>
      </c>
      <c r="H136" s="42">
        <f>E136*F136</f>
        <v>0</v>
      </c>
      <c r="I136" s="42">
        <f>H136*0.08</f>
        <v>0</v>
      </c>
      <c r="J136" s="42">
        <f>H136+I136</f>
        <v>0</v>
      </c>
      <c r="K136" s="429">
        <v>1</v>
      </c>
    </row>
    <row r="137" spans="1:11" s="1" customFormat="1" ht="12">
      <c r="A137" s="3"/>
      <c r="B137" s="126"/>
      <c r="C137" s="127"/>
      <c r="D137" s="128"/>
      <c r="E137" s="199"/>
      <c r="F137" s="63" t="s">
        <v>278</v>
      </c>
      <c r="G137" s="390"/>
      <c r="H137" s="70">
        <f>SUM(H134:H136)</f>
        <v>0</v>
      </c>
      <c r="I137" s="71">
        <f>SUM(I134:I136)</f>
        <v>0</v>
      </c>
      <c r="J137" s="71">
        <f>SUM(J134:J136)</f>
        <v>0</v>
      </c>
      <c r="K137" s="47"/>
    </row>
    <row r="138" spans="1:11" s="1" customFormat="1" ht="12">
      <c r="A138" s="3"/>
      <c r="B138" s="126"/>
      <c r="C138" s="127"/>
      <c r="D138" s="128"/>
      <c r="E138" s="199"/>
      <c r="F138" s="11"/>
      <c r="G138" s="390"/>
      <c r="H138" s="270"/>
      <c r="I138" s="271"/>
      <c r="J138" s="271"/>
      <c r="K138" s="47"/>
    </row>
    <row r="140" spans="1:11" s="1" customFormat="1" ht="12">
      <c r="A140" s="3"/>
      <c r="B140" s="349" t="s">
        <v>125</v>
      </c>
      <c r="C140" s="75"/>
      <c r="D140" s="75"/>
      <c r="E140" s="199"/>
      <c r="F140" s="24"/>
      <c r="G140" s="386"/>
      <c r="H140" s="40"/>
      <c r="I140" s="44"/>
      <c r="J140" s="40"/>
      <c r="K140" s="47"/>
    </row>
    <row r="141" spans="1:11" s="8" customFormat="1" ht="33.75">
      <c r="A141" s="9" t="s">
        <v>264</v>
      </c>
      <c r="B141" s="27" t="s">
        <v>265</v>
      </c>
      <c r="C141" s="115" t="s">
        <v>2</v>
      </c>
      <c r="D141" s="9" t="s">
        <v>266</v>
      </c>
      <c r="E141" s="305" t="s">
        <v>3</v>
      </c>
      <c r="F141" s="78" t="s">
        <v>357</v>
      </c>
      <c r="G141" s="387" t="s">
        <v>268</v>
      </c>
      <c r="H141" s="41" t="s">
        <v>269</v>
      </c>
      <c r="I141" s="45" t="s">
        <v>270</v>
      </c>
      <c r="J141" s="45" t="s">
        <v>271</v>
      </c>
      <c r="K141" s="59" t="s">
        <v>376</v>
      </c>
    </row>
    <row r="142" spans="1:11" s="1" customFormat="1" ht="60" customHeight="1">
      <c r="A142" s="344">
        <v>1</v>
      </c>
      <c r="B142" s="345" t="s">
        <v>382</v>
      </c>
      <c r="C142" s="346"/>
      <c r="D142" s="347" t="s">
        <v>273</v>
      </c>
      <c r="E142" s="348">
        <v>150</v>
      </c>
      <c r="F142" s="415">
        <v>0</v>
      </c>
      <c r="G142" s="400">
        <v>8</v>
      </c>
      <c r="H142" s="43">
        <f>F142*E142</f>
        <v>0</v>
      </c>
      <c r="I142" s="46">
        <f>H142*0.08</f>
        <v>0</v>
      </c>
      <c r="J142" s="46">
        <f>H142*1.08</f>
        <v>0</v>
      </c>
      <c r="K142" s="51">
        <v>1</v>
      </c>
    </row>
    <row r="143" spans="1:11" s="1" customFormat="1" ht="48">
      <c r="A143" s="60">
        <v>2</v>
      </c>
      <c r="B143" s="15" t="s">
        <v>343</v>
      </c>
      <c r="C143" s="204"/>
      <c r="D143" s="60" t="s">
        <v>273</v>
      </c>
      <c r="E143" s="198">
        <v>800</v>
      </c>
      <c r="F143" s="146">
        <v>0</v>
      </c>
      <c r="G143" s="401">
        <v>8</v>
      </c>
      <c r="H143" s="343">
        <f>F143*E143</f>
        <v>0</v>
      </c>
      <c r="I143" s="46">
        <f>H143*0.08</f>
        <v>0</v>
      </c>
      <c r="J143" s="46">
        <f>H143*1.08</f>
        <v>0</v>
      </c>
      <c r="K143" s="51">
        <v>1</v>
      </c>
    </row>
    <row r="144" spans="1:11" s="1" customFormat="1" ht="12">
      <c r="A144" s="3"/>
      <c r="B144" s="74"/>
      <c r="C144" s="75"/>
      <c r="D144" s="57"/>
      <c r="E144" s="199"/>
      <c r="F144" s="63" t="s">
        <v>278</v>
      </c>
      <c r="G144" s="390"/>
      <c r="H144" s="70">
        <f>SUM(H142:H143)</f>
        <v>0</v>
      </c>
      <c r="I144" s="71">
        <f>SUM(I142:I143)</f>
        <v>0</v>
      </c>
      <c r="J144" s="71">
        <f>SUM(J142:J143)</f>
        <v>0</v>
      </c>
      <c r="K144" s="51"/>
    </row>
    <row r="145" spans="1:11" s="1" customFormat="1" ht="12">
      <c r="A145" s="3"/>
      <c r="B145" s="74"/>
      <c r="C145" s="75"/>
      <c r="D145" s="57"/>
      <c r="E145" s="199"/>
      <c r="F145" s="11"/>
      <c r="G145" s="390"/>
      <c r="H145" s="270"/>
      <c r="I145" s="271"/>
      <c r="J145" s="271"/>
      <c r="K145" s="47"/>
    </row>
    <row r="146" spans="1:11" s="1" customFormat="1" ht="12">
      <c r="A146" s="3"/>
      <c r="B146" s="349" t="s">
        <v>89</v>
      </c>
      <c r="C146" s="75"/>
      <c r="D146" s="75"/>
      <c r="E146" s="199"/>
      <c r="F146" s="24"/>
      <c r="G146" s="386"/>
      <c r="H146" s="40"/>
      <c r="I146" s="44"/>
      <c r="J146" s="40"/>
      <c r="K146" s="47"/>
    </row>
    <row r="147" spans="1:11" s="1" customFormat="1" ht="33.75">
      <c r="A147" s="9" t="s">
        <v>264</v>
      </c>
      <c r="B147" s="27" t="s">
        <v>265</v>
      </c>
      <c r="C147" s="115" t="s">
        <v>2</v>
      </c>
      <c r="D147" s="9" t="s">
        <v>266</v>
      </c>
      <c r="E147" s="305" t="s">
        <v>3</v>
      </c>
      <c r="F147" s="78" t="s">
        <v>357</v>
      </c>
      <c r="G147" s="387" t="s">
        <v>268</v>
      </c>
      <c r="H147" s="41" t="s">
        <v>269</v>
      </c>
      <c r="I147" s="45" t="s">
        <v>270</v>
      </c>
      <c r="J147" s="45" t="s">
        <v>271</v>
      </c>
      <c r="K147" s="59" t="s">
        <v>376</v>
      </c>
    </row>
    <row r="148" spans="1:11" s="1" customFormat="1" ht="72">
      <c r="A148" s="60">
        <v>3</v>
      </c>
      <c r="B148" s="15" t="s">
        <v>8</v>
      </c>
      <c r="C148" s="204"/>
      <c r="D148" s="60" t="s">
        <v>273</v>
      </c>
      <c r="E148" s="198">
        <v>250</v>
      </c>
      <c r="F148" s="146">
        <v>0</v>
      </c>
      <c r="G148" s="401">
        <v>8</v>
      </c>
      <c r="H148" s="343">
        <f>F148*E148</f>
        <v>0</v>
      </c>
      <c r="I148" s="46">
        <f>H148*0.08</f>
        <v>0</v>
      </c>
      <c r="J148" s="46">
        <f>H148*1.08</f>
        <v>0</v>
      </c>
      <c r="K148" s="365">
        <v>1</v>
      </c>
    </row>
    <row r="149" spans="1:11" s="1" customFormat="1" ht="12">
      <c r="A149" s="3"/>
      <c r="B149" s="74"/>
      <c r="C149" s="75"/>
      <c r="D149" s="57"/>
      <c r="E149" s="199"/>
      <c r="F149" s="63" t="s">
        <v>278</v>
      </c>
      <c r="G149" s="390"/>
      <c r="H149" s="70">
        <f>SUM(H148:H148)</f>
        <v>0</v>
      </c>
      <c r="I149" s="71">
        <f>SUM(I148:I148)</f>
        <v>0</v>
      </c>
      <c r="J149" s="71">
        <f>SUM(J148:J148)</f>
        <v>0</v>
      </c>
      <c r="K149" s="51"/>
    </row>
    <row r="150" spans="1:11" s="1" customFormat="1" ht="12">
      <c r="A150" s="3"/>
      <c r="B150" s="74"/>
      <c r="C150" s="75"/>
      <c r="D150" s="57"/>
      <c r="E150" s="199"/>
      <c r="F150" s="11"/>
      <c r="G150" s="390"/>
      <c r="H150" s="270"/>
      <c r="I150" s="271"/>
      <c r="J150" s="271"/>
      <c r="K150" s="47"/>
    </row>
    <row r="151" spans="1:11" s="1" customFormat="1" ht="12">
      <c r="A151" s="3"/>
      <c r="B151" s="129" t="s">
        <v>126</v>
      </c>
      <c r="C151" s="130"/>
      <c r="D151" s="130"/>
      <c r="E151" s="288"/>
      <c r="F151" s="24"/>
      <c r="G151" s="386"/>
      <c r="H151" s="40"/>
      <c r="I151" s="44"/>
      <c r="J151" s="40"/>
      <c r="K151" s="47"/>
    </row>
    <row r="152" spans="1:11" s="8" customFormat="1" ht="33.75">
      <c r="A152" s="9" t="s">
        <v>264</v>
      </c>
      <c r="B152" s="9" t="s">
        <v>265</v>
      </c>
      <c r="C152" s="115" t="s">
        <v>2</v>
      </c>
      <c r="D152" s="9" t="s">
        <v>266</v>
      </c>
      <c r="E152" s="305" t="s">
        <v>3</v>
      </c>
      <c r="F152" s="78" t="s">
        <v>357</v>
      </c>
      <c r="G152" s="387" t="s">
        <v>268</v>
      </c>
      <c r="H152" s="41" t="s">
        <v>269</v>
      </c>
      <c r="I152" s="45" t="s">
        <v>270</v>
      </c>
      <c r="J152" s="45" t="s">
        <v>271</v>
      </c>
      <c r="K152" s="59" t="s">
        <v>376</v>
      </c>
    </row>
    <row r="153" spans="1:11" s="1" customFormat="1" ht="22.5" customHeight="1">
      <c r="A153" s="60" t="s">
        <v>272</v>
      </c>
      <c r="B153" s="15" t="s">
        <v>281</v>
      </c>
      <c r="C153" s="31"/>
      <c r="D153" s="131" t="s">
        <v>273</v>
      </c>
      <c r="E153" s="198">
        <v>13</v>
      </c>
      <c r="F153" s="146">
        <v>0</v>
      </c>
      <c r="G153" s="401">
        <v>8</v>
      </c>
      <c r="H153" s="42">
        <f>F153*E153</f>
        <v>0</v>
      </c>
      <c r="I153" s="46">
        <f>H153*0.08</f>
        <v>0</v>
      </c>
      <c r="J153" s="46">
        <f>H153*1.08</f>
        <v>0</v>
      </c>
      <c r="K153" s="51"/>
    </row>
    <row r="154" spans="1:11" s="1" customFormat="1" ht="22.5" customHeight="1">
      <c r="A154" s="60" t="s">
        <v>274</v>
      </c>
      <c r="B154" s="15" t="s">
        <v>282</v>
      </c>
      <c r="C154" s="31"/>
      <c r="D154" s="131" t="s">
        <v>273</v>
      </c>
      <c r="E154" s="198">
        <v>5</v>
      </c>
      <c r="F154" s="146">
        <v>0</v>
      </c>
      <c r="G154" s="401">
        <v>8</v>
      </c>
      <c r="H154" s="42">
        <f>F154*E154</f>
        <v>0</v>
      </c>
      <c r="I154" s="46">
        <f>H154*0.08</f>
        <v>0</v>
      </c>
      <c r="J154" s="46">
        <f>H154*1.08</f>
        <v>0</v>
      </c>
      <c r="K154" s="51"/>
    </row>
    <row r="155" spans="1:11" s="1" customFormat="1" ht="22.5" customHeight="1">
      <c r="A155" s="60" t="s">
        <v>275</v>
      </c>
      <c r="B155" s="15" t="s">
        <v>283</v>
      </c>
      <c r="C155" s="31"/>
      <c r="D155" s="131" t="s">
        <v>273</v>
      </c>
      <c r="E155" s="198">
        <v>2</v>
      </c>
      <c r="F155" s="146">
        <v>0</v>
      </c>
      <c r="G155" s="401">
        <v>8</v>
      </c>
      <c r="H155" s="42">
        <f>F155*E155</f>
        <v>0</v>
      </c>
      <c r="I155" s="46">
        <f>H155*0.08</f>
        <v>0</v>
      </c>
      <c r="J155" s="46">
        <f>H155*1.08</f>
        <v>0</v>
      </c>
      <c r="K155" s="51"/>
    </row>
    <row r="156" spans="1:11" s="1" customFormat="1" ht="22.5" customHeight="1">
      <c r="A156" s="60" t="s">
        <v>276</v>
      </c>
      <c r="B156" s="15" t="s">
        <v>284</v>
      </c>
      <c r="C156" s="31"/>
      <c r="D156" s="131" t="s">
        <v>273</v>
      </c>
      <c r="E156" s="198">
        <v>250</v>
      </c>
      <c r="F156" s="146">
        <v>0</v>
      </c>
      <c r="G156" s="401">
        <v>8</v>
      </c>
      <c r="H156" s="42">
        <f>F156*E156</f>
        <v>0</v>
      </c>
      <c r="I156" s="46">
        <f>H156*0.08</f>
        <v>0</v>
      </c>
      <c r="J156" s="46">
        <f>H156*1.08</f>
        <v>0</v>
      </c>
      <c r="K156" s="51"/>
    </row>
    <row r="157" spans="1:11" s="1" customFormat="1" ht="22.5" customHeight="1">
      <c r="A157" s="60" t="s">
        <v>279</v>
      </c>
      <c r="B157" s="15" t="s">
        <v>285</v>
      </c>
      <c r="C157" s="31"/>
      <c r="D157" s="131" t="s">
        <v>273</v>
      </c>
      <c r="E157" s="198">
        <v>60</v>
      </c>
      <c r="F157" s="146">
        <v>0</v>
      </c>
      <c r="G157" s="401">
        <v>8</v>
      </c>
      <c r="H157" s="42">
        <f>F157*E157</f>
        <v>0</v>
      </c>
      <c r="I157" s="46">
        <f>H157*0.08</f>
        <v>0</v>
      </c>
      <c r="J157" s="46">
        <f>H157*1.08</f>
        <v>0</v>
      </c>
      <c r="K157" s="51"/>
    </row>
    <row r="158" spans="1:11" s="1" customFormat="1" ht="12">
      <c r="A158" s="3"/>
      <c r="B158" s="56"/>
      <c r="C158" s="56"/>
      <c r="D158" s="57"/>
      <c r="E158" s="199"/>
      <c r="F158" s="21" t="s">
        <v>278</v>
      </c>
      <c r="G158" s="389"/>
      <c r="H158" s="70">
        <f>SUM(H153:H157)</f>
        <v>0</v>
      </c>
      <c r="I158" s="71">
        <f>SUM(I153:I157)</f>
        <v>0</v>
      </c>
      <c r="J158" s="71">
        <f>SUM(J153:J157)</f>
        <v>0</v>
      </c>
      <c r="K158" s="51"/>
    </row>
    <row r="159" spans="1:11" s="1" customFormat="1" ht="12">
      <c r="A159" s="3"/>
      <c r="C159" s="56"/>
      <c r="D159" s="56"/>
      <c r="E159" s="199"/>
      <c r="F159" s="24"/>
      <c r="G159" s="390"/>
      <c r="H159" s="11"/>
      <c r="I159" s="44"/>
      <c r="J159" s="40"/>
      <c r="K159" s="47"/>
    </row>
    <row r="160" spans="1:11" s="1" customFormat="1" ht="12">
      <c r="A160" s="3"/>
      <c r="C160" s="56"/>
      <c r="D160" s="56"/>
      <c r="E160" s="199"/>
      <c r="F160" s="24"/>
      <c r="G160" s="390"/>
      <c r="H160" s="11"/>
      <c r="I160" s="44"/>
      <c r="J160" s="40"/>
      <c r="K160" s="47"/>
    </row>
    <row r="161" spans="1:11" s="1" customFormat="1" ht="21.75" customHeight="1">
      <c r="A161" s="3"/>
      <c r="B161" s="6" t="s">
        <v>127</v>
      </c>
      <c r="C161" s="3"/>
      <c r="D161" s="3"/>
      <c r="E161" s="280"/>
      <c r="F161" s="24"/>
      <c r="G161" s="386"/>
      <c r="H161" s="40"/>
      <c r="I161" s="44"/>
      <c r="J161" s="40"/>
      <c r="K161" s="47"/>
    </row>
    <row r="162" spans="1:11" s="8" customFormat="1" ht="33.75">
      <c r="A162" s="9" t="s">
        <v>264</v>
      </c>
      <c r="B162" s="27" t="s">
        <v>265</v>
      </c>
      <c r="C162" s="115" t="s">
        <v>2</v>
      </c>
      <c r="D162" s="9" t="s">
        <v>266</v>
      </c>
      <c r="E162" s="305" t="s">
        <v>3</v>
      </c>
      <c r="F162" s="78" t="s">
        <v>357</v>
      </c>
      <c r="G162" s="387" t="s">
        <v>268</v>
      </c>
      <c r="H162" s="41" t="s">
        <v>269</v>
      </c>
      <c r="I162" s="45" t="s">
        <v>270</v>
      </c>
      <c r="J162" s="45" t="s">
        <v>271</v>
      </c>
      <c r="K162" s="59" t="s">
        <v>376</v>
      </c>
    </row>
    <row r="163" spans="1:11" s="1" customFormat="1" ht="12">
      <c r="A163" s="60" t="s">
        <v>272</v>
      </c>
      <c r="B163" s="29" t="s">
        <v>370</v>
      </c>
      <c r="C163" s="132"/>
      <c r="D163" s="133" t="s">
        <v>273</v>
      </c>
      <c r="E163" s="198">
        <v>300</v>
      </c>
      <c r="F163" s="146">
        <v>0</v>
      </c>
      <c r="G163" s="393">
        <v>8</v>
      </c>
      <c r="H163" s="42">
        <f>F163*E163</f>
        <v>0</v>
      </c>
      <c r="I163" s="96">
        <f>H163*0.08</f>
        <v>0</v>
      </c>
      <c r="J163" s="96">
        <f>H163*1.08</f>
        <v>0</v>
      </c>
      <c r="K163" s="51"/>
    </row>
    <row r="164" spans="1:11" s="1" customFormat="1" ht="12">
      <c r="A164" s="2" t="s">
        <v>274</v>
      </c>
      <c r="B164" s="30" t="s">
        <v>371</v>
      </c>
      <c r="C164" s="132"/>
      <c r="D164" s="134" t="s">
        <v>273</v>
      </c>
      <c r="E164" s="319">
        <v>1000</v>
      </c>
      <c r="F164" s="146">
        <v>0</v>
      </c>
      <c r="G164" s="402">
        <v>8</v>
      </c>
      <c r="H164" s="42">
        <f>F164*E164</f>
        <v>0</v>
      </c>
      <c r="I164" s="96">
        <f>H164*0.08</f>
        <v>0</v>
      </c>
      <c r="J164" s="96">
        <f>H164*1.08</f>
        <v>0</v>
      </c>
      <c r="K164" s="51"/>
    </row>
    <row r="165" spans="1:11" s="1" customFormat="1" ht="12">
      <c r="A165" s="3"/>
      <c r="B165" s="69"/>
      <c r="C165" s="57"/>
      <c r="D165" s="3"/>
      <c r="E165" s="199"/>
      <c r="F165" s="22" t="s">
        <v>278</v>
      </c>
      <c r="G165" s="403"/>
      <c r="H165" s="70">
        <f>SUM(H163:H164)</f>
        <v>0</v>
      </c>
      <c r="I165" s="71">
        <f>SUM(I163:I164)</f>
        <v>0</v>
      </c>
      <c r="J165" s="71">
        <f>SUM(J163:J164)</f>
        <v>0</v>
      </c>
      <c r="K165" s="51"/>
    </row>
    <row r="166" spans="1:11" s="1" customFormat="1" ht="12">
      <c r="A166" s="3"/>
      <c r="B166" s="69"/>
      <c r="C166" s="57"/>
      <c r="D166" s="57"/>
      <c r="E166" s="280"/>
      <c r="F166" s="24"/>
      <c r="G166" s="390"/>
      <c r="H166" s="11"/>
      <c r="I166" s="44"/>
      <c r="J166" s="40"/>
      <c r="K166" s="47"/>
    </row>
    <row r="167" spans="1:11" s="8" customFormat="1" ht="12.75">
      <c r="A167" s="3"/>
      <c r="B167" s="6" t="s">
        <v>128</v>
      </c>
      <c r="C167" s="3"/>
      <c r="D167" s="3"/>
      <c r="E167" s="280"/>
      <c r="F167" s="24"/>
      <c r="G167" s="386"/>
      <c r="H167" s="40"/>
      <c r="I167" s="44"/>
      <c r="J167" s="40"/>
      <c r="K167" s="48"/>
    </row>
    <row r="168" spans="1:11" s="8" customFormat="1" ht="33.75">
      <c r="A168" s="9" t="s">
        <v>264</v>
      </c>
      <c r="B168" s="27" t="s">
        <v>265</v>
      </c>
      <c r="C168" s="115" t="s">
        <v>2</v>
      </c>
      <c r="D168" s="9" t="s">
        <v>266</v>
      </c>
      <c r="E168" s="305" t="s">
        <v>3</v>
      </c>
      <c r="F168" s="78" t="s">
        <v>357</v>
      </c>
      <c r="G168" s="387" t="s">
        <v>268</v>
      </c>
      <c r="H168" s="41" t="s">
        <v>269</v>
      </c>
      <c r="I168" s="45" t="s">
        <v>270</v>
      </c>
      <c r="J168" s="45" t="s">
        <v>271</v>
      </c>
      <c r="K168" s="59" t="s">
        <v>376</v>
      </c>
    </row>
    <row r="169" spans="1:11" s="1" customFormat="1" ht="132.75" customHeight="1">
      <c r="A169" s="60">
        <v>1</v>
      </c>
      <c r="B169" s="297" t="s">
        <v>6</v>
      </c>
      <c r="C169" s="28"/>
      <c r="D169" s="131" t="s">
        <v>301</v>
      </c>
      <c r="E169" s="198">
        <v>600</v>
      </c>
      <c r="F169" s="332">
        <v>0</v>
      </c>
      <c r="G169" s="401">
        <v>8</v>
      </c>
      <c r="H169" s="42">
        <f>F169*E169</f>
        <v>0</v>
      </c>
      <c r="I169" s="46">
        <f>H169*0.08</f>
        <v>0</v>
      </c>
      <c r="J169" s="46">
        <f>H169*1.08</f>
        <v>0</v>
      </c>
      <c r="K169" s="51">
        <v>3</v>
      </c>
    </row>
    <row r="170" spans="1:11" s="1" customFormat="1" ht="83.25" customHeight="1">
      <c r="A170" s="60">
        <v>2</v>
      </c>
      <c r="B170" s="297" t="s">
        <v>7</v>
      </c>
      <c r="C170" s="28"/>
      <c r="D170" s="131" t="s">
        <v>301</v>
      </c>
      <c r="E170" s="198">
        <v>1600</v>
      </c>
      <c r="F170" s="332">
        <v>0</v>
      </c>
      <c r="G170" s="401">
        <v>8</v>
      </c>
      <c r="H170" s="42">
        <f>F170*E170</f>
        <v>0</v>
      </c>
      <c r="I170" s="46">
        <f>H170*0.08</f>
        <v>0</v>
      </c>
      <c r="J170" s="46">
        <f>H170*1.08</f>
        <v>0</v>
      </c>
      <c r="K170" s="365">
        <v>3</v>
      </c>
    </row>
    <row r="171" spans="6:11" ht="12.75">
      <c r="F171" s="138" t="s">
        <v>278</v>
      </c>
      <c r="H171" s="333">
        <f>SUM(H169:H170)</f>
        <v>0</v>
      </c>
      <c r="I171" s="333">
        <f>SUM(I169:I170)</f>
        <v>0</v>
      </c>
      <c r="J171" s="333">
        <f>SUM(J169:J170)</f>
        <v>0</v>
      </c>
      <c r="K171" s="98"/>
    </row>
    <row r="173" spans="1:11" s="142" customFormat="1" ht="12.75">
      <c r="A173" s="135"/>
      <c r="B173" s="136" t="s">
        <v>129</v>
      </c>
      <c r="C173" s="249"/>
      <c r="D173" s="137"/>
      <c r="E173" s="320"/>
      <c r="F173" s="138"/>
      <c r="G173" s="286"/>
      <c r="H173" s="139"/>
      <c r="I173" s="140"/>
      <c r="J173" s="140"/>
      <c r="K173" s="141"/>
    </row>
    <row r="174" spans="1:11" s="137" customFormat="1" ht="33.75">
      <c r="A174" s="143" t="s">
        <v>264</v>
      </c>
      <c r="B174" s="143" t="s">
        <v>265</v>
      </c>
      <c r="C174" s="115" t="s">
        <v>2</v>
      </c>
      <c r="D174" s="9" t="s">
        <v>266</v>
      </c>
      <c r="E174" s="305" t="s">
        <v>3</v>
      </c>
      <c r="F174" s="78" t="s">
        <v>357</v>
      </c>
      <c r="G174" s="404" t="s">
        <v>268</v>
      </c>
      <c r="H174" s="79" t="s">
        <v>269</v>
      </c>
      <c r="I174" s="78" t="s">
        <v>270</v>
      </c>
      <c r="J174" s="78" t="s">
        <v>271</v>
      </c>
      <c r="K174" s="59" t="s">
        <v>380</v>
      </c>
    </row>
    <row r="175" spans="1:11" s="18" customFormat="1" ht="12">
      <c r="A175" s="12">
        <v>1</v>
      </c>
      <c r="B175" s="144" t="s">
        <v>372</v>
      </c>
      <c r="C175" s="145"/>
      <c r="D175" s="80" t="s">
        <v>303</v>
      </c>
      <c r="E175" s="306">
        <v>30</v>
      </c>
      <c r="F175" s="146">
        <v>0</v>
      </c>
      <c r="G175" s="306">
        <v>8</v>
      </c>
      <c r="H175" s="64">
        <f aca="true" t="shared" si="15" ref="H175:H189">PRODUCT(F175,E175)</f>
        <v>0</v>
      </c>
      <c r="I175" s="23">
        <f aca="true" t="shared" si="16" ref="I175:I189">PRODUCT(H175,G175)</f>
        <v>0</v>
      </c>
      <c r="J175" s="23">
        <f aca="true" t="shared" si="17" ref="J175:J189">PRODUCT(H175,G175)+H175</f>
        <v>0</v>
      </c>
      <c r="K175" s="369" t="s">
        <v>377</v>
      </c>
    </row>
    <row r="176" spans="1:11" s="18" customFormat="1" ht="12.75">
      <c r="A176" s="12">
        <v>2</v>
      </c>
      <c r="B176" s="147" t="s">
        <v>144</v>
      </c>
      <c r="C176" s="148"/>
      <c r="D176" s="85" t="s">
        <v>303</v>
      </c>
      <c r="E176" s="307">
        <v>20</v>
      </c>
      <c r="F176" s="146">
        <v>0</v>
      </c>
      <c r="G176" s="306">
        <v>8</v>
      </c>
      <c r="H176" s="64">
        <f t="shared" si="15"/>
        <v>0</v>
      </c>
      <c r="I176" s="23">
        <f t="shared" si="16"/>
        <v>0</v>
      </c>
      <c r="J176" s="23">
        <f t="shared" si="17"/>
        <v>0</v>
      </c>
      <c r="K176" s="369" t="s">
        <v>377</v>
      </c>
    </row>
    <row r="177" spans="1:11" s="18" customFormat="1" ht="33.75">
      <c r="A177" s="12">
        <v>3</v>
      </c>
      <c r="B177" s="16" t="s">
        <v>373</v>
      </c>
      <c r="C177" s="148"/>
      <c r="D177" s="85" t="s">
        <v>303</v>
      </c>
      <c r="E177" s="321">
        <v>800</v>
      </c>
      <c r="F177" s="146">
        <v>0</v>
      </c>
      <c r="G177" s="306">
        <v>8</v>
      </c>
      <c r="H177" s="64">
        <f t="shared" si="15"/>
        <v>0</v>
      </c>
      <c r="I177" s="23">
        <f t="shared" si="16"/>
        <v>0</v>
      </c>
      <c r="J177" s="23">
        <f t="shared" si="17"/>
        <v>0</v>
      </c>
      <c r="K177" s="369" t="s">
        <v>377</v>
      </c>
    </row>
    <row r="178" spans="1:11" s="18" customFormat="1" ht="33.75">
      <c r="A178" s="12">
        <v>4</v>
      </c>
      <c r="B178" s="16" t="s">
        <v>311</v>
      </c>
      <c r="C178" s="148"/>
      <c r="D178" s="85" t="s">
        <v>303</v>
      </c>
      <c r="E178" s="321">
        <v>1000</v>
      </c>
      <c r="F178" s="146">
        <v>0</v>
      </c>
      <c r="G178" s="306">
        <v>8</v>
      </c>
      <c r="H178" s="64">
        <f t="shared" si="15"/>
        <v>0</v>
      </c>
      <c r="I178" s="23">
        <f t="shared" si="16"/>
        <v>0</v>
      </c>
      <c r="J178" s="23">
        <f t="shared" si="17"/>
        <v>0</v>
      </c>
      <c r="K178" s="369" t="s">
        <v>377</v>
      </c>
    </row>
    <row r="179" spans="1:11" s="18" customFormat="1" ht="33.75">
      <c r="A179" s="12">
        <v>5</v>
      </c>
      <c r="B179" s="16" t="s">
        <v>375</v>
      </c>
      <c r="C179" s="148"/>
      <c r="D179" s="85" t="s">
        <v>303</v>
      </c>
      <c r="E179" s="321">
        <v>1000</v>
      </c>
      <c r="F179" s="146">
        <v>0</v>
      </c>
      <c r="G179" s="306">
        <v>8</v>
      </c>
      <c r="H179" s="64">
        <f t="shared" si="15"/>
        <v>0</v>
      </c>
      <c r="I179" s="23">
        <f t="shared" si="16"/>
        <v>0</v>
      </c>
      <c r="J179" s="23">
        <f t="shared" si="17"/>
        <v>0</v>
      </c>
      <c r="K179" s="369" t="s">
        <v>377</v>
      </c>
    </row>
    <row r="180" spans="1:11" s="18" customFormat="1" ht="33.75">
      <c r="A180" s="12">
        <v>6</v>
      </c>
      <c r="B180" s="16" t="s">
        <v>133</v>
      </c>
      <c r="C180" s="148"/>
      <c r="D180" s="85" t="s">
        <v>303</v>
      </c>
      <c r="E180" s="321">
        <v>900</v>
      </c>
      <c r="F180" s="146">
        <v>0</v>
      </c>
      <c r="G180" s="306">
        <v>8</v>
      </c>
      <c r="H180" s="64">
        <f t="shared" si="15"/>
        <v>0</v>
      </c>
      <c r="I180" s="23">
        <f t="shared" si="16"/>
        <v>0</v>
      </c>
      <c r="J180" s="23">
        <f t="shared" si="17"/>
        <v>0</v>
      </c>
      <c r="K180" s="369" t="s">
        <v>377</v>
      </c>
    </row>
    <row r="181" spans="1:11" s="18" customFormat="1" ht="32.25" customHeight="1">
      <c r="A181" s="12">
        <v>8</v>
      </c>
      <c r="B181" s="19" t="s">
        <v>134</v>
      </c>
      <c r="C181" s="151"/>
      <c r="D181" s="152" t="s">
        <v>301</v>
      </c>
      <c r="E181" s="322">
        <v>5000</v>
      </c>
      <c r="F181" s="146">
        <v>0</v>
      </c>
      <c r="G181" s="306">
        <v>8</v>
      </c>
      <c r="H181" s="64">
        <f t="shared" si="15"/>
        <v>0</v>
      </c>
      <c r="I181" s="23">
        <f t="shared" si="16"/>
        <v>0</v>
      </c>
      <c r="J181" s="23">
        <f t="shared" si="17"/>
        <v>0</v>
      </c>
      <c r="K181" s="369" t="s">
        <v>377</v>
      </c>
    </row>
    <row r="182" spans="1:11" s="18" customFormat="1" ht="22.5">
      <c r="A182" s="12">
        <v>9</v>
      </c>
      <c r="B182" s="19" t="s">
        <v>135</v>
      </c>
      <c r="C182" s="151"/>
      <c r="D182" s="152" t="s">
        <v>301</v>
      </c>
      <c r="E182" s="322">
        <v>3000</v>
      </c>
      <c r="F182" s="146">
        <v>0</v>
      </c>
      <c r="G182" s="306">
        <v>8</v>
      </c>
      <c r="H182" s="64">
        <f t="shared" si="15"/>
        <v>0</v>
      </c>
      <c r="I182" s="23">
        <f t="shared" si="16"/>
        <v>0</v>
      </c>
      <c r="J182" s="23">
        <f t="shared" si="17"/>
        <v>0</v>
      </c>
      <c r="K182" s="369" t="s">
        <v>378</v>
      </c>
    </row>
    <row r="183" spans="1:11" s="18" customFormat="1" ht="12">
      <c r="A183" s="12">
        <v>10</v>
      </c>
      <c r="B183" s="153" t="s">
        <v>136</v>
      </c>
      <c r="C183" s="145"/>
      <c r="D183" s="85" t="s">
        <v>301</v>
      </c>
      <c r="E183" s="322">
        <v>3000</v>
      </c>
      <c r="F183" s="146">
        <v>0</v>
      </c>
      <c r="G183" s="306">
        <v>8</v>
      </c>
      <c r="H183" s="64">
        <f t="shared" si="15"/>
        <v>0</v>
      </c>
      <c r="I183" s="23">
        <f t="shared" si="16"/>
        <v>0</v>
      </c>
      <c r="J183" s="23">
        <f t="shared" si="17"/>
        <v>0</v>
      </c>
      <c r="K183" s="369" t="s">
        <v>378</v>
      </c>
    </row>
    <row r="184" spans="1:11" s="18" customFormat="1" ht="12">
      <c r="A184" s="12">
        <v>11</v>
      </c>
      <c r="B184" s="19" t="s">
        <v>137</v>
      </c>
      <c r="C184" s="148"/>
      <c r="D184" s="152" t="s">
        <v>273</v>
      </c>
      <c r="E184" s="322">
        <v>200</v>
      </c>
      <c r="F184" s="146">
        <v>0</v>
      </c>
      <c r="G184" s="306">
        <v>8</v>
      </c>
      <c r="H184" s="64">
        <f t="shared" si="15"/>
        <v>0</v>
      </c>
      <c r="I184" s="23">
        <f t="shared" si="16"/>
        <v>0</v>
      </c>
      <c r="J184" s="23">
        <f t="shared" si="17"/>
        <v>0</v>
      </c>
      <c r="K184" s="369" t="s">
        <v>378</v>
      </c>
    </row>
    <row r="185" spans="1:12" s="18" customFormat="1" ht="25.5">
      <c r="A185" s="12">
        <v>12</v>
      </c>
      <c r="B185" s="147" t="s">
        <v>25</v>
      </c>
      <c r="C185" s="148"/>
      <c r="D185" s="152" t="s">
        <v>273</v>
      </c>
      <c r="E185" s="323">
        <v>1700</v>
      </c>
      <c r="F185" s="146">
        <v>0</v>
      </c>
      <c r="G185" s="306">
        <v>8</v>
      </c>
      <c r="H185" s="64">
        <f t="shared" si="15"/>
        <v>0</v>
      </c>
      <c r="I185" s="23">
        <f t="shared" si="16"/>
        <v>0</v>
      </c>
      <c r="J185" s="23">
        <f t="shared" si="17"/>
        <v>0</v>
      </c>
      <c r="K185" s="369" t="s">
        <v>378</v>
      </c>
      <c r="L185" s="154"/>
    </row>
    <row r="186" spans="1:11" s="18" customFormat="1" ht="33.75">
      <c r="A186" s="12">
        <v>13</v>
      </c>
      <c r="B186" s="16" t="s">
        <v>130</v>
      </c>
      <c r="C186" s="148"/>
      <c r="D186" s="152" t="s">
        <v>273</v>
      </c>
      <c r="E186" s="324">
        <v>100</v>
      </c>
      <c r="F186" s="146">
        <v>0</v>
      </c>
      <c r="G186" s="306">
        <v>8</v>
      </c>
      <c r="H186" s="64">
        <f t="shared" si="15"/>
        <v>0</v>
      </c>
      <c r="I186" s="23">
        <f t="shared" si="16"/>
        <v>0</v>
      </c>
      <c r="J186" s="23">
        <f t="shared" si="17"/>
        <v>0</v>
      </c>
      <c r="K186" s="369" t="s">
        <v>378</v>
      </c>
    </row>
    <row r="187" spans="1:11" s="18" customFormat="1" ht="40.5" customHeight="1">
      <c r="A187" s="12">
        <v>14</v>
      </c>
      <c r="B187" s="16" t="s">
        <v>138</v>
      </c>
      <c r="C187" s="148"/>
      <c r="D187" s="152" t="s">
        <v>273</v>
      </c>
      <c r="E187" s="322">
        <v>8000</v>
      </c>
      <c r="F187" s="146">
        <v>0</v>
      </c>
      <c r="G187" s="306">
        <v>8</v>
      </c>
      <c r="H187" s="64">
        <f t="shared" si="15"/>
        <v>0</v>
      </c>
      <c r="I187" s="23">
        <f t="shared" si="16"/>
        <v>0</v>
      </c>
      <c r="J187" s="23">
        <f t="shared" si="17"/>
        <v>0</v>
      </c>
      <c r="K187" s="369"/>
    </row>
    <row r="188" spans="1:11" s="18" customFormat="1" ht="40.5" customHeight="1">
      <c r="A188" s="12">
        <v>15</v>
      </c>
      <c r="B188" s="155" t="s">
        <v>16</v>
      </c>
      <c r="C188" s="150"/>
      <c r="D188" s="88" t="s">
        <v>273</v>
      </c>
      <c r="E188" s="308">
        <v>500</v>
      </c>
      <c r="F188" s="146">
        <v>0</v>
      </c>
      <c r="G188" s="306">
        <v>8</v>
      </c>
      <c r="H188" s="156">
        <f t="shared" si="15"/>
        <v>0</v>
      </c>
      <c r="I188" s="157">
        <f t="shared" si="16"/>
        <v>0</v>
      </c>
      <c r="J188" s="157">
        <f t="shared" si="17"/>
        <v>0</v>
      </c>
      <c r="K188" s="369"/>
    </row>
    <row r="189" spans="1:11" s="18" customFormat="1" ht="22.5">
      <c r="A189" s="12">
        <v>16</v>
      </c>
      <c r="B189" s="34" t="s">
        <v>18</v>
      </c>
      <c r="C189" s="151"/>
      <c r="D189" s="80" t="s">
        <v>273</v>
      </c>
      <c r="E189" s="306">
        <v>7000</v>
      </c>
      <c r="F189" s="146">
        <v>0</v>
      </c>
      <c r="G189" s="306">
        <v>8</v>
      </c>
      <c r="H189" s="64">
        <f t="shared" si="15"/>
        <v>0</v>
      </c>
      <c r="I189" s="23">
        <f t="shared" si="16"/>
        <v>0</v>
      </c>
      <c r="J189" s="23">
        <f t="shared" si="17"/>
        <v>0</v>
      </c>
      <c r="K189" s="369"/>
    </row>
    <row r="190" spans="1:11" s="18" customFormat="1" ht="101.25">
      <c r="A190" s="12">
        <v>17</v>
      </c>
      <c r="B190" s="16" t="s">
        <v>107</v>
      </c>
      <c r="C190" s="297"/>
      <c r="D190" s="152" t="s">
        <v>301</v>
      </c>
      <c r="E190" s="322">
        <v>1000</v>
      </c>
      <c r="F190" s="146">
        <v>0</v>
      </c>
      <c r="G190" s="306">
        <v>8</v>
      </c>
      <c r="H190" s="64">
        <f aca="true" t="shared" si="18" ref="H190:H201">PRODUCT(F190,E190)</f>
        <v>0</v>
      </c>
      <c r="I190" s="23">
        <f aca="true" t="shared" si="19" ref="I190:I201">PRODUCT(H190,G190)</f>
        <v>0</v>
      </c>
      <c r="J190" s="23">
        <f aca="true" t="shared" si="20" ref="J190:J201">PRODUCT(H190,G190)+H190</f>
        <v>0</v>
      </c>
      <c r="K190" s="369" t="s">
        <v>379</v>
      </c>
    </row>
    <row r="191" spans="1:11" s="18" customFormat="1" ht="146.25">
      <c r="A191" s="12">
        <v>18</v>
      </c>
      <c r="B191" s="16" t="s">
        <v>108</v>
      </c>
      <c r="C191" s="297"/>
      <c r="D191" s="152" t="s">
        <v>301</v>
      </c>
      <c r="E191" s="322">
        <v>61000</v>
      </c>
      <c r="F191" s="146">
        <v>0</v>
      </c>
      <c r="G191" s="306">
        <v>8</v>
      </c>
      <c r="H191" s="64">
        <f t="shared" si="18"/>
        <v>0</v>
      </c>
      <c r="I191" s="23">
        <f t="shared" si="19"/>
        <v>0</v>
      </c>
      <c r="J191" s="23">
        <f t="shared" si="20"/>
        <v>0</v>
      </c>
      <c r="K191" s="369" t="s">
        <v>377</v>
      </c>
    </row>
    <row r="192" spans="1:11" s="18" customFormat="1" ht="12">
      <c r="A192" s="12">
        <v>19</v>
      </c>
      <c r="B192" s="16" t="s">
        <v>145</v>
      </c>
      <c r="C192" s="148"/>
      <c r="D192" s="152" t="s">
        <v>273</v>
      </c>
      <c r="E192" s="322">
        <v>120</v>
      </c>
      <c r="F192" s="146">
        <v>0</v>
      </c>
      <c r="G192" s="306">
        <v>8</v>
      </c>
      <c r="H192" s="64">
        <f t="shared" si="18"/>
        <v>0</v>
      </c>
      <c r="I192" s="23">
        <f t="shared" si="19"/>
        <v>0</v>
      </c>
      <c r="J192" s="23">
        <f t="shared" si="20"/>
        <v>0</v>
      </c>
      <c r="K192" s="369" t="s">
        <v>379</v>
      </c>
    </row>
    <row r="193" spans="1:11" s="18" customFormat="1" ht="12">
      <c r="A193" s="12">
        <v>20</v>
      </c>
      <c r="B193" s="34" t="s">
        <v>146</v>
      </c>
      <c r="C193" s="151"/>
      <c r="D193" s="80" t="s">
        <v>350</v>
      </c>
      <c r="E193" s="306">
        <v>50</v>
      </c>
      <c r="F193" s="146">
        <v>0</v>
      </c>
      <c r="G193" s="306">
        <v>8</v>
      </c>
      <c r="H193" s="64">
        <f t="shared" si="18"/>
        <v>0</v>
      </c>
      <c r="I193" s="23">
        <f t="shared" si="19"/>
        <v>0</v>
      </c>
      <c r="J193" s="23">
        <f t="shared" si="20"/>
        <v>0</v>
      </c>
      <c r="K193" s="369" t="s">
        <v>377</v>
      </c>
    </row>
    <row r="194" spans="1:12" s="18" customFormat="1" ht="45">
      <c r="A194" s="12">
        <v>21</v>
      </c>
      <c r="B194" s="164" t="s">
        <v>312</v>
      </c>
      <c r="C194" s="148"/>
      <c r="D194" s="152" t="s">
        <v>350</v>
      </c>
      <c r="E194" s="322">
        <v>150</v>
      </c>
      <c r="F194" s="146">
        <v>0</v>
      </c>
      <c r="G194" s="306">
        <v>8</v>
      </c>
      <c r="H194" s="64">
        <f t="shared" si="18"/>
        <v>0</v>
      </c>
      <c r="I194" s="23">
        <f t="shared" si="19"/>
        <v>0</v>
      </c>
      <c r="J194" s="23">
        <f t="shared" si="20"/>
        <v>0</v>
      </c>
      <c r="K194" s="369" t="s">
        <v>377</v>
      </c>
      <c r="L194" s="267"/>
    </row>
    <row r="195" spans="1:12" s="18" customFormat="1" ht="12.75">
      <c r="A195" s="12">
        <v>22</v>
      </c>
      <c r="B195" s="16" t="s">
        <v>147</v>
      </c>
      <c r="C195" s="148"/>
      <c r="D195" s="152" t="s">
        <v>350</v>
      </c>
      <c r="E195" s="322">
        <v>100</v>
      </c>
      <c r="F195" s="146">
        <v>0</v>
      </c>
      <c r="G195" s="306">
        <v>8</v>
      </c>
      <c r="H195" s="64">
        <f t="shared" si="18"/>
        <v>0</v>
      </c>
      <c r="I195" s="23">
        <f t="shared" si="19"/>
        <v>0</v>
      </c>
      <c r="J195" s="23">
        <f t="shared" si="20"/>
        <v>0</v>
      </c>
      <c r="K195" s="369" t="s">
        <v>377</v>
      </c>
      <c r="L195" s="267"/>
    </row>
    <row r="196" spans="1:12" s="18" customFormat="1" ht="12.75">
      <c r="A196" s="12">
        <v>23</v>
      </c>
      <c r="B196" s="16" t="s">
        <v>148</v>
      </c>
      <c r="C196" s="148"/>
      <c r="D196" s="152" t="s">
        <v>303</v>
      </c>
      <c r="E196" s="322">
        <v>400</v>
      </c>
      <c r="F196" s="146">
        <v>0</v>
      </c>
      <c r="G196" s="306">
        <v>8</v>
      </c>
      <c r="H196" s="64">
        <f t="shared" si="18"/>
        <v>0</v>
      </c>
      <c r="I196" s="23">
        <f t="shared" si="19"/>
        <v>0</v>
      </c>
      <c r="J196" s="23">
        <f t="shared" si="20"/>
        <v>0</v>
      </c>
      <c r="K196" s="369" t="s">
        <v>377</v>
      </c>
      <c r="L196" s="267"/>
    </row>
    <row r="197" spans="1:12" s="18" customFormat="1" ht="12.75">
      <c r="A197" s="12">
        <v>24</v>
      </c>
      <c r="B197" s="16" t="s">
        <v>149</v>
      </c>
      <c r="C197" s="17"/>
      <c r="D197" s="152" t="s">
        <v>303</v>
      </c>
      <c r="E197" s="322">
        <v>800</v>
      </c>
      <c r="F197" s="146">
        <v>0</v>
      </c>
      <c r="G197" s="306">
        <v>8</v>
      </c>
      <c r="H197" s="64">
        <f t="shared" si="18"/>
        <v>0</v>
      </c>
      <c r="I197" s="23">
        <f t="shared" si="19"/>
        <v>0</v>
      </c>
      <c r="J197" s="23">
        <f t="shared" si="20"/>
        <v>0</v>
      </c>
      <c r="K197" s="369" t="s">
        <v>377</v>
      </c>
      <c r="L197" s="267"/>
    </row>
    <row r="198" spans="1:12" s="18" customFormat="1" ht="12.75">
      <c r="A198" s="12">
        <v>25</v>
      </c>
      <c r="B198" s="16" t="s">
        <v>150</v>
      </c>
      <c r="C198" s="148"/>
      <c r="D198" s="152" t="s">
        <v>303</v>
      </c>
      <c r="E198" s="322">
        <v>500</v>
      </c>
      <c r="F198" s="146">
        <v>0</v>
      </c>
      <c r="G198" s="306">
        <v>8</v>
      </c>
      <c r="H198" s="64">
        <f t="shared" si="18"/>
        <v>0</v>
      </c>
      <c r="I198" s="23">
        <f t="shared" si="19"/>
        <v>0</v>
      </c>
      <c r="J198" s="23">
        <f t="shared" si="20"/>
        <v>0</v>
      </c>
      <c r="K198" s="369" t="s">
        <v>377</v>
      </c>
      <c r="L198" s="267"/>
    </row>
    <row r="199" spans="1:12" s="18" customFormat="1" ht="12.75">
      <c r="A199" s="12">
        <v>26</v>
      </c>
      <c r="B199" s="16" t="s">
        <v>151</v>
      </c>
      <c r="C199" s="148"/>
      <c r="D199" s="152" t="s">
        <v>303</v>
      </c>
      <c r="E199" s="322">
        <v>500</v>
      </c>
      <c r="F199" s="146">
        <v>0</v>
      </c>
      <c r="G199" s="306">
        <v>8</v>
      </c>
      <c r="H199" s="64">
        <f t="shared" si="18"/>
        <v>0</v>
      </c>
      <c r="I199" s="23">
        <f t="shared" si="19"/>
        <v>0</v>
      </c>
      <c r="J199" s="23">
        <f t="shared" si="20"/>
        <v>0</v>
      </c>
      <c r="K199" s="369" t="s">
        <v>377</v>
      </c>
      <c r="L199" s="267"/>
    </row>
    <row r="200" spans="1:11" s="18" customFormat="1" ht="12">
      <c r="A200" s="12">
        <v>27</v>
      </c>
      <c r="B200" s="155" t="s">
        <v>152</v>
      </c>
      <c r="C200" s="148"/>
      <c r="D200" s="88" t="s">
        <v>303</v>
      </c>
      <c r="E200" s="322">
        <v>700</v>
      </c>
      <c r="F200" s="146">
        <v>0</v>
      </c>
      <c r="G200" s="306">
        <v>8</v>
      </c>
      <c r="H200" s="64">
        <f t="shared" si="18"/>
        <v>0</v>
      </c>
      <c r="I200" s="23">
        <f t="shared" si="19"/>
        <v>0</v>
      </c>
      <c r="J200" s="23">
        <f t="shared" si="20"/>
        <v>0</v>
      </c>
      <c r="K200" s="369" t="s">
        <v>377</v>
      </c>
    </row>
    <row r="201" spans="1:11" s="18" customFormat="1" ht="12">
      <c r="A201" s="12">
        <v>28</v>
      </c>
      <c r="B201" s="16" t="s">
        <v>153</v>
      </c>
      <c r="C201" s="148"/>
      <c r="D201" s="152" t="s">
        <v>273</v>
      </c>
      <c r="E201" s="322">
        <v>250</v>
      </c>
      <c r="F201" s="146">
        <v>0</v>
      </c>
      <c r="G201" s="306">
        <v>8</v>
      </c>
      <c r="H201" s="156">
        <f t="shared" si="18"/>
        <v>0</v>
      </c>
      <c r="I201" s="157">
        <f t="shared" si="19"/>
        <v>0</v>
      </c>
      <c r="J201" s="157">
        <f t="shared" si="20"/>
        <v>0</v>
      </c>
      <c r="K201" s="369" t="s">
        <v>377</v>
      </c>
    </row>
    <row r="202" spans="1:11" s="18" customFormat="1" ht="12">
      <c r="A202" s="50"/>
      <c r="B202" s="114"/>
      <c r="C202" s="239"/>
      <c r="D202" s="76"/>
      <c r="E202" s="286"/>
      <c r="F202" s="244" t="s">
        <v>15</v>
      </c>
      <c r="G202" s="406"/>
      <c r="H202" s="245">
        <f>SUM(H175:H201)</f>
        <v>0</v>
      </c>
      <c r="I202" s="246">
        <f>SUM(I175:I201)</f>
        <v>0</v>
      </c>
      <c r="J202" s="246">
        <f>SUM(J175:J201)</f>
        <v>0</v>
      </c>
      <c r="K202" s="369"/>
    </row>
    <row r="203" spans="1:11" s="18" customFormat="1" ht="12">
      <c r="A203" s="50"/>
      <c r="B203" s="114"/>
      <c r="C203" s="239"/>
      <c r="D203" s="76"/>
      <c r="E203" s="286"/>
      <c r="F203" s="175"/>
      <c r="G203" s="286"/>
      <c r="H203" s="240"/>
      <c r="I203" s="119"/>
      <c r="J203" s="119"/>
      <c r="K203" s="49"/>
    </row>
    <row r="204" spans="1:11" s="18" customFormat="1" ht="12">
      <c r="A204" s="50"/>
      <c r="B204" s="114"/>
      <c r="C204" s="239"/>
      <c r="D204" s="76"/>
      <c r="E204" s="286"/>
      <c r="F204" s="175"/>
      <c r="G204" s="286"/>
      <c r="H204" s="240"/>
      <c r="I204" s="119"/>
      <c r="J204" s="119"/>
      <c r="K204" s="49"/>
    </row>
    <row r="205" spans="1:11" s="18" customFormat="1" ht="12.75">
      <c r="A205" s="135"/>
      <c r="B205" s="136" t="s">
        <v>24</v>
      </c>
      <c r="C205" s="249"/>
      <c r="D205" s="137"/>
      <c r="E205" s="320"/>
      <c r="F205" s="138"/>
      <c r="G205" s="286"/>
      <c r="H205" s="139"/>
      <c r="I205" s="140"/>
      <c r="J205" s="140"/>
      <c r="K205" s="141"/>
    </row>
    <row r="206" spans="1:11" s="18" customFormat="1" ht="33.75">
      <c r="A206" s="143" t="s">
        <v>264</v>
      </c>
      <c r="B206" s="143" t="s">
        <v>265</v>
      </c>
      <c r="C206" s="115" t="s">
        <v>2</v>
      </c>
      <c r="D206" s="9" t="s">
        <v>266</v>
      </c>
      <c r="E206" s="305" t="s">
        <v>3</v>
      </c>
      <c r="F206" s="78" t="s">
        <v>357</v>
      </c>
      <c r="G206" s="404" t="s">
        <v>268</v>
      </c>
      <c r="H206" s="79" t="s">
        <v>269</v>
      </c>
      <c r="I206" s="78" t="s">
        <v>270</v>
      </c>
      <c r="J206" s="78" t="s">
        <v>271</v>
      </c>
      <c r="K206" s="59" t="s">
        <v>380</v>
      </c>
    </row>
    <row r="207" spans="1:11" s="18" customFormat="1" ht="56.25">
      <c r="A207" s="12">
        <v>1</v>
      </c>
      <c r="B207" s="144" t="s">
        <v>61</v>
      </c>
      <c r="C207" s="151"/>
      <c r="D207" s="158" t="s">
        <v>301</v>
      </c>
      <c r="E207" s="306">
        <v>200</v>
      </c>
      <c r="F207" s="146">
        <v>0</v>
      </c>
      <c r="G207" s="306">
        <v>8</v>
      </c>
      <c r="H207" s="64">
        <f aca="true" t="shared" si="21" ref="H207:H214">PRODUCT(F207,E207)</f>
        <v>0</v>
      </c>
      <c r="I207" s="23">
        <f aca="true" t="shared" si="22" ref="I207:I214">PRODUCT(H207,G207)</f>
        <v>0</v>
      </c>
      <c r="J207" s="23">
        <f aca="true" t="shared" si="23" ref="J207:J214">PRODUCT(H207,G207)+H207</f>
        <v>0</v>
      </c>
      <c r="K207" s="369" t="s">
        <v>379</v>
      </c>
    </row>
    <row r="208" spans="1:11" s="18" customFormat="1" ht="56.25">
      <c r="A208" s="12">
        <v>2</v>
      </c>
      <c r="B208" s="144" t="s">
        <v>58</v>
      </c>
      <c r="C208" s="151"/>
      <c r="D208" s="158" t="s">
        <v>301</v>
      </c>
      <c r="E208" s="306">
        <v>500</v>
      </c>
      <c r="F208" s="146">
        <v>0</v>
      </c>
      <c r="G208" s="306">
        <v>8</v>
      </c>
      <c r="H208" s="64">
        <f t="shared" si="21"/>
        <v>0</v>
      </c>
      <c r="I208" s="23">
        <f t="shared" si="22"/>
        <v>0</v>
      </c>
      <c r="J208" s="23">
        <f t="shared" si="23"/>
        <v>0</v>
      </c>
      <c r="K208" s="369" t="s">
        <v>379</v>
      </c>
    </row>
    <row r="209" spans="1:11" s="18" customFormat="1" ht="56.25">
      <c r="A209" s="12">
        <v>3</v>
      </c>
      <c r="B209" s="144" t="s">
        <v>59</v>
      </c>
      <c r="C209" s="159"/>
      <c r="D209" s="242" t="s">
        <v>301</v>
      </c>
      <c r="E209" s="325">
        <v>5000</v>
      </c>
      <c r="F209" s="146">
        <v>0</v>
      </c>
      <c r="G209" s="306">
        <v>8</v>
      </c>
      <c r="H209" s="161">
        <f t="shared" si="21"/>
        <v>0</v>
      </c>
      <c r="I209" s="162">
        <f t="shared" si="22"/>
        <v>0</v>
      </c>
      <c r="J209" s="162">
        <f t="shared" si="23"/>
        <v>0</v>
      </c>
      <c r="K209" s="369" t="s">
        <v>379</v>
      </c>
    </row>
    <row r="210" spans="1:11" s="18" customFormat="1" ht="56.25">
      <c r="A210" s="12">
        <v>4</v>
      </c>
      <c r="B210" s="144" t="s">
        <v>60</v>
      </c>
      <c r="C210" s="159"/>
      <c r="D210" s="160" t="s">
        <v>301</v>
      </c>
      <c r="E210" s="307">
        <v>13000</v>
      </c>
      <c r="F210" s="146">
        <v>0</v>
      </c>
      <c r="G210" s="306">
        <v>8</v>
      </c>
      <c r="H210" s="161">
        <f t="shared" si="21"/>
        <v>0</v>
      </c>
      <c r="I210" s="162">
        <f t="shared" si="22"/>
        <v>0</v>
      </c>
      <c r="J210" s="162">
        <f t="shared" si="23"/>
        <v>0</v>
      </c>
      <c r="K210" s="369" t="s">
        <v>379</v>
      </c>
    </row>
    <row r="211" spans="1:11" s="18" customFormat="1" ht="56.25">
      <c r="A211" s="12">
        <v>5</v>
      </c>
      <c r="B211" s="144" t="s">
        <v>64</v>
      </c>
      <c r="C211" s="159"/>
      <c r="D211" s="160" t="s">
        <v>301</v>
      </c>
      <c r="E211" s="322">
        <v>10000</v>
      </c>
      <c r="F211" s="146">
        <v>0</v>
      </c>
      <c r="G211" s="306">
        <v>8</v>
      </c>
      <c r="H211" s="64">
        <f t="shared" si="21"/>
        <v>0</v>
      </c>
      <c r="I211" s="23">
        <f t="shared" si="22"/>
        <v>0</v>
      </c>
      <c r="J211" s="23">
        <f t="shared" si="23"/>
        <v>0</v>
      </c>
      <c r="K211" s="369" t="s">
        <v>379</v>
      </c>
    </row>
    <row r="212" spans="1:11" s="18" customFormat="1" ht="56.25">
      <c r="A212" s="12">
        <v>6</v>
      </c>
      <c r="B212" s="144" t="s">
        <v>63</v>
      </c>
      <c r="C212" s="159"/>
      <c r="D212" s="160" t="s">
        <v>301</v>
      </c>
      <c r="E212" s="322">
        <v>500</v>
      </c>
      <c r="F212" s="146">
        <v>0</v>
      </c>
      <c r="G212" s="306">
        <v>8</v>
      </c>
      <c r="H212" s="64">
        <f t="shared" si="21"/>
        <v>0</v>
      </c>
      <c r="I212" s="23">
        <f t="shared" si="22"/>
        <v>0</v>
      </c>
      <c r="J212" s="23">
        <f t="shared" si="23"/>
        <v>0</v>
      </c>
      <c r="K212" s="369"/>
    </row>
    <row r="213" spans="1:11" s="18" customFormat="1" ht="56.25">
      <c r="A213" s="12">
        <v>7</v>
      </c>
      <c r="B213" s="144" t="s">
        <v>65</v>
      </c>
      <c r="C213" s="159"/>
      <c r="D213" s="160" t="s">
        <v>301</v>
      </c>
      <c r="E213" s="322">
        <v>200</v>
      </c>
      <c r="F213" s="146">
        <v>0</v>
      </c>
      <c r="G213" s="306">
        <v>8</v>
      </c>
      <c r="H213" s="64">
        <f t="shared" si="21"/>
        <v>0</v>
      </c>
      <c r="I213" s="23">
        <f t="shared" si="22"/>
        <v>0</v>
      </c>
      <c r="J213" s="23">
        <f t="shared" si="23"/>
        <v>0</v>
      </c>
      <c r="K213" s="369"/>
    </row>
    <row r="214" spans="1:11" s="18" customFormat="1" ht="12">
      <c r="A214" s="12">
        <v>11</v>
      </c>
      <c r="B214" s="19" t="s">
        <v>143</v>
      </c>
      <c r="C214" s="151"/>
      <c r="D214" s="4" t="s">
        <v>273</v>
      </c>
      <c r="E214" s="322">
        <v>36000</v>
      </c>
      <c r="F214" s="146">
        <v>0</v>
      </c>
      <c r="G214" s="306">
        <v>8</v>
      </c>
      <c r="H214" s="64">
        <f t="shared" si="21"/>
        <v>0</v>
      </c>
      <c r="I214" s="23">
        <f t="shared" si="22"/>
        <v>0</v>
      </c>
      <c r="J214" s="23">
        <f t="shared" si="23"/>
        <v>0</v>
      </c>
      <c r="K214" s="369" t="s">
        <v>377</v>
      </c>
    </row>
    <row r="215" spans="1:11" s="18" customFormat="1" ht="12">
      <c r="A215" s="241"/>
      <c r="B215" s="169"/>
      <c r="C215" s="243"/>
      <c r="D215" s="187"/>
      <c r="E215" s="326"/>
      <c r="F215" s="244" t="s">
        <v>15</v>
      </c>
      <c r="G215" s="406"/>
      <c r="H215" s="245">
        <f>SUM(H207:H214)</f>
        <v>0</v>
      </c>
      <c r="I215" s="246">
        <f>SUM(I207:I214)</f>
        <v>0</v>
      </c>
      <c r="J215" s="246">
        <f>SUM(J207:J214)</f>
        <v>0</v>
      </c>
      <c r="K215" s="369"/>
    </row>
    <row r="216" spans="1:11" s="18" customFormat="1" ht="12">
      <c r="A216" s="50"/>
      <c r="B216" s="126"/>
      <c r="C216" s="243"/>
      <c r="D216" s="128"/>
      <c r="E216" s="286"/>
      <c r="F216" s="423"/>
      <c r="G216" s="424"/>
      <c r="H216" s="425"/>
      <c r="I216" s="426"/>
      <c r="J216" s="426"/>
      <c r="K216" s="49"/>
    </row>
    <row r="217" spans="1:11" s="18" customFormat="1" ht="12.75">
      <c r="A217" s="135"/>
      <c r="B217" s="136" t="s">
        <v>201</v>
      </c>
      <c r="C217" s="249"/>
      <c r="D217" s="137"/>
      <c r="E217" s="320"/>
      <c r="F217" s="138"/>
      <c r="G217" s="286"/>
      <c r="H217" s="139"/>
      <c r="I217" s="140"/>
      <c r="J217" s="140"/>
      <c r="K217" s="141"/>
    </row>
    <row r="218" spans="1:11" s="18" customFormat="1" ht="33.75">
      <c r="A218" s="143" t="s">
        <v>264</v>
      </c>
      <c r="B218" s="143" t="s">
        <v>265</v>
      </c>
      <c r="C218" s="115" t="s">
        <v>2</v>
      </c>
      <c r="D218" s="9" t="s">
        <v>266</v>
      </c>
      <c r="E218" s="305" t="s">
        <v>3</v>
      </c>
      <c r="F218" s="78" t="s">
        <v>357</v>
      </c>
      <c r="G218" s="404" t="s">
        <v>268</v>
      </c>
      <c r="H218" s="79" t="s">
        <v>269</v>
      </c>
      <c r="I218" s="78" t="s">
        <v>270</v>
      </c>
      <c r="J218" s="78" t="s">
        <v>271</v>
      </c>
      <c r="K218" s="59" t="s">
        <v>380</v>
      </c>
    </row>
    <row r="219" spans="1:11" s="18" customFormat="1" ht="67.5">
      <c r="A219" s="12">
        <v>8</v>
      </c>
      <c r="B219" s="163" t="s">
        <v>66</v>
      </c>
      <c r="C219" s="159"/>
      <c r="D219" s="160" t="s">
        <v>273</v>
      </c>
      <c r="E219" s="322">
        <v>400</v>
      </c>
      <c r="F219" s="146">
        <v>0</v>
      </c>
      <c r="G219" s="427">
        <v>8</v>
      </c>
      <c r="H219" s="64">
        <f>PRODUCT(F219,E219)</f>
        <v>0</v>
      </c>
      <c r="I219" s="23">
        <f>PRODUCT(H219,G219)</f>
        <v>0</v>
      </c>
      <c r="J219" s="23">
        <f>PRODUCT(H219,G219)+H219</f>
        <v>0</v>
      </c>
      <c r="K219" s="428" t="s">
        <v>379</v>
      </c>
    </row>
    <row r="220" spans="1:11" s="18" customFormat="1" ht="67.5">
      <c r="A220" s="12">
        <v>9</v>
      </c>
      <c r="B220" s="163" t="s">
        <v>67</v>
      </c>
      <c r="C220" s="159"/>
      <c r="D220" s="160" t="s">
        <v>273</v>
      </c>
      <c r="E220" s="322">
        <v>600</v>
      </c>
      <c r="F220" s="146">
        <v>0</v>
      </c>
      <c r="G220" s="427">
        <v>8</v>
      </c>
      <c r="H220" s="64">
        <f>PRODUCT(F220,E220)</f>
        <v>0</v>
      </c>
      <c r="I220" s="23">
        <f>PRODUCT(H220,G220)</f>
        <v>0</v>
      </c>
      <c r="J220" s="23">
        <f>PRODUCT(H220,G220)+H220</f>
        <v>0</v>
      </c>
      <c r="K220" s="428" t="s">
        <v>379</v>
      </c>
    </row>
    <row r="221" spans="1:11" s="18" customFormat="1" ht="67.5">
      <c r="A221" s="12">
        <v>10</v>
      </c>
      <c r="B221" s="163" t="s">
        <v>70</v>
      </c>
      <c r="C221" s="159"/>
      <c r="D221" s="160" t="s">
        <v>273</v>
      </c>
      <c r="E221" s="322">
        <v>600</v>
      </c>
      <c r="F221" s="146">
        <v>0</v>
      </c>
      <c r="G221" s="427">
        <v>8</v>
      </c>
      <c r="H221" s="64">
        <f>PRODUCT(F221,E221)</f>
        <v>0</v>
      </c>
      <c r="I221" s="23">
        <f>PRODUCT(H221,G221)</f>
        <v>0</v>
      </c>
      <c r="J221" s="23">
        <f>PRODUCT(H221,G221)+H221</f>
        <v>0</v>
      </c>
      <c r="K221" s="428" t="s">
        <v>379</v>
      </c>
    </row>
    <row r="222" spans="1:11" s="18" customFormat="1" ht="22.5">
      <c r="A222" s="12">
        <v>12</v>
      </c>
      <c r="B222" s="165" t="s">
        <v>154</v>
      </c>
      <c r="C222" s="166"/>
      <c r="D222" s="167" t="s">
        <v>273</v>
      </c>
      <c r="E222" s="322">
        <v>300</v>
      </c>
      <c r="F222" s="146">
        <v>0</v>
      </c>
      <c r="G222" s="427">
        <v>8</v>
      </c>
      <c r="H222" s="64">
        <f>PRODUCT(F222,E222)</f>
        <v>0</v>
      </c>
      <c r="I222" s="23">
        <f>PRODUCT(H222,G222)</f>
        <v>0</v>
      </c>
      <c r="J222" s="23">
        <f>PRODUCT(H222,G222)+H222</f>
        <v>0</v>
      </c>
      <c r="K222" s="428" t="s">
        <v>379</v>
      </c>
    </row>
    <row r="223" spans="1:11" s="18" customFormat="1" ht="12">
      <c r="A223" s="50"/>
      <c r="B223" s="126"/>
      <c r="C223" s="243"/>
      <c r="D223" s="128"/>
      <c r="E223" s="286"/>
      <c r="F223" s="244" t="s">
        <v>15</v>
      </c>
      <c r="G223" s="424"/>
      <c r="H223" s="245">
        <f>SUM(H219:H222)</f>
        <v>0</v>
      </c>
      <c r="I223" s="246">
        <f>SUM(I219:I222)</f>
        <v>0</v>
      </c>
      <c r="J223" s="246">
        <f>SUM(J219:J222)</f>
        <v>0</v>
      </c>
      <c r="K223" s="49"/>
    </row>
    <row r="224" spans="1:11" s="18" customFormat="1" ht="12">
      <c r="A224" s="50"/>
      <c r="B224" s="126"/>
      <c r="C224" s="243"/>
      <c r="D224" s="128"/>
      <c r="E224" s="286"/>
      <c r="F224" s="423"/>
      <c r="G224" s="424"/>
      <c r="H224" s="425"/>
      <c r="I224" s="426"/>
      <c r="J224" s="426"/>
      <c r="K224" s="49"/>
    </row>
    <row r="225" spans="1:11" s="18" customFormat="1" ht="12">
      <c r="A225" s="50"/>
      <c r="B225" s="126"/>
      <c r="C225" s="243"/>
      <c r="D225" s="128"/>
      <c r="E225" s="286"/>
      <c r="F225" s="175"/>
      <c r="G225" s="286"/>
      <c r="H225" s="240"/>
      <c r="I225" s="119"/>
      <c r="J225" s="119"/>
      <c r="K225" s="49"/>
    </row>
    <row r="226" spans="1:11" s="18" customFormat="1" ht="12.75">
      <c r="A226" s="135"/>
      <c r="B226" s="136" t="s">
        <v>318</v>
      </c>
      <c r="C226" s="249"/>
      <c r="D226" s="137"/>
      <c r="E226" s="320"/>
      <c r="F226" s="138"/>
      <c r="G226" s="286"/>
      <c r="H226" s="139"/>
      <c r="I226" s="140"/>
      <c r="J226" s="140"/>
      <c r="K226" s="141"/>
    </row>
    <row r="227" spans="1:11" s="18" customFormat="1" ht="33.75">
      <c r="A227" s="143" t="s">
        <v>264</v>
      </c>
      <c r="B227" s="143" t="s">
        <v>265</v>
      </c>
      <c r="C227" s="115" t="s">
        <v>2</v>
      </c>
      <c r="D227" s="9" t="s">
        <v>266</v>
      </c>
      <c r="E227" s="305" t="s">
        <v>3</v>
      </c>
      <c r="F227" s="78" t="s">
        <v>357</v>
      </c>
      <c r="G227" s="404" t="s">
        <v>268</v>
      </c>
      <c r="H227" s="79" t="s">
        <v>269</v>
      </c>
      <c r="I227" s="78" t="s">
        <v>270</v>
      </c>
      <c r="J227" s="78" t="s">
        <v>271</v>
      </c>
      <c r="K227" s="59" t="s">
        <v>380</v>
      </c>
    </row>
    <row r="228" spans="1:11" s="18" customFormat="1" ht="67.5">
      <c r="A228" s="12">
        <v>1</v>
      </c>
      <c r="B228" s="165" t="s">
        <v>109</v>
      </c>
      <c r="C228" s="168"/>
      <c r="D228" s="4" t="s">
        <v>273</v>
      </c>
      <c r="E228" s="322">
        <v>1000</v>
      </c>
      <c r="F228" s="146">
        <v>0</v>
      </c>
      <c r="G228" s="405">
        <v>23</v>
      </c>
      <c r="H228" s="64">
        <f>PRODUCT(F228,E228)</f>
        <v>0</v>
      </c>
      <c r="I228" s="23">
        <f>PRODUCT(H228,G228)</f>
        <v>0</v>
      </c>
      <c r="J228" s="23">
        <f>PRODUCT(H228,G228)+H228</f>
        <v>0</v>
      </c>
      <c r="K228" s="369"/>
    </row>
    <row r="229" spans="1:11" s="18" customFormat="1" ht="67.5">
      <c r="A229" s="12">
        <v>2</v>
      </c>
      <c r="B229" s="165" t="s">
        <v>110</v>
      </c>
      <c r="C229" s="168"/>
      <c r="D229" s="4" t="s">
        <v>273</v>
      </c>
      <c r="E229" s="322">
        <v>3500</v>
      </c>
      <c r="F229" s="146">
        <v>0</v>
      </c>
      <c r="G229" s="405">
        <v>23</v>
      </c>
      <c r="H229" s="64">
        <f>PRODUCT(F229,E229)</f>
        <v>0</v>
      </c>
      <c r="I229" s="23">
        <f>PRODUCT(H229,G229)</f>
        <v>0</v>
      </c>
      <c r="J229" s="23">
        <f>PRODUCT(H229,G229)+H229</f>
        <v>0</v>
      </c>
      <c r="K229" s="369"/>
    </row>
    <row r="230" spans="1:11" s="18" customFormat="1" ht="67.5">
      <c r="A230" s="12">
        <v>3</v>
      </c>
      <c r="B230" s="169" t="s">
        <v>111</v>
      </c>
      <c r="C230" s="170"/>
      <c r="D230" s="4" t="s">
        <v>273</v>
      </c>
      <c r="E230" s="322">
        <v>3500</v>
      </c>
      <c r="F230" s="146">
        <v>0</v>
      </c>
      <c r="G230" s="405">
        <v>23</v>
      </c>
      <c r="H230" s="64">
        <f>PRODUCT(F230,E230)</f>
        <v>0</v>
      </c>
      <c r="I230" s="23">
        <f>PRODUCT(H230,G230)</f>
        <v>0</v>
      </c>
      <c r="J230" s="23">
        <f>PRODUCT(H230,G230)+H230</f>
        <v>0</v>
      </c>
      <c r="K230" s="369"/>
    </row>
    <row r="231" spans="1:11" s="18" customFormat="1" ht="67.5">
      <c r="A231" s="12">
        <v>4</v>
      </c>
      <c r="B231" s="169" t="s">
        <v>131</v>
      </c>
      <c r="C231" s="170"/>
      <c r="D231" s="171" t="s">
        <v>273</v>
      </c>
      <c r="E231" s="308">
        <v>150</v>
      </c>
      <c r="F231" s="146">
        <v>0</v>
      </c>
      <c r="G231" s="405">
        <v>23</v>
      </c>
      <c r="H231" s="64">
        <f>PRODUCT(F231,E231)</f>
        <v>0</v>
      </c>
      <c r="I231" s="23">
        <f>PRODUCT(H231,G231)</f>
        <v>0</v>
      </c>
      <c r="J231" s="23">
        <f>PRODUCT(H231,G231)+H231</f>
        <v>0</v>
      </c>
      <c r="K231" s="369"/>
    </row>
    <row r="232" spans="1:11" s="18" customFormat="1" ht="67.5">
      <c r="A232" s="12">
        <v>5</v>
      </c>
      <c r="B232" s="32" t="s">
        <v>132</v>
      </c>
      <c r="C232" s="166"/>
      <c r="D232" s="158" t="s">
        <v>273</v>
      </c>
      <c r="E232" s="306">
        <v>500</v>
      </c>
      <c r="F232" s="146">
        <v>0</v>
      </c>
      <c r="G232" s="405">
        <v>23</v>
      </c>
      <c r="H232" s="64">
        <f>PRODUCT(F232,E232)</f>
        <v>0</v>
      </c>
      <c r="I232" s="23">
        <f>PRODUCT(H232,G232)</f>
        <v>0</v>
      </c>
      <c r="J232" s="23">
        <f>PRODUCT(H232,G232)+H232</f>
        <v>0</v>
      </c>
      <c r="K232" s="369"/>
    </row>
    <row r="233" spans="1:11" s="18" customFormat="1" ht="12">
      <c r="A233" s="50"/>
      <c r="B233" s="126"/>
      <c r="C233" s="126"/>
      <c r="D233" s="118"/>
      <c r="E233" s="286"/>
      <c r="F233" s="432" t="s">
        <v>278</v>
      </c>
      <c r="G233" s="432"/>
      <c r="H233" s="172">
        <f>SUM(H228:H232)</f>
        <v>0</v>
      </c>
      <c r="I233" s="173">
        <f>SUM(I228:I232)</f>
        <v>0</v>
      </c>
      <c r="J233" s="173">
        <f>SUM(J228:J232)</f>
        <v>0</v>
      </c>
      <c r="K233" s="369"/>
    </row>
    <row r="234" spans="1:11" s="18" customFormat="1" ht="12">
      <c r="A234" s="50"/>
      <c r="B234" s="126"/>
      <c r="C234" s="126"/>
      <c r="D234" s="118"/>
      <c r="E234" s="286"/>
      <c r="F234" s="11"/>
      <c r="G234" s="390"/>
      <c r="H234" s="247"/>
      <c r="I234" s="138"/>
      <c r="J234" s="138"/>
      <c r="K234" s="49"/>
    </row>
    <row r="235" spans="1:11" s="18" customFormat="1" ht="22.5">
      <c r="A235" s="50"/>
      <c r="B235" s="194" t="s">
        <v>103</v>
      </c>
      <c r="C235" s="50"/>
      <c r="D235" s="174"/>
      <c r="E235" s="286"/>
      <c r="F235" s="175"/>
      <c r="G235" s="286"/>
      <c r="H235" s="139"/>
      <c r="I235" s="140"/>
      <c r="J235" s="140"/>
      <c r="K235" s="49"/>
    </row>
    <row r="236" spans="1:11" s="142" customFormat="1" ht="33.75">
      <c r="A236" s="176" t="s">
        <v>264</v>
      </c>
      <c r="B236" s="176" t="s">
        <v>265</v>
      </c>
      <c r="C236" s="115" t="s">
        <v>2</v>
      </c>
      <c r="D236" s="9" t="s">
        <v>266</v>
      </c>
      <c r="E236" s="305" t="s">
        <v>3</v>
      </c>
      <c r="F236" s="78" t="s">
        <v>357</v>
      </c>
      <c r="G236" s="407" t="s">
        <v>268</v>
      </c>
      <c r="H236" s="177" t="s">
        <v>269</v>
      </c>
      <c r="I236" s="178" t="s">
        <v>270</v>
      </c>
      <c r="J236" s="179" t="s">
        <v>271</v>
      </c>
      <c r="K236" s="59" t="s">
        <v>376</v>
      </c>
    </row>
    <row r="237" spans="1:11" s="18" customFormat="1" ht="22.5">
      <c r="A237" s="180">
        <v>1</v>
      </c>
      <c r="B237" s="181" t="s">
        <v>177</v>
      </c>
      <c r="C237" s="248"/>
      <c r="D237" s="182" t="s">
        <v>301</v>
      </c>
      <c r="E237" s="327">
        <v>200</v>
      </c>
      <c r="F237" s="146">
        <v>0</v>
      </c>
      <c r="G237" s="411">
        <v>8</v>
      </c>
      <c r="H237" s="64">
        <f>PRODUCT(F237,E237)</f>
        <v>0</v>
      </c>
      <c r="I237" s="23">
        <f>PRODUCT(H237,G237)</f>
        <v>0</v>
      </c>
      <c r="J237" s="23">
        <f>PRODUCT(H237,G237)+H237</f>
        <v>0</v>
      </c>
      <c r="K237" s="369"/>
    </row>
    <row r="238" spans="1:11" s="18" customFormat="1" ht="22.5">
      <c r="A238" s="180">
        <v>2</v>
      </c>
      <c r="B238" s="153" t="s">
        <v>178</v>
      </c>
      <c r="C238" s="248"/>
      <c r="D238" s="85" t="s">
        <v>301</v>
      </c>
      <c r="E238" s="307">
        <v>200</v>
      </c>
      <c r="F238" s="146">
        <v>0</v>
      </c>
      <c r="G238" s="411">
        <v>8</v>
      </c>
      <c r="H238" s="64">
        <f aca="true" t="shared" si="24" ref="H238:H287">PRODUCT(F238,E238)</f>
        <v>0</v>
      </c>
      <c r="I238" s="23">
        <f aca="true" t="shared" si="25" ref="I238:I287">PRODUCT(H238,G238)</f>
        <v>0</v>
      </c>
      <c r="J238" s="23">
        <f aca="true" t="shared" si="26" ref="J238:J287">PRODUCT(H238,G238)+H238</f>
        <v>0</v>
      </c>
      <c r="K238" s="369"/>
    </row>
    <row r="239" spans="1:11" s="18" customFormat="1" ht="22.5">
      <c r="A239" s="180">
        <v>3</v>
      </c>
      <c r="B239" s="19" t="s">
        <v>179</v>
      </c>
      <c r="C239" s="248"/>
      <c r="D239" s="152" t="s">
        <v>301</v>
      </c>
      <c r="E239" s="322">
        <v>2000</v>
      </c>
      <c r="F239" s="146">
        <v>0</v>
      </c>
      <c r="G239" s="411">
        <v>8</v>
      </c>
      <c r="H239" s="64">
        <f t="shared" si="24"/>
        <v>0</v>
      </c>
      <c r="I239" s="23">
        <f t="shared" si="25"/>
        <v>0</v>
      </c>
      <c r="J239" s="23">
        <f t="shared" si="26"/>
        <v>0</v>
      </c>
      <c r="K239" s="369"/>
    </row>
    <row r="240" spans="1:11" s="18" customFormat="1" ht="22.5">
      <c r="A240" s="180">
        <v>4</v>
      </c>
      <c r="B240" s="19" t="s">
        <v>180</v>
      </c>
      <c r="C240" s="248"/>
      <c r="D240" s="152" t="s">
        <v>301</v>
      </c>
      <c r="E240" s="322">
        <v>350</v>
      </c>
      <c r="F240" s="146">
        <v>0</v>
      </c>
      <c r="G240" s="411">
        <v>8</v>
      </c>
      <c r="H240" s="64">
        <f t="shared" si="24"/>
        <v>0</v>
      </c>
      <c r="I240" s="23">
        <f t="shared" si="25"/>
        <v>0</v>
      </c>
      <c r="J240" s="23">
        <f t="shared" si="26"/>
        <v>0</v>
      </c>
      <c r="K240" s="369"/>
    </row>
    <row r="241" spans="1:11" s="18" customFormat="1" ht="22.5">
      <c r="A241" s="180">
        <v>5</v>
      </c>
      <c r="B241" s="19" t="s">
        <v>183</v>
      </c>
      <c r="C241" s="248"/>
      <c r="D241" s="152" t="s">
        <v>301</v>
      </c>
      <c r="E241" s="322">
        <v>300</v>
      </c>
      <c r="F241" s="146">
        <v>0</v>
      </c>
      <c r="G241" s="411">
        <v>8</v>
      </c>
      <c r="H241" s="64">
        <f t="shared" si="24"/>
        <v>0</v>
      </c>
      <c r="I241" s="23">
        <f t="shared" si="25"/>
        <v>0</v>
      </c>
      <c r="J241" s="23">
        <f t="shared" si="26"/>
        <v>0</v>
      </c>
      <c r="K241" s="369"/>
    </row>
    <row r="242" spans="1:11" s="18" customFormat="1" ht="22.5">
      <c r="A242" s="180">
        <v>6</v>
      </c>
      <c r="B242" s="19" t="s">
        <v>184</v>
      </c>
      <c r="C242" s="248"/>
      <c r="D242" s="152" t="s">
        <v>301</v>
      </c>
      <c r="E242" s="322">
        <v>400</v>
      </c>
      <c r="F242" s="146">
        <v>0</v>
      </c>
      <c r="G242" s="411">
        <v>8</v>
      </c>
      <c r="H242" s="64">
        <f t="shared" si="24"/>
        <v>0</v>
      </c>
      <c r="I242" s="23">
        <f t="shared" si="25"/>
        <v>0</v>
      </c>
      <c r="J242" s="23">
        <f t="shared" si="26"/>
        <v>0</v>
      </c>
      <c r="K242" s="369"/>
    </row>
    <row r="243" spans="1:11" s="18" customFormat="1" ht="22.5">
      <c r="A243" s="180">
        <v>7</v>
      </c>
      <c r="B243" s="19" t="s">
        <v>185</v>
      </c>
      <c r="C243" s="248"/>
      <c r="D243" s="152" t="s">
        <v>301</v>
      </c>
      <c r="E243" s="322">
        <v>800</v>
      </c>
      <c r="F243" s="146">
        <v>0</v>
      </c>
      <c r="G243" s="411">
        <v>8</v>
      </c>
      <c r="H243" s="64">
        <f t="shared" si="24"/>
        <v>0</v>
      </c>
      <c r="I243" s="23">
        <f t="shared" si="25"/>
        <v>0</v>
      </c>
      <c r="J243" s="23">
        <f t="shared" si="26"/>
        <v>0</v>
      </c>
      <c r="K243" s="369"/>
    </row>
    <row r="244" spans="1:11" s="18" customFormat="1" ht="22.5">
      <c r="A244" s="180">
        <v>8</v>
      </c>
      <c r="B244" s="19" t="s">
        <v>186</v>
      </c>
      <c r="C244" s="248"/>
      <c r="D244" s="152" t="s">
        <v>301</v>
      </c>
      <c r="E244" s="322">
        <v>100</v>
      </c>
      <c r="F244" s="146">
        <v>0</v>
      </c>
      <c r="G244" s="411">
        <v>8</v>
      </c>
      <c r="H244" s="64">
        <f t="shared" si="24"/>
        <v>0</v>
      </c>
      <c r="I244" s="23">
        <f t="shared" si="25"/>
        <v>0</v>
      </c>
      <c r="J244" s="23">
        <f t="shared" si="26"/>
        <v>0</v>
      </c>
      <c r="K244" s="369"/>
    </row>
    <row r="245" spans="1:11" s="18" customFormat="1" ht="22.5">
      <c r="A245" s="180">
        <v>9</v>
      </c>
      <c r="B245" s="19" t="s">
        <v>187</v>
      </c>
      <c r="C245" s="248"/>
      <c r="D245" s="152" t="s">
        <v>301</v>
      </c>
      <c r="E245" s="322">
        <v>50</v>
      </c>
      <c r="F245" s="146">
        <v>0</v>
      </c>
      <c r="G245" s="411">
        <v>8</v>
      </c>
      <c r="H245" s="64">
        <f t="shared" si="24"/>
        <v>0</v>
      </c>
      <c r="I245" s="23">
        <f t="shared" si="25"/>
        <v>0</v>
      </c>
      <c r="J245" s="23">
        <f t="shared" si="26"/>
        <v>0</v>
      </c>
      <c r="K245" s="369"/>
    </row>
    <row r="246" spans="1:11" s="18" customFormat="1" ht="33.75">
      <c r="A246" s="180">
        <v>10</v>
      </c>
      <c r="B246" s="19" t="s">
        <v>188</v>
      </c>
      <c r="C246" s="152"/>
      <c r="D246" s="152" t="s">
        <v>301</v>
      </c>
      <c r="E246" s="322">
        <v>20</v>
      </c>
      <c r="F246" s="146">
        <v>0</v>
      </c>
      <c r="G246" s="411">
        <v>8</v>
      </c>
      <c r="H246" s="64">
        <f t="shared" si="24"/>
        <v>0</v>
      </c>
      <c r="I246" s="23">
        <f t="shared" si="25"/>
        <v>0</v>
      </c>
      <c r="J246" s="23">
        <f t="shared" si="26"/>
        <v>0</v>
      </c>
      <c r="K246" s="369"/>
    </row>
    <row r="247" spans="1:11" s="18" customFormat="1" ht="33.75">
      <c r="A247" s="180">
        <v>11</v>
      </c>
      <c r="B247" s="19" t="s">
        <v>189</v>
      </c>
      <c r="C247" s="152"/>
      <c r="D247" s="152" t="s">
        <v>301</v>
      </c>
      <c r="E247" s="322">
        <v>80</v>
      </c>
      <c r="F247" s="146">
        <v>0</v>
      </c>
      <c r="G247" s="411">
        <v>8</v>
      </c>
      <c r="H247" s="64">
        <f t="shared" si="24"/>
        <v>0</v>
      </c>
      <c r="I247" s="23">
        <f t="shared" si="25"/>
        <v>0</v>
      </c>
      <c r="J247" s="23">
        <f t="shared" si="26"/>
        <v>0</v>
      </c>
      <c r="K247" s="369"/>
    </row>
    <row r="248" spans="1:11" s="18" customFormat="1" ht="33.75">
      <c r="A248" s="180">
        <v>12</v>
      </c>
      <c r="B248" s="19" t="s">
        <v>190</v>
      </c>
      <c r="C248" s="152"/>
      <c r="D248" s="152" t="s">
        <v>301</v>
      </c>
      <c r="E248" s="322">
        <v>100</v>
      </c>
      <c r="F248" s="146">
        <v>0</v>
      </c>
      <c r="G248" s="411">
        <v>8</v>
      </c>
      <c r="H248" s="64">
        <f t="shared" si="24"/>
        <v>0</v>
      </c>
      <c r="I248" s="23">
        <f t="shared" si="25"/>
        <v>0</v>
      </c>
      <c r="J248" s="23">
        <f t="shared" si="26"/>
        <v>0</v>
      </c>
      <c r="K248" s="369"/>
    </row>
    <row r="249" spans="1:11" s="18" customFormat="1" ht="33.75">
      <c r="A249" s="180">
        <v>13</v>
      </c>
      <c r="B249" s="19" t="s">
        <v>191</v>
      </c>
      <c r="C249" s="152"/>
      <c r="D249" s="152" t="s">
        <v>301</v>
      </c>
      <c r="E249" s="322">
        <v>600</v>
      </c>
      <c r="F249" s="146">
        <v>0</v>
      </c>
      <c r="G249" s="411">
        <v>8</v>
      </c>
      <c r="H249" s="64">
        <f t="shared" si="24"/>
        <v>0</v>
      </c>
      <c r="I249" s="23">
        <f t="shared" si="25"/>
        <v>0</v>
      </c>
      <c r="J249" s="23">
        <f t="shared" si="26"/>
        <v>0</v>
      </c>
      <c r="K249" s="369"/>
    </row>
    <row r="250" spans="1:11" s="18" customFormat="1" ht="33.75">
      <c r="A250" s="180">
        <v>14</v>
      </c>
      <c r="B250" s="19" t="s">
        <v>192</v>
      </c>
      <c r="C250" s="152"/>
      <c r="D250" s="152" t="s">
        <v>301</v>
      </c>
      <c r="E250" s="322">
        <v>1400</v>
      </c>
      <c r="F250" s="146">
        <v>0</v>
      </c>
      <c r="G250" s="411">
        <v>8</v>
      </c>
      <c r="H250" s="64">
        <f t="shared" si="24"/>
        <v>0</v>
      </c>
      <c r="I250" s="23">
        <f t="shared" si="25"/>
        <v>0</v>
      </c>
      <c r="J250" s="23">
        <f t="shared" si="26"/>
        <v>0</v>
      </c>
      <c r="K250" s="369"/>
    </row>
    <row r="251" spans="1:11" s="18" customFormat="1" ht="33.75">
      <c r="A251" s="180">
        <v>15</v>
      </c>
      <c r="B251" s="19" t="s">
        <v>204</v>
      </c>
      <c r="C251" s="152"/>
      <c r="D251" s="152" t="s">
        <v>301</v>
      </c>
      <c r="E251" s="322">
        <v>1800</v>
      </c>
      <c r="F251" s="146">
        <v>0</v>
      </c>
      <c r="G251" s="411">
        <v>8</v>
      </c>
      <c r="H251" s="64">
        <f t="shared" si="24"/>
        <v>0</v>
      </c>
      <c r="I251" s="23">
        <f t="shared" si="25"/>
        <v>0</v>
      </c>
      <c r="J251" s="23">
        <f t="shared" si="26"/>
        <v>0</v>
      </c>
      <c r="K251" s="369"/>
    </row>
    <row r="252" spans="1:11" s="18" customFormat="1" ht="33.75">
      <c r="A252" s="180">
        <v>16</v>
      </c>
      <c r="B252" s="19" t="s">
        <v>205</v>
      </c>
      <c r="C252" s="152"/>
      <c r="D252" s="152" t="s">
        <v>301</v>
      </c>
      <c r="E252" s="322">
        <v>500</v>
      </c>
      <c r="F252" s="146">
        <v>0</v>
      </c>
      <c r="G252" s="411">
        <v>8</v>
      </c>
      <c r="H252" s="64">
        <f t="shared" si="24"/>
        <v>0</v>
      </c>
      <c r="I252" s="23">
        <f t="shared" si="25"/>
        <v>0</v>
      </c>
      <c r="J252" s="23">
        <f t="shared" si="26"/>
        <v>0</v>
      </c>
      <c r="K252" s="369"/>
    </row>
    <row r="253" spans="1:11" s="18" customFormat="1" ht="33.75">
      <c r="A253" s="180">
        <v>17</v>
      </c>
      <c r="B253" s="19" t="s">
        <v>206</v>
      </c>
      <c r="C253" s="152"/>
      <c r="D253" s="152" t="s">
        <v>301</v>
      </c>
      <c r="E253" s="322">
        <v>300</v>
      </c>
      <c r="F253" s="146">
        <v>0</v>
      </c>
      <c r="G253" s="411">
        <v>8</v>
      </c>
      <c r="H253" s="64">
        <f t="shared" si="24"/>
        <v>0</v>
      </c>
      <c r="I253" s="23">
        <f t="shared" si="25"/>
        <v>0</v>
      </c>
      <c r="J253" s="23">
        <f t="shared" si="26"/>
        <v>0</v>
      </c>
      <c r="K253" s="369"/>
    </row>
    <row r="254" spans="1:11" s="18" customFormat="1" ht="33.75">
      <c r="A254" s="180">
        <v>18</v>
      </c>
      <c r="B254" s="19" t="s">
        <v>207</v>
      </c>
      <c r="C254" s="152"/>
      <c r="D254" s="152" t="s">
        <v>301</v>
      </c>
      <c r="E254" s="322">
        <v>20</v>
      </c>
      <c r="F254" s="146">
        <v>0</v>
      </c>
      <c r="G254" s="411">
        <v>8</v>
      </c>
      <c r="H254" s="64">
        <f t="shared" si="24"/>
        <v>0</v>
      </c>
      <c r="I254" s="23">
        <f t="shared" si="25"/>
        <v>0</v>
      </c>
      <c r="J254" s="23">
        <f t="shared" si="26"/>
        <v>0</v>
      </c>
      <c r="K254" s="369"/>
    </row>
    <row r="255" spans="1:11" s="18" customFormat="1" ht="12">
      <c r="A255" s="180">
        <v>19</v>
      </c>
      <c r="B255" s="16" t="s">
        <v>208</v>
      </c>
      <c r="C255" s="152"/>
      <c r="D255" s="152" t="s">
        <v>273</v>
      </c>
      <c r="E255" s="322">
        <v>20</v>
      </c>
      <c r="F255" s="146">
        <v>0</v>
      </c>
      <c r="G255" s="411">
        <v>8</v>
      </c>
      <c r="H255" s="64">
        <f t="shared" si="24"/>
        <v>0</v>
      </c>
      <c r="I255" s="23">
        <f t="shared" si="25"/>
        <v>0</v>
      </c>
      <c r="J255" s="23">
        <f t="shared" si="26"/>
        <v>0</v>
      </c>
      <c r="K255" s="369"/>
    </row>
    <row r="256" spans="1:11" s="18" customFormat="1" ht="12">
      <c r="A256" s="180">
        <v>20</v>
      </c>
      <c r="B256" s="149" t="s">
        <v>209</v>
      </c>
      <c r="C256" s="88"/>
      <c r="D256" s="88" t="s">
        <v>273</v>
      </c>
      <c r="E256" s="308">
        <v>100</v>
      </c>
      <c r="F256" s="146">
        <v>0</v>
      </c>
      <c r="G256" s="411">
        <v>8</v>
      </c>
      <c r="H256" s="156">
        <f t="shared" si="24"/>
        <v>0</v>
      </c>
      <c r="I256" s="157">
        <f t="shared" si="25"/>
        <v>0</v>
      </c>
      <c r="J256" s="157">
        <f t="shared" si="26"/>
        <v>0</v>
      </c>
      <c r="K256" s="369"/>
    </row>
    <row r="257" spans="1:11" s="18" customFormat="1" ht="12">
      <c r="A257" s="180">
        <v>21</v>
      </c>
      <c r="B257" s="144" t="s">
        <v>210</v>
      </c>
      <c r="C257" s="80"/>
      <c r="D257" s="80" t="s">
        <v>273</v>
      </c>
      <c r="E257" s="306">
        <v>300</v>
      </c>
      <c r="F257" s="146">
        <v>0</v>
      </c>
      <c r="G257" s="411">
        <v>8</v>
      </c>
      <c r="H257" s="64">
        <f t="shared" si="24"/>
        <v>0</v>
      </c>
      <c r="I257" s="23">
        <f t="shared" si="25"/>
        <v>0</v>
      </c>
      <c r="J257" s="23">
        <f t="shared" si="26"/>
        <v>0</v>
      </c>
      <c r="K257" s="369"/>
    </row>
    <row r="258" spans="1:11" s="18" customFormat="1" ht="12">
      <c r="A258" s="180">
        <v>22</v>
      </c>
      <c r="B258" s="153" t="s">
        <v>211</v>
      </c>
      <c r="C258" s="85"/>
      <c r="D258" s="85" t="s">
        <v>273</v>
      </c>
      <c r="E258" s="307">
        <v>500</v>
      </c>
      <c r="F258" s="146">
        <v>0</v>
      </c>
      <c r="G258" s="411">
        <v>8</v>
      </c>
      <c r="H258" s="161">
        <f t="shared" si="24"/>
        <v>0</v>
      </c>
      <c r="I258" s="162">
        <f t="shared" si="25"/>
        <v>0</v>
      </c>
      <c r="J258" s="162">
        <f t="shared" si="26"/>
        <v>0</v>
      </c>
      <c r="K258" s="369"/>
    </row>
    <row r="259" spans="1:11" s="18" customFormat="1" ht="12">
      <c r="A259" s="180">
        <v>23</v>
      </c>
      <c r="B259" s="19" t="s">
        <v>212</v>
      </c>
      <c r="C259" s="152"/>
      <c r="D259" s="152" t="s">
        <v>273</v>
      </c>
      <c r="E259" s="322">
        <v>500</v>
      </c>
      <c r="F259" s="146">
        <v>0</v>
      </c>
      <c r="G259" s="411">
        <v>8</v>
      </c>
      <c r="H259" s="64">
        <f t="shared" si="24"/>
        <v>0</v>
      </c>
      <c r="I259" s="23">
        <f t="shared" si="25"/>
        <v>0</v>
      </c>
      <c r="J259" s="23">
        <f t="shared" si="26"/>
        <v>0</v>
      </c>
      <c r="K259" s="369"/>
    </row>
    <row r="260" spans="1:11" s="18" customFormat="1" ht="12">
      <c r="A260" s="180">
        <v>24</v>
      </c>
      <c r="B260" s="19" t="s">
        <v>213</v>
      </c>
      <c r="C260" s="152"/>
      <c r="D260" s="152" t="s">
        <v>273</v>
      </c>
      <c r="E260" s="322">
        <v>20</v>
      </c>
      <c r="F260" s="146">
        <v>0</v>
      </c>
      <c r="G260" s="411">
        <v>8</v>
      </c>
      <c r="H260" s="64">
        <f t="shared" si="24"/>
        <v>0</v>
      </c>
      <c r="I260" s="23">
        <f t="shared" si="25"/>
        <v>0</v>
      </c>
      <c r="J260" s="23">
        <f t="shared" si="26"/>
        <v>0</v>
      </c>
      <c r="K260" s="369"/>
    </row>
    <row r="261" spans="1:11" s="18" customFormat="1" ht="12">
      <c r="A261" s="180">
        <v>25</v>
      </c>
      <c r="B261" s="19" t="s">
        <v>214</v>
      </c>
      <c r="C261" s="152"/>
      <c r="D261" s="152" t="s">
        <v>273</v>
      </c>
      <c r="E261" s="322">
        <v>20</v>
      </c>
      <c r="F261" s="146">
        <v>0</v>
      </c>
      <c r="G261" s="411">
        <v>8</v>
      </c>
      <c r="H261" s="64">
        <f t="shared" si="24"/>
        <v>0</v>
      </c>
      <c r="I261" s="23">
        <f t="shared" si="25"/>
        <v>0</v>
      </c>
      <c r="J261" s="23">
        <f t="shared" si="26"/>
        <v>0</v>
      </c>
      <c r="K261" s="369"/>
    </row>
    <row r="262" spans="1:11" s="18" customFormat="1" ht="12">
      <c r="A262" s="180">
        <v>26</v>
      </c>
      <c r="B262" s="19" t="s">
        <v>215</v>
      </c>
      <c r="C262" s="152"/>
      <c r="D262" s="152" t="s">
        <v>273</v>
      </c>
      <c r="E262" s="322">
        <v>100</v>
      </c>
      <c r="F262" s="146">
        <v>0</v>
      </c>
      <c r="G262" s="411">
        <v>8</v>
      </c>
      <c r="H262" s="64">
        <f t="shared" si="24"/>
        <v>0</v>
      </c>
      <c r="I262" s="23">
        <f t="shared" si="25"/>
        <v>0</v>
      </c>
      <c r="J262" s="23">
        <f t="shared" si="26"/>
        <v>0</v>
      </c>
      <c r="K262" s="369"/>
    </row>
    <row r="263" spans="1:11" s="18" customFormat="1" ht="11.25" customHeight="1">
      <c r="A263" s="180">
        <v>27</v>
      </c>
      <c r="B263" s="16" t="s">
        <v>216</v>
      </c>
      <c r="C263" s="152"/>
      <c r="D263" s="152" t="s">
        <v>273</v>
      </c>
      <c r="E263" s="322">
        <v>50</v>
      </c>
      <c r="F263" s="146">
        <v>0</v>
      </c>
      <c r="G263" s="411">
        <v>8</v>
      </c>
      <c r="H263" s="64">
        <f t="shared" si="24"/>
        <v>0</v>
      </c>
      <c r="I263" s="23">
        <f t="shared" si="25"/>
        <v>0</v>
      </c>
      <c r="J263" s="23">
        <f t="shared" si="26"/>
        <v>0</v>
      </c>
      <c r="K263" s="369"/>
    </row>
    <row r="264" spans="1:11" s="18" customFormat="1" ht="11.25" customHeight="1">
      <c r="A264" s="180">
        <v>28</v>
      </c>
      <c r="B264" s="334" t="s">
        <v>9</v>
      </c>
      <c r="C264" s="152"/>
      <c r="D264" s="152" t="s">
        <v>273</v>
      </c>
      <c r="E264" s="322">
        <v>20</v>
      </c>
      <c r="F264" s="146">
        <v>0</v>
      </c>
      <c r="G264" s="411">
        <v>8</v>
      </c>
      <c r="H264" s="64">
        <f>PRODUCT(F264,E264)</f>
        <v>0</v>
      </c>
      <c r="I264" s="23">
        <f>PRODUCT(H264,G264)</f>
        <v>0</v>
      </c>
      <c r="J264" s="23">
        <f>PRODUCT(H264,G264)+H264</f>
        <v>0</v>
      </c>
      <c r="K264" s="369"/>
    </row>
    <row r="265" spans="1:11" s="18" customFormat="1" ht="11.25" customHeight="1">
      <c r="A265" s="180">
        <v>29</v>
      </c>
      <c r="B265" s="16" t="s">
        <v>140</v>
      </c>
      <c r="C265" s="152"/>
      <c r="D265" s="152" t="s">
        <v>273</v>
      </c>
      <c r="E265" s="322">
        <v>100</v>
      </c>
      <c r="F265" s="146">
        <v>0</v>
      </c>
      <c r="G265" s="411">
        <v>8</v>
      </c>
      <c r="H265" s="64">
        <f t="shared" si="24"/>
        <v>0</v>
      </c>
      <c r="I265" s="23">
        <f>PRODUCT(H265,G265)</f>
        <v>0</v>
      </c>
      <c r="J265" s="23">
        <f>PRODUCT(H265,G265)+H265</f>
        <v>0</v>
      </c>
      <c r="K265" s="369"/>
    </row>
    <row r="266" spans="1:11" s="18" customFormat="1" ht="12">
      <c r="A266" s="180">
        <v>30</v>
      </c>
      <c r="B266" s="16" t="s">
        <v>141</v>
      </c>
      <c r="C266" s="152"/>
      <c r="D266" s="152" t="s">
        <v>273</v>
      </c>
      <c r="E266" s="322">
        <v>20</v>
      </c>
      <c r="F266" s="415">
        <v>0</v>
      </c>
      <c r="G266" s="411">
        <v>8</v>
      </c>
      <c r="H266" s="64">
        <f t="shared" si="24"/>
        <v>0</v>
      </c>
      <c r="I266" s="23">
        <f>PRODUCT(H266,G266)</f>
        <v>0</v>
      </c>
      <c r="J266" s="23">
        <f>PRODUCT(H266,G266)+H266</f>
        <v>0</v>
      </c>
      <c r="K266" s="369"/>
    </row>
    <row r="267" spans="1:11" s="18" customFormat="1" ht="33.75">
      <c r="A267" s="180">
        <v>31</v>
      </c>
      <c r="B267" s="16" t="s">
        <v>217</v>
      </c>
      <c r="C267" s="152"/>
      <c r="D267" s="317" t="s">
        <v>273</v>
      </c>
      <c r="E267" s="308">
        <v>10</v>
      </c>
      <c r="F267" s="146">
        <v>0</v>
      </c>
      <c r="G267" s="411">
        <v>8</v>
      </c>
      <c r="H267" s="64">
        <f t="shared" si="24"/>
        <v>0</v>
      </c>
      <c r="I267" s="23">
        <f t="shared" si="25"/>
        <v>0</v>
      </c>
      <c r="J267" s="23">
        <f t="shared" si="26"/>
        <v>0</v>
      </c>
      <c r="K267" s="369"/>
    </row>
    <row r="268" spans="1:11" s="18" customFormat="1" ht="33.75">
      <c r="A268" s="180">
        <v>32</v>
      </c>
      <c r="B268" s="16" t="s">
        <v>218</v>
      </c>
      <c r="C268" s="152"/>
      <c r="D268" s="317" t="s">
        <v>273</v>
      </c>
      <c r="E268" s="306">
        <v>200</v>
      </c>
      <c r="F268" s="146">
        <v>0</v>
      </c>
      <c r="G268" s="411">
        <v>8</v>
      </c>
      <c r="H268" s="64">
        <f t="shared" si="24"/>
        <v>0</v>
      </c>
      <c r="I268" s="23">
        <f t="shared" si="25"/>
        <v>0</v>
      </c>
      <c r="J268" s="23">
        <f t="shared" si="26"/>
        <v>0</v>
      </c>
      <c r="K268" s="369"/>
    </row>
    <row r="269" spans="1:11" s="18" customFormat="1" ht="33.75">
      <c r="A269" s="180">
        <v>33</v>
      </c>
      <c r="B269" s="16" t="s">
        <v>219</v>
      </c>
      <c r="C269" s="152"/>
      <c r="D269" s="317" t="s">
        <v>273</v>
      </c>
      <c r="E269" s="306">
        <v>500</v>
      </c>
      <c r="F269" s="146">
        <v>0</v>
      </c>
      <c r="G269" s="411">
        <v>8</v>
      </c>
      <c r="H269" s="64">
        <f t="shared" si="24"/>
        <v>0</v>
      </c>
      <c r="I269" s="23">
        <f t="shared" si="25"/>
        <v>0</v>
      </c>
      <c r="J269" s="23">
        <f t="shared" si="26"/>
        <v>0</v>
      </c>
      <c r="K269" s="369"/>
    </row>
    <row r="270" spans="1:11" s="18" customFormat="1" ht="33.75">
      <c r="A270" s="180">
        <v>34</v>
      </c>
      <c r="B270" s="183" t="s">
        <v>220</v>
      </c>
      <c r="C270" s="152"/>
      <c r="D270" s="335" t="s">
        <v>273</v>
      </c>
      <c r="E270" s="306">
        <v>500</v>
      </c>
      <c r="F270" s="146">
        <v>0</v>
      </c>
      <c r="G270" s="411">
        <v>8</v>
      </c>
      <c r="H270" s="64">
        <f t="shared" si="24"/>
        <v>0</v>
      </c>
      <c r="I270" s="23">
        <f t="shared" si="25"/>
        <v>0</v>
      </c>
      <c r="J270" s="23">
        <f t="shared" si="26"/>
        <v>0</v>
      </c>
      <c r="K270" s="369"/>
    </row>
    <row r="271" spans="1:11" s="18" customFormat="1" ht="33.75">
      <c r="A271" s="180">
        <v>35</v>
      </c>
      <c r="B271" s="184" t="s">
        <v>221</v>
      </c>
      <c r="C271" s="117"/>
      <c r="D271" s="167" t="s">
        <v>273</v>
      </c>
      <c r="E271" s="307">
        <v>6000</v>
      </c>
      <c r="F271" s="416">
        <v>0</v>
      </c>
      <c r="G271" s="411">
        <v>8</v>
      </c>
      <c r="H271" s="64">
        <f t="shared" si="24"/>
        <v>0</v>
      </c>
      <c r="I271" s="23">
        <f t="shared" si="25"/>
        <v>0</v>
      </c>
      <c r="J271" s="23">
        <f t="shared" si="26"/>
        <v>0</v>
      </c>
      <c r="K271" s="369"/>
    </row>
    <row r="272" spans="1:11" s="18" customFormat="1" ht="12">
      <c r="A272" s="180">
        <v>36</v>
      </c>
      <c r="B272" s="334" t="s">
        <v>10</v>
      </c>
      <c r="C272" s="117"/>
      <c r="D272" s="167" t="s">
        <v>273</v>
      </c>
      <c r="E272" s="322">
        <v>150</v>
      </c>
      <c r="F272" s="146">
        <v>0</v>
      </c>
      <c r="G272" s="411">
        <v>8</v>
      </c>
      <c r="H272" s="64">
        <f>PRODUCT(F272,E272)</f>
        <v>0</v>
      </c>
      <c r="I272" s="23">
        <f>PRODUCT(H272,G272)</f>
        <v>0</v>
      </c>
      <c r="J272" s="23">
        <f>PRODUCT(H272,G272)+H272</f>
        <v>0</v>
      </c>
      <c r="K272" s="369"/>
    </row>
    <row r="273" spans="1:11" s="18" customFormat="1" ht="22.5">
      <c r="A273" s="180">
        <v>37</v>
      </c>
      <c r="B273" s="184" t="s">
        <v>222</v>
      </c>
      <c r="C273" s="117"/>
      <c r="D273" s="4" t="s">
        <v>273</v>
      </c>
      <c r="E273" s="322">
        <v>5500</v>
      </c>
      <c r="F273" s="146">
        <v>0</v>
      </c>
      <c r="G273" s="411">
        <v>8</v>
      </c>
      <c r="H273" s="64">
        <f t="shared" si="24"/>
        <v>0</v>
      </c>
      <c r="I273" s="23">
        <f t="shared" si="25"/>
        <v>0</v>
      </c>
      <c r="J273" s="23">
        <f t="shared" si="26"/>
        <v>0</v>
      </c>
      <c r="K273" s="369"/>
    </row>
    <row r="274" spans="1:11" s="18" customFormat="1" ht="12">
      <c r="A274" s="180">
        <v>38</v>
      </c>
      <c r="B274" s="185" t="s">
        <v>223</v>
      </c>
      <c r="C274" s="87"/>
      <c r="D274" s="160" t="s">
        <v>273</v>
      </c>
      <c r="E274" s="322">
        <v>1000</v>
      </c>
      <c r="F274" s="146">
        <v>0</v>
      </c>
      <c r="G274" s="411">
        <v>8</v>
      </c>
      <c r="H274" s="64">
        <f t="shared" si="24"/>
        <v>0</v>
      </c>
      <c r="I274" s="23">
        <f t="shared" si="25"/>
        <v>0</v>
      </c>
      <c r="J274" s="23">
        <f t="shared" si="26"/>
        <v>0</v>
      </c>
      <c r="K274" s="369"/>
    </row>
    <row r="275" spans="1:11" s="18" customFormat="1" ht="12">
      <c r="A275" s="180">
        <v>39</v>
      </c>
      <c r="B275" s="184" t="s">
        <v>224</v>
      </c>
      <c r="C275" s="117"/>
      <c r="D275" s="4" t="s">
        <v>273</v>
      </c>
      <c r="E275" s="322">
        <v>1000</v>
      </c>
      <c r="F275" s="146">
        <v>0</v>
      </c>
      <c r="G275" s="411">
        <v>8</v>
      </c>
      <c r="H275" s="64">
        <f t="shared" si="24"/>
        <v>0</v>
      </c>
      <c r="I275" s="23">
        <f t="shared" si="25"/>
        <v>0</v>
      </c>
      <c r="J275" s="23">
        <f t="shared" si="26"/>
        <v>0</v>
      </c>
      <c r="K275" s="369"/>
    </row>
    <row r="276" spans="1:11" s="18" customFormat="1" ht="22.5">
      <c r="A276" s="180">
        <v>40</v>
      </c>
      <c r="B276" s="186" t="s">
        <v>225</v>
      </c>
      <c r="C276" s="91"/>
      <c r="D276" s="187" t="s">
        <v>273</v>
      </c>
      <c r="E276" s="322">
        <v>30</v>
      </c>
      <c r="F276" s="146">
        <v>0</v>
      </c>
      <c r="G276" s="411">
        <v>8</v>
      </c>
      <c r="H276" s="64">
        <f t="shared" si="24"/>
        <v>0</v>
      </c>
      <c r="I276" s="23">
        <f t="shared" si="25"/>
        <v>0</v>
      </c>
      <c r="J276" s="23">
        <f t="shared" si="26"/>
        <v>0</v>
      </c>
      <c r="K276" s="369"/>
    </row>
    <row r="277" spans="1:11" s="18" customFormat="1" ht="22.5">
      <c r="A277" s="180">
        <v>41</v>
      </c>
      <c r="B277" s="188" t="s">
        <v>226</v>
      </c>
      <c r="C277" s="254"/>
      <c r="D277" s="167" t="s">
        <v>273</v>
      </c>
      <c r="E277" s="322">
        <v>20</v>
      </c>
      <c r="F277" s="146">
        <v>0</v>
      </c>
      <c r="G277" s="411">
        <v>8</v>
      </c>
      <c r="H277" s="64">
        <f t="shared" si="24"/>
        <v>0</v>
      </c>
      <c r="I277" s="23">
        <f t="shared" si="25"/>
        <v>0</v>
      </c>
      <c r="J277" s="23">
        <f t="shared" si="26"/>
        <v>0</v>
      </c>
      <c r="K277" s="369"/>
    </row>
    <row r="278" spans="1:11" s="18" customFormat="1" ht="12">
      <c r="A278" s="180">
        <v>42</v>
      </c>
      <c r="B278" s="184" t="s">
        <v>227</v>
      </c>
      <c r="C278" s="117"/>
      <c r="D278" s="4" t="s">
        <v>273</v>
      </c>
      <c r="E278" s="322">
        <v>100</v>
      </c>
      <c r="F278" s="146">
        <v>0</v>
      </c>
      <c r="G278" s="411">
        <v>8</v>
      </c>
      <c r="H278" s="64">
        <f t="shared" si="24"/>
        <v>0</v>
      </c>
      <c r="I278" s="23">
        <f t="shared" si="25"/>
        <v>0</v>
      </c>
      <c r="J278" s="23">
        <f t="shared" si="26"/>
        <v>0</v>
      </c>
      <c r="K278" s="369"/>
    </row>
    <row r="279" spans="1:11" s="18" customFormat="1" ht="12">
      <c r="A279" s="180">
        <v>43</v>
      </c>
      <c r="B279" s="14" t="s">
        <v>228</v>
      </c>
      <c r="C279" s="152"/>
      <c r="D279" s="4" t="s">
        <v>273</v>
      </c>
      <c r="E279" s="322">
        <v>20</v>
      </c>
      <c r="F279" s="146">
        <v>0</v>
      </c>
      <c r="G279" s="411">
        <v>8</v>
      </c>
      <c r="H279" s="64">
        <f t="shared" si="24"/>
        <v>0</v>
      </c>
      <c r="I279" s="23">
        <f t="shared" si="25"/>
        <v>0</v>
      </c>
      <c r="J279" s="23">
        <f t="shared" si="26"/>
        <v>0</v>
      </c>
      <c r="K279" s="369"/>
    </row>
    <row r="280" spans="1:11" s="18" customFormat="1" ht="12">
      <c r="A280" s="180">
        <v>44</v>
      </c>
      <c r="B280" s="14" t="s">
        <v>11</v>
      </c>
      <c r="C280" s="152"/>
      <c r="D280" s="4" t="s">
        <v>273</v>
      </c>
      <c r="E280" s="322">
        <v>20</v>
      </c>
      <c r="F280" s="146">
        <v>0</v>
      </c>
      <c r="G280" s="411">
        <v>8</v>
      </c>
      <c r="H280" s="64">
        <f t="shared" si="24"/>
        <v>0</v>
      </c>
      <c r="I280" s="23">
        <f t="shared" si="25"/>
        <v>0</v>
      </c>
      <c r="J280" s="23">
        <f t="shared" si="26"/>
        <v>0</v>
      </c>
      <c r="K280" s="369"/>
    </row>
    <row r="281" spans="1:11" s="18" customFormat="1" ht="12">
      <c r="A281" s="180">
        <v>45</v>
      </c>
      <c r="B281" s="14" t="s">
        <v>229</v>
      </c>
      <c r="C281" s="152"/>
      <c r="D281" s="4" t="s">
        <v>273</v>
      </c>
      <c r="E281" s="322">
        <v>20</v>
      </c>
      <c r="F281" s="146">
        <v>0</v>
      </c>
      <c r="G281" s="411">
        <v>8</v>
      </c>
      <c r="H281" s="64">
        <f t="shared" si="24"/>
        <v>0</v>
      </c>
      <c r="I281" s="23">
        <f t="shared" si="25"/>
        <v>0</v>
      </c>
      <c r="J281" s="23">
        <f t="shared" si="26"/>
        <v>0</v>
      </c>
      <c r="K281" s="369"/>
    </row>
    <row r="282" spans="1:11" s="18" customFormat="1" ht="12">
      <c r="A282" s="180">
        <v>46</v>
      </c>
      <c r="B282" s="14" t="s">
        <v>230</v>
      </c>
      <c r="C282" s="152"/>
      <c r="D282" s="4" t="s">
        <v>273</v>
      </c>
      <c r="E282" s="322">
        <v>20</v>
      </c>
      <c r="F282" s="146">
        <v>0</v>
      </c>
      <c r="G282" s="411">
        <v>8</v>
      </c>
      <c r="H282" s="64">
        <f t="shared" si="24"/>
        <v>0</v>
      </c>
      <c r="I282" s="23">
        <f t="shared" si="25"/>
        <v>0</v>
      </c>
      <c r="J282" s="23">
        <f t="shared" si="26"/>
        <v>0</v>
      </c>
      <c r="K282" s="369"/>
    </row>
    <row r="283" spans="1:11" s="18" customFormat="1" ht="12">
      <c r="A283" s="180">
        <v>47</v>
      </c>
      <c r="B283" s="155" t="s">
        <v>231</v>
      </c>
      <c r="C283" s="88"/>
      <c r="D283" s="88" t="s">
        <v>273</v>
      </c>
      <c r="E283" s="308">
        <v>10</v>
      </c>
      <c r="F283" s="146">
        <v>0</v>
      </c>
      <c r="G283" s="411">
        <v>8</v>
      </c>
      <c r="H283" s="156">
        <f t="shared" si="24"/>
        <v>0</v>
      </c>
      <c r="I283" s="157">
        <f t="shared" si="25"/>
        <v>0</v>
      </c>
      <c r="J283" s="157">
        <f t="shared" si="26"/>
        <v>0</v>
      </c>
      <c r="K283" s="369"/>
    </row>
    <row r="284" spans="1:11" s="18" customFormat="1" ht="12">
      <c r="A284" s="180">
        <v>48</v>
      </c>
      <c r="B284" s="34" t="s">
        <v>232</v>
      </c>
      <c r="C284" s="80"/>
      <c r="D284" s="80" t="s">
        <v>273</v>
      </c>
      <c r="E284" s="306">
        <v>10</v>
      </c>
      <c r="F284" s="146">
        <v>0</v>
      </c>
      <c r="G284" s="411">
        <v>8</v>
      </c>
      <c r="H284" s="64">
        <f t="shared" si="24"/>
        <v>0</v>
      </c>
      <c r="I284" s="23">
        <f t="shared" si="25"/>
        <v>0</v>
      </c>
      <c r="J284" s="23">
        <f t="shared" si="26"/>
        <v>0</v>
      </c>
      <c r="K284" s="369"/>
    </row>
    <row r="285" spans="1:11" s="18" customFormat="1" ht="12">
      <c r="A285" s="180">
        <v>49</v>
      </c>
      <c r="B285" s="164" t="s">
        <v>233</v>
      </c>
      <c r="C285" s="85"/>
      <c r="D285" s="85" t="s">
        <v>273</v>
      </c>
      <c r="E285" s="307">
        <v>10</v>
      </c>
      <c r="F285" s="146">
        <v>0</v>
      </c>
      <c r="G285" s="411">
        <v>8</v>
      </c>
      <c r="H285" s="161">
        <f t="shared" si="24"/>
        <v>0</v>
      </c>
      <c r="I285" s="162">
        <f t="shared" si="25"/>
        <v>0</v>
      </c>
      <c r="J285" s="162">
        <f t="shared" si="26"/>
        <v>0</v>
      </c>
      <c r="K285" s="369"/>
    </row>
    <row r="286" spans="1:11" s="18" customFormat="1" ht="12">
      <c r="A286" s="180">
        <v>50</v>
      </c>
      <c r="B286" s="155" t="s">
        <v>234</v>
      </c>
      <c r="C286" s="88"/>
      <c r="D286" s="88" t="s">
        <v>273</v>
      </c>
      <c r="E286" s="308">
        <v>20</v>
      </c>
      <c r="F286" s="146">
        <v>0</v>
      </c>
      <c r="G286" s="411">
        <v>8</v>
      </c>
      <c r="H286" s="64">
        <f t="shared" si="24"/>
        <v>0</v>
      </c>
      <c r="I286" s="23">
        <f t="shared" si="25"/>
        <v>0</v>
      </c>
      <c r="J286" s="23">
        <f t="shared" si="26"/>
        <v>0</v>
      </c>
      <c r="K286" s="369"/>
    </row>
    <row r="287" spans="1:11" s="18" customFormat="1" ht="12">
      <c r="A287" s="112">
        <v>51</v>
      </c>
      <c r="B287" s="380" t="s">
        <v>235</v>
      </c>
      <c r="C287" s="381"/>
      <c r="D287" s="381" t="s">
        <v>273</v>
      </c>
      <c r="E287" s="338">
        <v>15</v>
      </c>
      <c r="F287" s="146">
        <v>0</v>
      </c>
      <c r="G287" s="411">
        <v>8</v>
      </c>
      <c r="H287" s="64">
        <f t="shared" si="24"/>
        <v>0</v>
      </c>
      <c r="I287" s="23">
        <f t="shared" si="25"/>
        <v>0</v>
      </c>
      <c r="J287" s="23">
        <f t="shared" si="26"/>
        <v>0</v>
      </c>
      <c r="K287" s="369"/>
    </row>
    <row r="288" spans="1:11" s="18" customFormat="1" ht="12">
      <c r="A288" s="12">
        <v>52</v>
      </c>
      <c r="B288" s="34" t="s">
        <v>4</v>
      </c>
      <c r="C288" s="80"/>
      <c r="D288" s="80" t="s">
        <v>273</v>
      </c>
      <c r="E288" s="306">
        <v>325</v>
      </c>
      <c r="F288" s="146">
        <v>0</v>
      </c>
      <c r="G288" s="411">
        <v>8</v>
      </c>
      <c r="H288" s="64">
        <f>PRODUCT(F288,E288)</f>
        <v>0</v>
      </c>
      <c r="I288" s="23">
        <f>PRODUCT(H288,G288)</f>
        <v>0</v>
      </c>
      <c r="J288" s="23">
        <f>PRODUCT(H288,G288)+H288</f>
        <v>0</v>
      </c>
      <c r="K288" s="369"/>
    </row>
    <row r="289" spans="1:11" s="18" customFormat="1" ht="12">
      <c r="A289" s="12">
        <v>53</v>
      </c>
      <c r="B289" s="34" t="s">
        <v>5</v>
      </c>
      <c r="C289" s="80"/>
      <c r="D289" s="80" t="s">
        <v>273</v>
      </c>
      <c r="E289" s="306">
        <v>75</v>
      </c>
      <c r="F289" s="146">
        <v>0</v>
      </c>
      <c r="G289" s="411">
        <v>8</v>
      </c>
      <c r="H289" s="64">
        <f>PRODUCT(F289,E289)</f>
        <v>0</v>
      </c>
      <c r="I289" s="23">
        <f>PRODUCT(H289,G289)</f>
        <v>0</v>
      </c>
      <c r="J289" s="23">
        <f>PRODUCT(H289,G289)+H289</f>
        <v>0</v>
      </c>
      <c r="K289" s="369"/>
    </row>
    <row r="290" spans="1:11" s="18" customFormat="1" ht="12">
      <c r="A290" s="50"/>
      <c r="B290" s="114"/>
      <c r="C290" s="76"/>
      <c r="D290" s="76"/>
      <c r="E290" s="286"/>
      <c r="F290" s="432" t="s">
        <v>278</v>
      </c>
      <c r="G290" s="433"/>
      <c r="H290" s="172">
        <f>SUM(H237:H289)</f>
        <v>0</v>
      </c>
      <c r="I290" s="173">
        <f>SUM(I237:I289)</f>
        <v>0</v>
      </c>
      <c r="J290" s="173">
        <f>SUM(J237:J289)</f>
        <v>0</v>
      </c>
      <c r="K290" s="369"/>
    </row>
    <row r="291" spans="1:11" s="18" customFormat="1" ht="12">
      <c r="A291" s="50"/>
      <c r="B291" s="114"/>
      <c r="C291" s="76"/>
      <c r="D291" s="76"/>
      <c r="E291" s="286"/>
      <c r="F291" s="11"/>
      <c r="G291" s="390"/>
      <c r="H291" s="139"/>
      <c r="I291" s="140"/>
      <c r="J291" s="140"/>
      <c r="K291" s="49"/>
    </row>
    <row r="292" spans="1:11" s="18" customFormat="1" ht="12">
      <c r="A292" s="50"/>
      <c r="B292" s="189" t="s">
        <v>104</v>
      </c>
      <c r="C292" s="114"/>
      <c r="D292" s="118"/>
      <c r="E292" s="286"/>
      <c r="F292" s="175"/>
      <c r="G292" s="286"/>
      <c r="H292" s="139"/>
      <c r="I292" s="140"/>
      <c r="J292" s="140"/>
      <c r="K292" s="49"/>
    </row>
    <row r="293" spans="1:11" s="142" customFormat="1" ht="33.75">
      <c r="A293" s="143" t="s">
        <v>264</v>
      </c>
      <c r="B293" s="143" t="s">
        <v>265</v>
      </c>
      <c r="C293" s="115" t="s">
        <v>2</v>
      </c>
      <c r="D293" s="9" t="s">
        <v>266</v>
      </c>
      <c r="E293" s="305" t="s">
        <v>3</v>
      </c>
      <c r="F293" s="78" t="s">
        <v>357</v>
      </c>
      <c r="G293" s="404" t="s">
        <v>268</v>
      </c>
      <c r="H293" s="79" t="s">
        <v>269</v>
      </c>
      <c r="I293" s="78" t="s">
        <v>270</v>
      </c>
      <c r="J293" s="78" t="s">
        <v>271</v>
      </c>
      <c r="K293" s="59" t="s">
        <v>376</v>
      </c>
    </row>
    <row r="294" spans="1:11" s="18" customFormat="1" ht="12">
      <c r="A294" s="12" t="s">
        <v>272</v>
      </c>
      <c r="B294" s="32" t="s">
        <v>236</v>
      </c>
      <c r="C294" s="80"/>
      <c r="D294" s="158" t="s">
        <v>273</v>
      </c>
      <c r="E294" s="306">
        <v>800</v>
      </c>
      <c r="F294" s="146">
        <v>0</v>
      </c>
      <c r="G294" s="411">
        <v>8</v>
      </c>
      <c r="H294" s="64">
        <f>PRODUCT(F294,E294)</f>
        <v>0</v>
      </c>
      <c r="I294" s="23">
        <f>PRODUCT(H294,G294)</f>
        <v>0</v>
      </c>
      <c r="J294" s="23">
        <f>PRODUCT(H294,G294)+H294</f>
        <v>0</v>
      </c>
      <c r="K294" s="369"/>
    </row>
    <row r="295" spans="1:11" s="18" customFormat="1" ht="21.75" customHeight="1">
      <c r="A295" s="13" t="s">
        <v>274</v>
      </c>
      <c r="B295" s="190" t="s">
        <v>237</v>
      </c>
      <c r="C295" s="80"/>
      <c r="D295" s="160" t="s">
        <v>273</v>
      </c>
      <c r="E295" s="307">
        <v>100</v>
      </c>
      <c r="F295" s="146">
        <v>0</v>
      </c>
      <c r="G295" s="411">
        <v>8</v>
      </c>
      <c r="H295" s="64">
        <f aca="true" t="shared" si="27" ref="H295:H312">PRODUCT(F295,E295)</f>
        <v>0</v>
      </c>
      <c r="I295" s="23">
        <f aca="true" t="shared" si="28" ref="I295:I312">PRODUCT(H295,G295)</f>
        <v>0</v>
      </c>
      <c r="J295" s="23">
        <f aca="true" t="shared" si="29" ref="J295:J312">PRODUCT(H295,G295)+H295</f>
        <v>0</v>
      </c>
      <c r="K295" s="369"/>
    </row>
    <row r="296" spans="1:11" s="18" customFormat="1" ht="12">
      <c r="A296" s="14" t="s">
        <v>275</v>
      </c>
      <c r="B296" s="165" t="s">
        <v>238</v>
      </c>
      <c r="C296" s="80"/>
      <c r="D296" s="4" t="s">
        <v>273</v>
      </c>
      <c r="E296" s="322">
        <v>500</v>
      </c>
      <c r="F296" s="146">
        <v>0</v>
      </c>
      <c r="G296" s="411">
        <v>8</v>
      </c>
      <c r="H296" s="64">
        <f t="shared" si="27"/>
        <v>0</v>
      </c>
      <c r="I296" s="23">
        <f t="shared" si="28"/>
        <v>0</v>
      </c>
      <c r="J296" s="23">
        <f t="shared" si="29"/>
        <v>0</v>
      </c>
      <c r="K296" s="369"/>
    </row>
    <row r="297" spans="1:11" s="18" customFormat="1" ht="23.25" customHeight="1">
      <c r="A297" s="14" t="s">
        <v>276</v>
      </c>
      <c r="B297" s="191" t="s">
        <v>239</v>
      </c>
      <c r="C297" s="80"/>
      <c r="D297" s="4" t="s">
        <v>273</v>
      </c>
      <c r="E297" s="322">
        <v>800</v>
      </c>
      <c r="F297" s="146">
        <v>0</v>
      </c>
      <c r="G297" s="411">
        <v>8</v>
      </c>
      <c r="H297" s="64">
        <f t="shared" si="27"/>
        <v>0</v>
      </c>
      <c r="I297" s="23">
        <f t="shared" si="28"/>
        <v>0</v>
      </c>
      <c r="J297" s="23">
        <f t="shared" si="29"/>
        <v>0</v>
      </c>
      <c r="K297" s="369"/>
    </row>
    <row r="298" spans="1:11" s="18" customFormat="1" ht="12">
      <c r="A298" s="14" t="s">
        <v>279</v>
      </c>
      <c r="B298" s="164" t="s">
        <v>240</v>
      </c>
      <c r="C298" s="85"/>
      <c r="D298" s="160" t="s">
        <v>273</v>
      </c>
      <c r="E298" s="307">
        <v>1000</v>
      </c>
      <c r="F298" s="146">
        <v>0</v>
      </c>
      <c r="G298" s="411">
        <v>8</v>
      </c>
      <c r="H298" s="64">
        <f t="shared" si="27"/>
        <v>0</v>
      </c>
      <c r="I298" s="23">
        <f t="shared" si="28"/>
        <v>0</v>
      </c>
      <c r="J298" s="23">
        <f t="shared" si="29"/>
        <v>0</v>
      </c>
      <c r="K298" s="369"/>
    </row>
    <row r="299" spans="1:11" s="18" customFormat="1" ht="12">
      <c r="A299" s="14" t="s">
        <v>280</v>
      </c>
      <c r="B299" s="16" t="s">
        <v>241</v>
      </c>
      <c r="C299" s="152"/>
      <c r="D299" s="4" t="s">
        <v>273</v>
      </c>
      <c r="E299" s="322">
        <v>2000</v>
      </c>
      <c r="F299" s="146">
        <v>0</v>
      </c>
      <c r="G299" s="411">
        <v>8</v>
      </c>
      <c r="H299" s="64">
        <f t="shared" si="27"/>
        <v>0</v>
      </c>
      <c r="I299" s="23">
        <f t="shared" si="28"/>
        <v>0</v>
      </c>
      <c r="J299" s="23">
        <f t="shared" si="29"/>
        <v>0</v>
      </c>
      <c r="K299" s="369"/>
    </row>
    <row r="300" spans="1:11" s="18" customFormat="1" ht="12">
      <c r="A300" s="14" t="s">
        <v>289</v>
      </c>
      <c r="B300" s="155" t="s">
        <v>242</v>
      </c>
      <c r="C300" s="88"/>
      <c r="D300" s="171" t="s">
        <v>273</v>
      </c>
      <c r="E300" s="308">
        <v>500</v>
      </c>
      <c r="F300" s="146">
        <v>0</v>
      </c>
      <c r="G300" s="411">
        <v>8</v>
      </c>
      <c r="H300" s="64">
        <f t="shared" si="27"/>
        <v>0</v>
      </c>
      <c r="I300" s="23">
        <f t="shared" si="28"/>
        <v>0</v>
      </c>
      <c r="J300" s="23">
        <f t="shared" si="29"/>
        <v>0</v>
      </c>
      <c r="K300" s="369"/>
    </row>
    <row r="301" spans="1:11" s="18" customFormat="1" ht="12">
      <c r="A301" s="14" t="s">
        <v>290</v>
      </c>
      <c r="B301" s="16" t="s">
        <v>243</v>
      </c>
      <c r="C301" s="152"/>
      <c r="D301" s="4" t="s">
        <v>303</v>
      </c>
      <c r="E301" s="322">
        <v>1300</v>
      </c>
      <c r="F301" s="146">
        <v>0</v>
      </c>
      <c r="G301" s="411">
        <v>8</v>
      </c>
      <c r="H301" s="64">
        <f t="shared" si="27"/>
        <v>0</v>
      </c>
      <c r="I301" s="23">
        <f t="shared" si="28"/>
        <v>0</v>
      </c>
      <c r="J301" s="23">
        <f t="shared" si="29"/>
        <v>0</v>
      </c>
      <c r="K301" s="369"/>
    </row>
    <row r="302" spans="1:11" s="18" customFormat="1" ht="12">
      <c r="A302" s="14" t="s">
        <v>291</v>
      </c>
      <c r="B302" s="14" t="s">
        <v>244</v>
      </c>
      <c r="C302" s="152"/>
      <c r="D302" s="4" t="s">
        <v>273</v>
      </c>
      <c r="E302" s="322">
        <v>50</v>
      </c>
      <c r="F302" s="146">
        <v>0</v>
      </c>
      <c r="G302" s="411">
        <v>8</v>
      </c>
      <c r="H302" s="64">
        <f t="shared" si="27"/>
        <v>0</v>
      </c>
      <c r="I302" s="23">
        <f t="shared" si="28"/>
        <v>0</v>
      </c>
      <c r="J302" s="23">
        <f t="shared" si="29"/>
        <v>0</v>
      </c>
      <c r="K302" s="369"/>
    </row>
    <row r="303" spans="1:11" s="18" customFormat="1" ht="12">
      <c r="A303" s="14" t="s">
        <v>292</v>
      </c>
      <c r="B303" s="14" t="s">
        <v>245</v>
      </c>
      <c r="C303" s="4"/>
      <c r="D303" s="4" t="s">
        <v>273</v>
      </c>
      <c r="E303" s="322">
        <v>50</v>
      </c>
      <c r="F303" s="146">
        <v>0</v>
      </c>
      <c r="G303" s="411">
        <v>8</v>
      </c>
      <c r="H303" s="64">
        <f t="shared" si="27"/>
        <v>0</v>
      </c>
      <c r="I303" s="23">
        <f t="shared" si="28"/>
        <v>0</v>
      </c>
      <c r="J303" s="23">
        <f t="shared" si="29"/>
        <v>0</v>
      </c>
      <c r="K303" s="369"/>
    </row>
    <row r="304" spans="1:11" s="18" customFormat="1" ht="22.5">
      <c r="A304" s="14" t="s">
        <v>293</v>
      </c>
      <c r="B304" s="16" t="s">
        <v>12</v>
      </c>
      <c r="C304" s="152"/>
      <c r="D304" s="4" t="s">
        <v>273</v>
      </c>
      <c r="E304" s="322">
        <v>100</v>
      </c>
      <c r="F304" s="146">
        <v>0</v>
      </c>
      <c r="G304" s="411">
        <v>8</v>
      </c>
      <c r="H304" s="64">
        <f t="shared" si="27"/>
        <v>0</v>
      </c>
      <c r="I304" s="23">
        <f t="shared" si="28"/>
        <v>0</v>
      </c>
      <c r="J304" s="23">
        <f t="shared" si="29"/>
        <v>0</v>
      </c>
      <c r="K304" s="369"/>
    </row>
    <row r="305" spans="1:11" s="18" customFormat="1" ht="12">
      <c r="A305" s="14" t="s">
        <v>294</v>
      </c>
      <c r="B305" s="16" t="s">
        <v>246</v>
      </c>
      <c r="C305" s="152"/>
      <c r="D305" s="4" t="s">
        <v>273</v>
      </c>
      <c r="E305" s="322">
        <v>100</v>
      </c>
      <c r="F305" s="146">
        <v>0</v>
      </c>
      <c r="G305" s="411">
        <v>8</v>
      </c>
      <c r="H305" s="64">
        <f t="shared" si="27"/>
        <v>0</v>
      </c>
      <c r="I305" s="23">
        <f t="shared" si="28"/>
        <v>0</v>
      </c>
      <c r="J305" s="23">
        <f t="shared" si="29"/>
        <v>0</v>
      </c>
      <c r="K305" s="369"/>
    </row>
    <row r="306" spans="1:11" s="18" customFormat="1" ht="12">
      <c r="A306" s="14" t="s">
        <v>295</v>
      </c>
      <c r="B306" s="16" t="s">
        <v>247</v>
      </c>
      <c r="C306" s="152"/>
      <c r="D306" s="4" t="s">
        <v>273</v>
      </c>
      <c r="E306" s="322">
        <v>800</v>
      </c>
      <c r="F306" s="146">
        <v>0</v>
      </c>
      <c r="G306" s="411">
        <v>8</v>
      </c>
      <c r="H306" s="64">
        <f t="shared" si="27"/>
        <v>0</v>
      </c>
      <c r="I306" s="23">
        <f t="shared" si="28"/>
        <v>0</v>
      </c>
      <c r="J306" s="23">
        <f t="shared" si="29"/>
        <v>0</v>
      </c>
      <c r="K306" s="369"/>
    </row>
    <row r="307" spans="1:11" s="18" customFormat="1" ht="12">
      <c r="A307" s="14" t="s">
        <v>296</v>
      </c>
      <c r="B307" s="16" t="s">
        <v>248</v>
      </c>
      <c r="C307" s="152"/>
      <c r="D307" s="4" t="s">
        <v>273</v>
      </c>
      <c r="E307" s="322">
        <v>1500</v>
      </c>
      <c r="F307" s="146">
        <v>0</v>
      </c>
      <c r="G307" s="411">
        <v>8</v>
      </c>
      <c r="H307" s="64">
        <f t="shared" si="27"/>
        <v>0</v>
      </c>
      <c r="I307" s="23">
        <f t="shared" si="28"/>
        <v>0</v>
      </c>
      <c r="J307" s="23">
        <f t="shared" si="29"/>
        <v>0</v>
      </c>
      <c r="K307" s="369"/>
    </row>
    <row r="308" spans="1:11" s="18" customFormat="1" ht="12">
      <c r="A308" s="14" t="s">
        <v>297</v>
      </c>
      <c r="B308" s="16" t="s">
        <v>249</v>
      </c>
      <c r="C308" s="152"/>
      <c r="D308" s="4" t="s">
        <v>303</v>
      </c>
      <c r="E308" s="322">
        <v>100</v>
      </c>
      <c r="F308" s="146">
        <v>0</v>
      </c>
      <c r="G308" s="411">
        <v>8</v>
      </c>
      <c r="H308" s="64">
        <f t="shared" si="27"/>
        <v>0</v>
      </c>
      <c r="I308" s="23">
        <f t="shared" si="28"/>
        <v>0</v>
      </c>
      <c r="J308" s="23">
        <f t="shared" si="29"/>
        <v>0</v>
      </c>
      <c r="K308" s="369"/>
    </row>
    <row r="309" spans="1:11" s="18" customFormat="1" ht="12">
      <c r="A309" s="14" t="s">
        <v>298</v>
      </c>
      <c r="B309" s="16" t="s">
        <v>250</v>
      </c>
      <c r="C309" s="152"/>
      <c r="D309" s="4" t="s">
        <v>273</v>
      </c>
      <c r="E309" s="322">
        <v>1200</v>
      </c>
      <c r="F309" s="146">
        <v>0</v>
      </c>
      <c r="G309" s="411">
        <v>8</v>
      </c>
      <c r="H309" s="64">
        <f t="shared" si="27"/>
        <v>0</v>
      </c>
      <c r="I309" s="23">
        <f t="shared" si="28"/>
        <v>0</v>
      </c>
      <c r="J309" s="23">
        <f t="shared" si="29"/>
        <v>0</v>
      </c>
      <c r="K309" s="369"/>
    </row>
    <row r="310" spans="1:11" s="18" customFormat="1" ht="12">
      <c r="A310" s="192" t="s">
        <v>299</v>
      </c>
      <c r="B310" s="155" t="s">
        <v>251</v>
      </c>
      <c r="C310" s="88"/>
      <c r="D310" s="171" t="s">
        <v>273</v>
      </c>
      <c r="E310" s="308">
        <v>6000</v>
      </c>
      <c r="F310" s="146">
        <v>0</v>
      </c>
      <c r="G310" s="411">
        <v>8</v>
      </c>
      <c r="H310" s="64">
        <f t="shared" si="27"/>
        <v>0</v>
      </c>
      <c r="I310" s="23">
        <f t="shared" si="28"/>
        <v>0</v>
      </c>
      <c r="J310" s="23">
        <f t="shared" si="29"/>
        <v>0</v>
      </c>
      <c r="K310" s="369"/>
    </row>
    <row r="311" spans="1:11" s="18" customFormat="1" ht="12">
      <c r="A311" s="241" t="s">
        <v>300</v>
      </c>
      <c r="B311" s="90" t="s">
        <v>252</v>
      </c>
      <c r="C311" s="336"/>
      <c r="D311" s="337" t="s">
        <v>273</v>
      </c>
      <c r="E311" s="338">
        <v>30</v>
      </c>
      <c r="F311" s="146">
        <v>0</v>
      </c>
      <c r="G311" s="411">
        <v>8</v>
      </c>
      <c r="H311" s="64">
        <f t="shared" si="27"/>
        <v>0</v>
      </c>
      <c r="I311" s="23">
        <f t="shared" si="28"/>
        <v>0</v>
      </c>
      <c r="J311" s="23">
        <f t="shared" si="29"/>
        <v>0</v>
      </c>
      <c r="K311" s="369"/>
    </row>
    <row r="312" spans="1:11" s="18" customFormat="1" ht="12">
      <c r="A312" s="12" t="s">
        <v>302</v>
      </c>
      <c r="B312" s="32" t="s">
        <v>72</v>
      </c>
      <c r="C312" s="93"/>
      <c r="D312" s="193" t="s">
        <v>273</v>
      </c>
      <c r="E312" s="306">
        <v>10000</v>
      </c>
      <c r="F312" s="146">
        <v>0</v>
      </c>
      <c r="G312" s="411">
        <v>8</v>
      </c>
      <c r="H312" s="64">
        <f t="shared" si="27"/>
        <v>0</v>
      </c>
      <c r="I312" s="23">
        <f t="shared" si="28"/>
        <v>0</v>
      </c>
      <c r="J312" s="23">
        <f t="shared" si="29"/>
        <v>0</v>
      </c>
      <c r="K312" s="369"/>
    </row>
    <row r="313" spans="1:11" s="18" customFormat="1" ht="12">
      <c r="A313" s="50"/>
      <c r="B313" s="126"/>
      <c r="C313" s="130"/>
      <c r="D313" s="128"/>
      <c r="E313" s="286"/>
      <c r="F313" s="432" t="s">
        <v>278</v>
      </c>
      <c r="G313" s="433"/>
      <c r="H313" s="172">
        <f>SUM(H294:H312)</f>
        <v>0</v>
      </c>
      <c r="I313" s="173">
        <f>SUM(I294:I312)</f>
        <v>0</v>
      </c>
      <c r="J313" s="173">
        <f>SUM(J294:J312)</f>
        <v>0</v>
      </c>
      <c r="K313" s="369"/>
    </row>
    <row r="314" spans="1:11" s="18" customFormat="1" ht="12">
      <c r="A314" s="50"/>
      <c r="B314" s="126"/>
      <c r="C314" s="130"/>
      <c r="D314" s="128"/>
      <c r="E314" s="286"/>
      <c r="F314" s="11"/>
      <c r="G314" s="390"/>
      <c r="H314" s="139"/>
      <c r="I314" s="140"/>
      <c r="J314" s="140"/>
      <c r="K314" s="49"/>
    </row>
    <row r="316" spans="1:11" s="1" customFormat="1" ht="12">
      <c r="A316" s="3"/>
      <c r="B316" s="194" t="s">
        <v>105</v>
      </c>
      <c r="C316" s="69"/>
      <c r="D316" s="69"/>
      <c r="E316" s="199"/>
      <c r="F316" s="24"/>
      <c r="G316" s="386"/>
      <c r="H316" s="40"/>
      <c r="I316" s="44"/>
      <c r="J316" s="40"/>
      <c r="K316" s="47"/>
    </row>
    <row r="317" spans="1:11" s="8" customFormat="1" ht="33.75">
      <c r="A317" s="9" t="s">
        <v>264</v>
      </c>
      <c r="B317" s="27" t="s">
        <v>265</v>
      </c>
      <c r="C317" s="115" t="s">
        <v>2</v>
      </c>
      <c r="D317" s="9" t="s">
        <v>266</v>
      </c>
      <c r="E317" s="305" t="s">
        <v>3</v>
      </c>
      <c r="F317" s="78" t="s">
        <v>357</v>
      </c>
      <c r="G317" s="387" t="s">
        <v>268</v>
      </c>
      <c r="H317" s="41" t="s">
        <v>269</v>
      </c>
      <c r="I317" s="45" t="s">
        <v>270</v>
      </c>
      <c r="J317" s="45" t="s">
        <v>271</v>
      </c>
      <c r="K317" s="59" t="s">
        <v>376</v>
      </c>
    </row>
    <row r="318" spans="1:11" s="1" customFormat="1" ht="45">
      <c r="A318" s="2" t="s">
        <v>272</v>
      </c>
      <c r="B318" s="35" t="s">
        <v>196</v>
      </c>
      <c r="C318" s="80"/>
      <c r="D318" s="250" t="s">
        <v>374</v>
      </c>
      <c r="E318" s="251">
        <v>10</v>
      </c>
      <c r="F318" s="146">
        <v>0</v>
      </c>
      <c r="G318" s="411">
        <v>8</v>
      </c>
      <c r="H318" s="195">
        <f>F318*E318</f>
        <v>0</v>
      </c>
      <c r="I318" s="196">
        <f>H318*0.08</f>
        <v>0</v>
      </c>
      <c r="J318" s="196">
        <f>H318*1.08</f>
        <v>0</v>
      </c>
      <c r="K318" s="51"/>
    </row>
    <row r="319" spans="1:11" s="1" customFormat="1" ht="56.25">
      <c r="A319" s="66" t="s">
        <v>274</v>
      </c>
      <c r="B319" s="197" t="s">
        <v>197</v>
      </c>
      <c r="C319" s="80"/>
      <c r="D319" s="250" t="s">
        <v>374</v>
      </c>
      <c r="E319" s="252">
        <v>5</v>
      </c>
      <c r="F319" s="146">
        <v>0</v>
      </c>
      <c r="G319" s="411">
        <v>8</v>
      </c>
      <c r="H319" s="195">
        <f>F319*E319</f>
        <v>0</v>
      </c>
      <c r="I319" s="196">
        <f>H319*0.08</f>
        <v>0</v>
      </c>
      <c r="J319" s="196">
        <f>H319*1.08</f>
        <v>0</v>
      </c>
      <c r="K319" s="51"/>
    </row>
    <row r="320" spans="1:11" s="1" customFormat="1" ht="33.75">
      <c r="A320" s="60" t="s">
        <v>275</v>
      </c>
      <c r="B320" s="72" t="s">
        <v>198</v>
      </c>
      <c r="C320" s="80"/>
      <c r="D320" s="250" t="s">
        <v>374</v>
      </c>
      <c r="E320" s="253">
        <v>10</v>
      </c>
      <c r="F320" s="146">
        <v>0</v>
      </c>
      <c r="G320" s="411">
        <v>8</v>
      </c>
      <c r="H320" s="367">
        <f>F320*E320</f>
        <v>0</v>
      </c>
      <c r="I320" s="368">
        <f>H320*0.08</f>
        <v>0</v>
      </c>
      <c r="J320" s="368">
        <f>H320*1.08</f>
        <v>0</v>
      </c>
      <c r="K320" s="51"/>
    </row>
    <row r="321" spans="1:11" s="1" customFormat="1" ht="12">
      <c r="A321" s="3"/>
      <c r="B321" s="56" t="s">
        <v>253</v>
      </c>
      <c r="C321" s="69"/>
      <c r="D321" s="3"/>
      <c r="E321" s="199"/>
      <c r="F321" s="63" t="s">
        <v>278</v>
      </c>
      <c r="G321" s="408"/>
      <c r="H321" s="200">
        <f>SUM(H318:H320)</f>
        <v>0</v>
      </c>
      <c r="I321" s="201">
        <f>SUM(I318:I320)</f>
        <v>0</v>
      </c>
      <c r="J321" s="201">
        <f>SUM(J318:J320)</f>
        <v>0</v>
      </c>
      <c r="K321" s="51"/>
    </row>
    <row r="322" spans="1:11" s="1" customFormat="1" ht="12.75">
      <c r="A322" s="3"/>
      <c r="C322" s="69"/>
      <c r="D322" s="69"/>
      <c r="E322" s="280"/>
      <c r="F322" s="24"/>
      <c r="G322" s="390"/>
      <c r="H322" s="11"/>
      <c r="I322" s="202"/>
      <c r="J322" s="203"/>
      <c r="K322" s="47"/>
    </row>
    <row r="323" spans="1:11" s="1" customFormat="1" ht="12">
      <c r="A323" s="3"/>
      <c r="B323" s="56"/>
      <c r="C323" s="69"/>
      <c r="D323" s="69"/>
      <c r="E323" s="280"/>
      <c r="F323" s="24"/>
      <c r="G323" s="390"/>
      <c r="H323" s="11"/>
      <c r="I323" s="44"/>
      <c r="J323" s="40"/>
      <c r="K323" s="47"/>
    </row>
    <row r="325" spans="1:11" s="1" customFormat="1" ht="12">
      <c r="A325" s="3"/>
      <c r="B325" s="55" t="s">
        <v>155</v>
      </c>
      <c r="C325" s="56"/>
      <c r="D325" s="56"/>
      <c r="E325" s="288"/>
      <c r="F325" s="24"/>
      <c r="G325" s="386"/>
      <c r="H325" s="40"/>
      <c r="I325" s="44"/>
      <c r="J325" s="40"/>
      <c r="K325" s="47"/>
    </row>
    <row r="326" spans="1:11" s="8" customFormat="1" ht="33.75">
      <c r="A326" s="9" t="s">
        <v>264</v>
      </c>
      <c r="B326" s="9" t="s">
        <v>265</v>
      </c>
      <c r="C326" s="115" t="s">
        <v>2</v>
      </c>
      <c r="D326" s="9" t="s">
        <v>266</v>
      </c>
      <c r="E326" s="305" t="s">
        <v>3</v>
      </c>
      <c r="F326" s="78" t="s">
        <v>357</v>
      </c>
      <c r="G326" s="387" t="s">
        <v>268</v>
      </c>
      <c r="H326" s="41" t="s">
        <v>269</v>
      </c>
      <c r="I326" s="45" t="s">
        <v>270</v>
      </c>
      <c r="J326" s="45" t="s">
        <v>271</v>
      </c>
      <c r="K326" s="59" t="s">
        <v>376</v>
      </c>
    </row>
    <row r="327" spans="1:11" s="1" customFormat="1" ht="48.75" customHeight="1">
      <c r="A327" s="60" t="s">
        <v>272</v>
      </c>
      <c r="B327" s="28" t="s">
        <v>286</v>
      </c>
      <c r="C327" s="28"/>
      <c r="D327" s="60" t="s">
        <v>273</v>
      </c>
      <c r="E327" s="198">
        <v>500</v>
      </c>
      <c r="F327" s="146">
        <v>0</v>
      </c>
      <c r="G327" s="411">
        <v>8</v>
      </c>
      <c r="H327" s="42">
        <f>F327*E327</f>
        <v>0</v>
      </c>
      <c r="I327" s="96">
        <f>H327*0.08</f>
        <v>0</v>
      </c>
      <c r="J327" s="96">
        <f>H327*1.08</f>
        <v>0</v>
      </c>
      <c r="K327" s="51" t="s">
        <v>23</v>
      </c>
    </row>
    <row r="328" spans="1:11" s="1" customFormat="1" ht="46.5" customHeight="1">
      <c r="A328" s="60" t="s">
        <v>274</v>
      </c>
      <c r="B328" s="28" t="s">
        <v>287</v>
      </c>
      <c r="C328" s="28"/>
      <c r="D328" s="60" t="s">
        <v>273</v>
      </c>
      <c r="E328" s="198">
        <v>500</v>
      </c>
      <c r="F328" s="146">
        <v>0</v>
      </c>
      <c r="G328" s="411">
        <v>8</v>
      </c>
      <c r="H328" s="42">
        <f>F328*E328</f>
        <v>0</v>
      </c>
      <c r="I328" s="96">
        <f>H328*0.08</f>
        <v>0</v>
      </c>
      <c r="J328" s="96">
        <f>H328*1.08</f>
        <v>0</v>
      </c>
      <c r="K328" s="51" t="s">
        <v>23</v>
      </c>
    </row>
    <row r="329" spans="1:11" s="1" customFormat="1" ht="12">
      <c r="A329" s="60" t="s">
        <v>275</v>
      </c>
      <c r="B329" s="28" t="s">
        <v>254</v>
      </c>
      <c r="C329" s="60"/>
      <c r="D329" s="60" t="s">
        <v>273</v>
      </c>
      <c r="E329" s="198">
        <v>500</v>
      </c>
      <c r="F329" s="146">
        <v>0</v>
      </c>
      <c r="G329" s="411">
        <v>8</v>
      </c>
      <c r="H329" s="363">
        <f>F329*E329</f>
        <v>0</v>
      </c>
      <c r="I329" s="364">
        <f>H329*0.08</f>
        <v>0</v>
      </c>
      <c r="J329" s="364">
        <f>H329*1.08</f>
        <v>0</v>
      </c>
      <c r="K329" s="365" t="s">
        <v>23</v>
      </c>
    </row>
    <row r="330" spans="1:11" s="1" customFormat="1" ht="12">
      <c r="A330" s="3"/>
      <c r="B330" s="69"/>
      <c r="C330" s="3"/>
      <c r="D330" s="3"/>
      <c r="E330" s="199"/>
      <c r="F330" s="63" t="s">
        <v>278</v>
      </c>
      <c r="G330" s="408"/>
      <c r="H330" s="121">
        <f>SUM(H327:H329)</f>
        <v>0</v>
      </c>
      <c r="I330" s="207">
        <f>SUM(I327:I329)</f>
        <v>0</v>
      </c>
      <c r="J330" s="207">
        <f>SUM(J327:J329)</f>
        <v>0</v>
      </c>
      <c r="K330" s="51"/>
    </row>
    <row r="332" spans="1:10" ht="27.75" customHeight="1">
      <c r="A332" s="3"/>
      <c r="B332" s="255" t="s">
        <v>156</v>
      </c>
      <c r="C332" s="256"/>
      <c r="D332" s="255"/>
      <c r="E332" s="287"/>
      <c r="F332" s="255"/>
      <c r="G332" s="287"/>
      <c r="H332" s="24"/>
      <c r="I332" s="44"/>
      <c r="J332" s="40"/>
    </row>
    <row r="333" spans="1:11" ht="37.5" customHeight="1">
      <c r="A333" s="9" t="s">
        <v>264</v>
      </c>
      <c r="B333" s="9" t="s">
        <v>265</v>
      </c>
      <c r="C333" s="115" t="s">
        <v>2</v>
      </c>
      <c r="D333" s="9" t="s">
        <v>266</v>
      </c>
      <c r="E333" s="305" t="s">
        <v>3</v>
      </c>
      <c r="F333" s="78" t="s">
        <v>357</v>
      </c>
      <c r="G333" s="387" t="s">
        <v>268</v>
      </c>
      <c r="H333" s="41" t="s">
        <v>269</v>
      </c>
      <c r="I333" s="45" t="s">
        <v>270</v>
      </c>
      <c r="J333" s="45" t="s">
        <v>271</v>
      </c>
      <c r="K333" s="59" t="s">
        <v>376</v>
      </c>
    </row>
    <row r="334" spans="1:11" ht="12.75">
      <c r="A334" s="60">
        <v>1</v>
      </c>
      <c r="B334" s="28" t="s">
        <v>288</v>
      </c>
      <c r="C334" s="95"/>
      <c r="D334" s="95" t="s">
        <v>303</v>
      </c>
      <c r="E334" s="208">
        <v>800</v>
      </c>
      <c r="F334" s="146">
        <v>0</v>
      </c>
      <c r="G334" s="411">
        <v>8</v>
      </c>
      <c r="H334" s="205">
        <f aca="true" t="shared" si="30" ref="H334:H350">F334*E334</f>
        <v>0</v>
      </c>
      <c r="I334" s="206">
        <f aca="true" t="shared" si="31" ref="I334:I350">H334*G334</f>
        <v>0</v>
      </c>
      <c r="J334" s="206">
        <f aca="true" t="shared" si="32" ref="J334:J350">H334*1.08</f>
        <v>0</v>
      </c>
      <c r="K334" s="98"/>
    </row>
    <row r="335" spans="1:11" ht="22.5">
      <c r="A335" s="60">
        <v>2</v>
      </c>
      <c r="B335" s="209" t="s">
        <v>255</v>
      </c>
      <c r="C335" s="210"/>
      <c r="D335" s="210" t="s">
        <v>273</v>
      </c>
      <c r="E335" s="211">
        <v>50</v>
      </c>
      <c r="F335" s="146">
        <v>0</v>
      </c>
      <c r="G335" s="411">
        <v>8</v>
      </c>
      <c r="H335" s="205">
        <f t="shared" si="30"/>
        <v>0</v>
      </c>
      <c r="I335" s="206">
        <f t="shared" si="31"/>
        <v>0</v>
      </c>
      <c r="J335" s="206">
        <f t="shared" si="32"/>
        <v>0</v>
      </c>
      <c r="K335" s="98"/>
    </row>
    <row r="336" spans="1:11" ht="12.75">
      <c r="A336" s="60">
        <v>3</v>
      </c>
      <c r="B336" s="213" t="s">
        <v>313</v>
      </c>
      <c r="C336" s="214"/>
      <c r="D336" s="214" t="s">
        <v>303</v>
      </c>
      <c r="E336" s="215">
        <v>30</v>
      </c>
      <c r="F336" s="146">
        <v>0</v>
      </c>
      <c r="G336" s="411">
        <v>8</v>
      </c>
      <c r="H336" s="205">
        <f t="shared" si="30"/>
        <v>0</v>
      </c>
      <c r="I336" s="206">
        <f t="shared" si="31"/>
        <v>0</v>
      </c>
      <c r="J336" s="206">
        <f t="shared" si="32"/>
        <v>0</v>
      </c>
      <c r="K336" s="98"/>
    </row>
    <row r="337" spans="1:11" ht="12.75">
      <c r="A337" s="60">
        <v>4</v>
      </c>
      <c r="B337" s="213" t="s">
        <v>314</v>
      </c>
      <c r="C337" s="214"/>
      <c r="D337" s="214" t="s">
        <v>273</v>
      </c>
      <c r="E337" s="216">
        <v>100</v>
      </c>
      <c r="F337" s="146">
        <v>0</v>
      </c>
      <c r="G337" s="411">
        <v>8</v>
      </c>
      <c r="H337" s="205">
        <f t="shared" si="30"/>
        <v>0</v>
      </c>
      <c r="I337" s="206">
        <f t="shared" si="31"/>
        <v>0</v>
      </c>
      <c r="J337" s="206">
        <f t="shared" si="32"/>
        <v>0</v>
      </c>
      <c r="K337" s="98"/>
    </row>
    <row r="338" spans="1:11" ht="12.75">
      <c r="A338" s="60">
        <v>5</v>
      </c>
      <c r="B338" s="217" t="s">
        <v>315</v>
      </c>
      <c r="C338" s="218"/>
      <c r="D338" s="218" t="s">
        <v>273</v>
      </c>
      <c r="E338" s="211">
        <v>70</v>
      </c>
      <c r="F338" s="146">
        <v>0</v>
      </c>
      <c r="G338" s="411">
        <v>8</v>
      </c>
      <c r="H338" s="205">
        <f t="shared" si="30"/>
        <v>0</v>
      </c>
      <c r="I338" s="206">
        <f t="shared" si="31"/>
        <v>0</v>
      </c>
      <c r="J338" s="206">
        <f t="shared" si="32"/>
        <v>0</v>
      </c>
      <c r="K338" s="98"/>
    </row>
    <row r="339" spans="1:11" ht="12.75">
      <c r="A339" s="212">
        <v>6</v>
      </c>
      <c r="B339" s="213" t="s">
        <v>256</v>
      </c>
      <c r="C339" s="214"/>
      <c r="D339" s="219" t="s">
        <v>273</v>
      </c>
      <c r="E339" s="216">
        <v>300</v>
      </c>
      <c r="F339" s="146">
        <v>0</v>
      </c>
      <c r="G339" s="411">
        <v>8</v>
      </c>
      <c r="H339" s="205">
        <f t="shared" si="30"/>
        <v>0</v>
      </c>
      <c r="I339" s="206">
        <f t="shared" si="31"/>
        <v>0</v>
      </c>
      <c r="J339" s="206">
        <f t="shared" si="32"/>
        <v>0</v>
      </c>
      <c r="K339" s="98"/>
    </row>
    <row r="340" spans="1:11" ht="22.5">
      <c r="A340" s="212">
        <v>7</v>
      </c>
      <c r="B340" s="213" t="s">
        <v>316</v>
      </c>
      <c r="C340" s="214"/>
      <c r="D340" s="219" t="s">
        <v>273</v>
      </c>
      <c r="E340" s="216">
        <v>100</v>
      </c>
      <c r="F340" s="146">
        <v>0</v>
      </c>
      <c r="G340" s="411">
        <v>8</v>
      </c>
      <c r="H340" s="205">
        <f t="shared" si="30"/>
        <v>0</v>
      </c>
      <c r="I340" s="206">
        <f t="shared" si="31"/>
        <v>0</v>
      </c>
      <c r="J340" s="206">
        <f t="shared" si="32"/>
        <v>0</v>
      </c>
      <c r="K340" s="98"/>
    </row>
    <row r="341" spans="1:11" ht="12.75">
      <c r="A341" s="212">
        <v>8</v>
      </c>
      <c r="B341" s="56" t="s">
        <v>142</v>
      </c>
      <c r="C341" s="214"/>
      <c r="D341" s="219" t="s">
        <v>273</v>
      </c>
      <c r="E341" s="216">
        <v>10</v>
      </c>
      <c r="F341" s="146">
        <v>0</v>
      </c>
      <c r="G341" s="411">
        <v>8</v>
      </c>
      <c r="H341" s="205">
        <f>F341*E341</f>
        <v>0</v>
      </c>
      <c r="I341" s="206">
        <f>H341*G341</f>
        <v>0</v>
      </c>
      <c r="J341" s="206">
        <f>H341*1.08</f>
        <v>0</v>
      </c>
      <c r="K341" s="98"/>
    </row>
    <row r="342" spans="1:11" ht="12.75">
      <c r="A342" s="212">
        <v>9</v>
      </c>
      <c r="B342" s="220" t="s">
        <v>257</v>
      </c>
      <c r="C342" s="214"/>
      <c r="D342" s="219" t="s">
        <v>273</v>
      </c>
      <c r="E342" s="215">
        <v>10</v>
      </c>
      <c r="F342" s="146">
        <v>0</v>
      </c>
      <c r="G342" s="411">
        <v>8</v>
      </c>
      <c r="H342" s="205">
        <f t="shared" si="30"/>
        <v>0</v>
      </c>
      <c r="I342" s="206">
        <f t="shared" si="31"/>
        <v>0</v>
      </c>
      <c r="J342" s="206">
        <f t="shared" si="32"/>
        <v>0</v>
      </c>
      <c r="K342" s="98"/>
    </row>
    <row r="343" spans="1:11" ht="22.5">
      <c r="A343" s="212">
        <v>10</v>
      </c>
      <c r="B343" s="213" t="s">
        <v>336</v>
      </c>
      <c r="C343" s="214"/>
      <c r="D343" s="219" t="s">
        <v>273</v>
      </c>
      <c r="E343" s="216">
        <v>15</v>
      </c>
      <c r="F343" s="146">
        <v>0</v>
      </c>
      <c r="G343" s="411">
        <v>8</v>
      </c>
      <c r="H343" s="205">
        <f t="shared" si="30"/>
        <v>0</v>
      </c>
      <c r="I343" s="206">
        <f t="shared" si="31"/>
        <v>0</v>
      </c>
      <c r="J343" s="206">
        <f t="shared" si="32"/>
        <v>0</v>
      </c>
      <c r="K343" s="98"/>
    </row>
    <row r="344" spans="1:11" ht="12.75">
      <c r="A344" s="212">
        <v>11</v>
      </c>
      <c r="B344" s="213" t="s">
        <v>258</v>
      </c>
      <c r="C344" s="214"/>
      <c r="D344" s="219" t="s">
        <v>273</v>
      </c>
      <c r="E344" s="216">
        <v>60</v>
      </c>
      <c r="F344" s="146">
        <v>0</v>
      </c>
      <c r="G344" s="411">
        <v>8</v>
      </c>
      <c r="H344" s="205">
        <f t="shared" si="30"/>
        <v>0</v>
      </c>
      <c r="I344" s="206">
        <f t="shared" si="31"/>
        <v>0</v>
      </c>
      <c r="J344" s="206">
        <f t="shared" si="32"/>
        <v>0</v>
      </c>
      <c r="K344" s="98"/>
    </row>
    <row r="345" spans="1:11" ht="12.75">
      <c r="A345" s="212">
        <v>12</v>
      </c>
      <c r="B345" s="213" t="s">
        <v>259</v>
      </c>
      <c r="C345" s="214"/>
      <c r="D345" s="219" t="s">
        <v>273</v>
      </c>
      <c r="E345" s="216">
        <v>30</v>
      </c>
      <c r="F345" s="146">
        <v>0</v>
      </c>
      <c r="G345" s="411">
        <v>8</v>
      </c>
      <c r="H345" s="205">
        <f t="shared" si="30"/>
        <v>0</v>
      </c>
      <c r="I345" s="206">
        <f t="shared" si="31"/>
        <v>0</v>
      </c>
      <c r="J345" s="206">
        <f t="shared" si="32"/>
        <v>0</v>
      </c>
      <c r="K345" s="98"/>
    </row>
    <row r="346" spans="1:11" ht="12.75">
      <c r="A346" s="212">
        <v>13</v>
      </c>
      <c r="B346" s="213" t="s">
        <v>13</v>
      </c>
      <c r="C346" s="214"/>
      <c r="D346" s="219" t="s">
        <v>273</v>
      </c>
      <c r="E346" s="216">
        <v>15</v>
      </c>
      <c r="F346" s="146">
        <v>0</v>
      </c>
      <c r="G346" s="411">
        <v>8</v>
      </c>
      <c r="H346" s="205">
        <f t="shared" si="30"/>
        <v>0</v>
      </c>
      <c r="I346" s="206">
        <f t="shared" si="31"/>
        <v>0</v>
      </c>
      <c r="J346" s="206">
        <f t="shared" si="32"/>
        <v>0</v>
      </c>
      <c r="K346" s="98"/>
    </row>
    <row r="347" spans="1:11" ht="12.75">
      <c r="A347" s="212">
        <v>14</v>
      </c>
      <c r="B347" s="221" t="s">
        <v>337</v>
      </c>
      <c r="C347" s="257"/>
      <c r="D347" s="222" t="s">
        <v>273</v>
      </c>
      <c r="E347" s="223">
        <v>10</v>
      </c>
      <c r="F347" s="146">
        <v>0</v>
      </c>
      <c r="G347" s="411">
        <v>8</v>
      </c>
      <c r="H347" s="205">
        <f t="shared" si="30"/>
        <v>0</v>
      </c>
      <c r="I347" s="206">
        <f t="shared" si="31"/>
        <v>0</v>
      </c>
      <c r="J347" s="206">
        <f t="shared" si="32"/>
        <v>0</v>
      </c>
      <c r="K347" s="98"/>
    </row>
    <row r="348" spans="1:11" ht="22.5">
      <c r="A348" s="212">
        <v>15</v>
      </c>
      <c r="B348" s="213" t="s">
        <v>338</v>
      </c>
      <c r="C348" s="214"/>
      <c r="D348" s="219" t="s">
        <v>273</v>
      </c>
      <c r="E348" s="216">
        <v>150</v>
      </c>
      <c r="F348" s="146">
        <v>0</v>
      </c>
      <c r="G348" s="411">
        <v>8</v>
      </c>
      <c r="H348" s="205">
        <f t="shared" si="30"/>
        <v>0</v>
      </c>
      <c r="I348" s="206">
        <f t="shared" si="31"/>
        <v>0</v>
      </c>
      <c r="J348" s="206">
        <f t="shared" si="32"/>
        <v>0</v>
      </c>
      <c r="K348" s="98"/>
    </row>
    <row r="349" spans="1:11" ht="12.75">
      <c r="A349" s="212">
        <v>16</v>
      </c>
      <c r="B349" s="224" t="s">
        <v>339</v>
      </c>
      <c r="C349" s="258"/>
      <c r="D349" s="222" t="s">
        <v>273</v>
      </c>
      <c r="E349" s="223">
        <v>3</v>
      </c>
      <c r="F349" s="146">
        <v>0</v>
      </c>
      <c r="G349" s="411">
        <v>8</v>
      </c>
      <c r="H349" s="205">
        <f t="shared" si="30"/>
        <v>0</v>
      </c>
      <c r="I349" s="206">
        <f t="shared" si="31"/>
        <v>0</v>
      </c>
      <c r="J349" s="206">
        <f t="shared" si="32"/>
        <v>0</v>
      </c>
      <c r="K349" s="98"/>
    </row>
    <row r="350" spans="1:11" ht="12.75">
      <c r="A350" s="212">
        <v>17</v>
      </c>
      <c r="B350" s="204" t="s">
        <v>340</v>
      </c>
      <c r="C350" s="259"/>
      <c r="D350" s="225" t="s">
        <v>273</v>
      </c>
      <c r="E350" s="226">
        <v>7</v>
      </c>
      <c r="F350" s="146">
        <v>0</v>
      </c>
      <c r="G350" s="411">
        <v>8</v>
      </c>
      <c r="H350" s="361">
        <f t="shared" si="30"/>
        <v>0</v>
      </c>
      <c r="I350" s="362">
        <f t="shared" si="31"/>
        <v>0</v>
      </c>
      <c r="J350" s="362">
        <f t="shared" si="32"/>
        <v>0</v>
      </c>
      <c r="K350" s="98"/>
    </row>
    <row r="351" spans="1:11" ht="27.75" customHeight="1">
      <c r="A351" s="3"/>
      <c r="B351" s="56"/>
      <c r="C351" s="56"/>
      <c r="D351" s="110"/>
      <c r="E351" s="199"/>
      <c r="F351" s="63" t="s">
        <v>278</v>
      </c>
      <c r="G351" s="408"/>
      <c r="H351" s="200">
        <f>SUM(H334:H350)</f>
        <v>0</v>
      </c>
      <c r="I351" s="201">
        <f>SUM(I334:I350)</f>
        <v>0</v>
      </c>
      <c r="J351" s="201">
        <f>SUM(J334:J350)</f>
        <v>0</v>
      </c>
      <c r="K351" s="98"/>
    </row>
    <row r="352" spans="1:10" ht="27.75" customHeight="1">
      <c r="A352" s="3"/>
      <c r="B352" s="229" t="s">
        <v>158</v>
      </c>
      <c r="C352" s="56"/>
      <c r="D352" s="110"/>
      <c r="E352" s="199"/>
      <c r="F352" s="11"/>
      <c r="G352" s="390"/>
      <c r="H352" s="230"/>
      <c r="I352" s="231"/>
      <c r="J352" s="231"/>
    </row>
    <row r="353" spans="1:11" ht="38.25" customHeight="1">
      <c r="A353" s="9" t="s">
        <v>264</v>
      </c>
      <c r="B353" s="9" t="s">
        <v>265</v>
      </c>
      <c r="C353" s="115" t="s">
        <v>2</v>
      </c>
      <c r="D353" s="9" t="s">
        <v>266</v>
      </c>
      <c r="E353" s="305" t="s">
        <v>3</v>
      </c>
      <c r="F353" s="78" t="s">
        <v>357</v>
      </c>
      <c r="G353" s="387" t="s">
        <v>268</v>
      </c>
      <c r="H353" s="41" t="s">
        <v>269</v>
      </c>
      <c r="I353" s="45" t="s">
        <v>270</v>
      </c>
      <c r="J353" s="45" t="s">
        <v>271</v>
      </c>
      <c r="K353" s="59" t="s">
        <v>376</v>
      </c>
    </row>
    <row r="354" spans="1:11" ht="63.75" customHeight="1">
      <c r="A354" s="339">
        <v>8</v>
      </c>
      <c r="B354" s="147" t="s">
        <v>322</v>
      </c>
      <c r="C354" s="339"/>
      <c r="D354" s="339" t="s">
        <v>323</v>
      </c>
      <c r="E354" s="340">
        <v>12</v>
      </c>
      <c r="F354" s="146">
        <v>0</v>
      </c>
      <c r="G354" s="411">
        <v>8</v>
      </c>
      <c r="H354" s="361">
        <f>F354*E354</f>
        <v>0</v>
      </c>
      <c r="I354" s="362">
        <f>ROUND((H354*G354),2)</f>
        <v>0</v>
      </c>
      <c r="J354" s="362">
        <f>H354+I354</f>
        <v>0</v>
      </c>
      <c r="K354" s="98"/>
    </row>
    <row r="355" spans="6:11" ht="12.75">
      <c r="F355" s="63" t="s">
        <v>278</v>
      </c>
      <c r="G355" s="282"/>
      <c r="H355" s="333">
        <f>SUM(H354)</f>
        <v>0</v>
      </c>
      <c r="I355" s="333">
        <f>SUM(I354)</f>
        <v>0</v>
      </c>
      <c r="J355" s="333">
        <f>SUM(J354)</f>
        <v>0</v>
      </c>
      <c r="K355" s="98"/>
    </row>
    <row r="357" ht="12.75">
      <c r="B357" s="54"/>
    </row>
    <row r="358" ht="12.75">
      <c r="B358" s="229" t="s">
        <v>159</v>
      </c>
    </row>
    <row r="359" spans="1:11" ht="33.75">
      <c r="A359" s="9" t="s">
        <v>264</v>
      </c>
      <c r="B359" s="9" t="s">
        <v>265</v>
      </c>
      <c r="C359" s="115" t="s">
        <v>2</v>
      </c>
      <c r="D359" s="9" t="s">
        <v>266</v>
      </c>
      <c r="E359" s="305" t="s">
        <v>3</v>
      </c>
      <c r="F359" s="78" t="s">
        <v>357</v>
      </c>
      <c r="G359" s="387" t="s">
        <v>268</v>
      </c>
      <c r="H359" s="41" t="s">
        <v>269</v>
      </c>
      <c r="I359" s="45" t="s">
        <v>270</v>
      </c>
      <c r="J359" s="45" t="s">
        <v>271</v>
      </c>
      <c r="K359" s="59" t="s">
        <v>376</v>
      </c>
    </row>
    <row r="360" spans="1:11" ht="90">
      <c r="A360" s="227">
        <v>1</v>
      </c>
      <c r="B360" s="228" t="s">
        <v>321</v>
      </c>
      <c r="C360" s="227">
        <v>6</v>
      </c>
      <c r="D360" s="227" t="s">
        <v>273</v>
      </c>
      <c r="E360" s="289">
        <v>5</v>
      </c>
      <c r="F360" s="146">
        <v>0</v>
      </c>
      <c r="G360" s="411">
        <v>8</v>
      </c>
      <c r="H360" s="205">
        <f>F360*E360</f>
        <v>0</v>
      </c>
      <c r="I360" s="206">
        <f>ROUND((H360*G360),2)</f>
        <v>0</v>
      </c>
      <c r="J360" s="206">
        <f>H360+I360</f>
        <v>0</v>
      </c>
      <c r="K360" s="98"/>
    </row>
    <row r="361" spans="1:11" ht="12.75">
      <c r="A361" s="94"/>
      <c r="B361" s="98"/>
      <c r="C361" s="94"/>
      <c r="D361" s="94"/>
      <c r="E361" s="282"/>
      <c r="F361" s="173" t="s">
        <v>278</v>
      </c>
      <c r="G361" s="409"/>
      <c r="H361" s="200">
        <f>SUM(H360:H360)</f>
        <v>0</v>
      </c>
      <c r="I361" s="201">
        <f>SUM(I360:I360)</f>
        <v>0</v>
      </c>
      <c r="J361" s="201">
        <f>SUM(J360:J360)</f>
        <v>0</v>
      </c>
      <c r="K361" s="98"/>
    </row>
    <row r="362" spans="1:10" ht="12.75">
      <c r="A362" s="102"/>
      <c r="B362" s="101"/>
      <c r="C362" s="102"/>
      <c r="D362" s="102"/>
      <c r="E362" s="290"/>
      <c r="F362" s="138"/>
      <c r="G362" s="410"/>
      <c r="H362" s="230"/>
      <c r="I362" s="231"/>
      <c r="J362" s="231"/>
    </row>
    <row r="363" spans="2:3" ht="12.75">
      <c r="B363" s="229" t="s">
        <v>160</v>
      </c>
      <c r="C363" s="261"/>
    </row>
    <row r="364" spans="1:11" ht="33.75">
      <c r="A364" s="9" t="s">
        <v>264</v>
      </c>
      <c r="B364" s="9" t="s">
        <v>265</v>
      </c>
      <c r="C364" s="115" t="s">
        <v>2</v>
      </c>
      <c r="D364" s="9" t="s">
        <v>266</v>
      </c>
      <c r="E364" s="305" t="s">
        <v>3</v>
      </c>
      <c r="F364" s="78" t="s">
        <v>357</v>
      </c>
      <c r="G364" s="387" t="s">
        <v>268</v>
      </c>
      <c r="H364" s="41" t="s">
        <v>269</v>
      </c>
      <c r="I364" s="45" t="s">
        <v>270</v>
      </c>
      <c r="J364" s="45" t="s">
        <v>271</v>
      </c>
      <c r="K364" s="59" t="s">
        <v>376</v>
      </c>
    </row>
    <row r="365" spans="1:11" ht="127.5">
      <c r="A365" s="94">
        <v>1</v>
      </c>
      <c r="B365" s="98" t="s">
        <v>385</v>
      </c>
      <c r="C365" s="260"/>
      <c r="D365" s="233" t="s">
        <v>273</v>
      </c>
      <c r="E365" s="328">
        <v>150</v>
      </c>
      <c r="F365" s="146">
        <v>0</v>
      </c>
      <c r="G365" s="411">
        <v>8</v>
      </c>
      <c r="H365" s="234">
        <f>F365*E365</f>
        <v>0</v>
      </c>
      <c r="I365" s="235">
        <f>ROUND((H365*G365),2)</f>
        <v>0</v>
      </c>
      <c r="J365" s="235">
        <f>H365+I365</f>
        <v>0</v>
      </c>
      <c r="K365" s="98"/>
    </row>
    <row r="366" spans="1:11" ht="102">
      <c r="A366" s="94">
        <v>2</v>
      </c>
      <c r="B366" s="98" t="s">
        <v>14</v>
      </c>
      <c r="C366" s="260"/>
      <c r="D366" s="233" t="s">
        <v>273</v>
      </c>
      <c r="E366" s="328">
        <v>60</v>
      </c>
      <c r="F366" s="146">
        <v>0</v>
      </c>
      <c r="G366" s="411">
        <v>8</v>
      </c>
      <c r="H366" s="357">
        <f>F366*E366</f>
        <v>0</v>
      </c>
      <c r="I366" s="358">
        <f>ROUND((H366*G366),2)</f>
        <v>0</v>
      </c>
      <c r="J366" s="358">
        <f>H366+I366</f>
        <v>0</v>
      </c>
      <c r="K366" s="359"/>
    </row>
    <row r="367" spans="1:11" ht="12.75">
      <c r="A367" s="102"/>
      <c r="B367" s="101"/>
      <c r="C367" s="102"/>
      <c r="D367" s="102"/>
      <c r="E367" s="290"/>
      <c r="F367" s="173" t="s">
        <v>15</v>
      </c>
      <c r="G367" s="409"/>
      <c r="H367" s="200">
        <f>SUM(H365:H366)</f>
        <v>0</v>
      </c>
      <c r="I367" s="201">
        <f>SUM(I365:I366)</f>
        <v>0</v>
      </c>
      <c r="J367" s="201">
        <f>SUM(J365:J366)</f>
        <v>0</v>
      </c>
      <c r="K367" s="98"/>
    </row>
    <row r="368" spans="1:11" ht="12.75">
      <c r="A368" s="102"/>
      <c r="B368" s="101"/>
      <c r="C368" s="102"/>
      <c r="D368" s="102"/>
      <c r="E368" s="290"/>
      <c r="F368" s="138"/>
      <c r="G368" s="410"/>
      <c r="H368" s="230"/>
      <c r="I368" s="231"/>
      <c r="J368" s="231"/>
      <c r="K368" s="101"/>
    </row>
    <row r="369" ht="12.75">
      <c r="B369" s="229" t="s">
        <v>161</v>
      </c>
    </row>
    <row r="370" spans="1:11" ht="33.75">
      <c r="A370" s="9" t="s">
        <v>264</v>
      </c>
      <c r="B370" s="9" t="s">
        <v>265</v>
      </c>
      <c r="C370" s="115" t="s">
        <v>2</v>
      </c>
      <c r="D370" s="9" t="s">
        <v>266</v>
      </c>
      <c r="E370" s="305" t="s">
        <v>3</v>
      </c>
      <c r="F370" s="78" t="s">
        <v>267</v>
      </c>
      <c r="G370" s="387" t="s">
        <v>268</v>
      </c>
      <c r="H370" s="41" t="s">
        <v>269</v>
      </c>
      <c r="I370" s="45" t="s">
        <v>270</v>
      </c>
      <c r="J370" s="45" t="s">
        <v>271</v>
      </c>
      <c r="K370" s="59" t="s">
        <v>376</v>
      </c>
    </row>
    <row r="371" spans="1:11" ht="102">
      <c r="A371" s="94">
        <v>1</v>
      </c>
      <c r="B371" s="232" t="s">
        <v>363</v>
      </c>
      <c r="C371" s="233"/>
      <c r="D371" s="233" t="s">
        <v>350</v>
      </c>
      <c r="E371" s="329">
        <v>60</v>
      </c>
      <c r="F371" s="146">
        <v>0</v>
      </c>
      <c r="G371" s="411">
        <v>8</v>
      </c>
      <c r="H371" s="262">
        <f>F371*E371</f>
        <v>0</v>
      </c>
      <c r="I371" s="263">
        <f>ROUND((H371*G371),2)</f>
        <v>0</v>
      </c>
      <c r="J371" s="263">
        <f>H371+I371</f>
        <v>0</v>
      </c>
      <c r="K371" s="98">
        <v>2</v>
      </c>
    </row>
    <row r="372" spans="1:11" ht="12.75">
      <c r="A372" s="94">
        <v>2</v>
      </c>
      <c r="B372" s="232" t="s">
        <v>364</v>
      </c>
      <c r="C372" s="233"/>
      <c r="D372" s="233" t="s">
        <v>350</v>
      </c>
      <c r="E372" s="329">
        <v>130</v>
      </c>
      <c r="F372" s="146">
        <v>0</v>
      </c>
      <c r="G372" s="411">
        <v>8</v>
      </c>
      <c r="H372" s="262">
        <f>F372*E372</f>
        <v>0</v>
      </c>
      <c r="I372" s="263">
        <f>ROUND((H372*G372),2)</f>
        <v>0</v>
      </c>
      <c r="J372" s="263">
        <f>H372+I372</f>
        <v>0</v>
      </c>
      <c r="K372" s="98">
        <v>2</v>
      </c>
    </row>
    <row r="373" spans="1:11" ht="12.75">
      <c r="A373" s="94">
        <v>3</v>
      </c>
      <c r="B373" s="232" t="s">
        <v>365</v>
      </c>
      <c r="C373" s="233"/>
      <c r="D373" s="233" t="s">
        <v>350</v>
      </c>
      <c r="E373" s="329">
        <v>40</v>
      </c>
      <c r="F373" s="146">
        <v>0</v>
      </c>
      <c r="G373" s="411">
        <v>8</v>
      </c>
      <c r="H373" s="262">
        <f>F373*E373</f>
        <v>0</v>
      </c>
      <c r="I373" s="263">
        <f>ROUND((H373*G373),2)</f>
        <v>0</v>
      </c>
      <c r="J373" s="263">
        <f>H373+I373</f>
        <v>0</v>
      </c>
      <c r="K373" s="98">
        <v>2</v>
      </c>
    </row>
    <row r="374" spans="1:11" ht="12.75">
      <c r="A374" s="102"/>
      <c r="B374" s="101"/>
      <c r="C374" s="102"/>
      <c r="D374" s="102"/>
      <c r="E374" s="290"/>
      <c r="F374" s="264" t="s">
        <v>15</v>
      </c>
      <c r="G374" s="412"/>
      <c r="H374" s="265">
        <f>SUM(H371:H373)</f>
        <v>0</v>
      </c>
      <c r="I374" s="266">
        <f>SUM(I371:I373)</f>
        <v>0</v>
      </c>
      <c r="J374" s="266">
        <f>SUM(J371:J373)</f>
        <v>0</v>
      </c>
      <c r="K374" s="101"/>
    </row>
    <row r="375" spans="1:11" ht="12.75">
      <c r="A375" s="102"/>
      <c r="B375" s="101"/>
      <c r="C375" s="102"/>
      <c r="D375" s="102"/>
      <c r="E375" s="290"/>
      <c r="F375" s="138"/>
      <c r="G375" s="410"/>
      <c r="H375" s="230"/>
      <c r="I375" s="231"/>
      <c r="J375" s="231"/>
      <c r="K375" s="101"/>
    </row>
    <row r="376" spans="2:3" ht="12.75">
      <c r="B376" s="229" t="s">
        <v>162</v>
      </c>
      <c r="C376" s="261"/>
    </row>
    <row r="377" spans="1:11" ht="33.75">
      <c r="A377" s="9" t="s">
        <v>264</v>
      </c>
      <c r="B377" s="9" t="s">
        <v>265</v>
      </c>
      <c r="C377" s="115" t="s">
        <v>2</v>
      </c>
      <c r="D377" s="9" t="s">
        <v>266</v>
      </c>
      <c r="E377" s="305" t="s">
        <v>3</v>
      </c>
      <c r="F377" s="78" t="s">
        <v>357</v>
      </c>
      <c r="G377" s="387" t="s">
        <v>268</v>
      </c>
      <c r="H377" s="41" t="s">
        <v>269</v>
      </c>
      <c r="I377" s="45" t="s">
        <v>270</v>
      </c>
      <c r="J377" s="45" t="s">
        <v>271</v>
      </c>
      <c r="K377" s="59" t="s">
        <v>376</v>
      </c>
    </row>
    <row r="378" spans="1:11" ht="127.5">
      <c r="A378" s="94">
        <v>1</v>
      </c>
      <c r="B378" s="147" t="s">
        <v>366</v>
      </c>
      <c r="C378" s="260"/>
      <c r="D378" s="233" t="s">
        <v>273</v>
      </c>
      <c r="E378" s="329">
        <v>800</v>
      </c>
      <c r="F378" s="146">
        <v>0</v>
      </c>
      <c r="G378" s="411">
        <v>8</v>
      </c>
      <c r="H378" s="234">
        <f>F378*E378</f>
        <v>0</v>
      </c>
      <c r="I378" s="235">
        <f>ROUND((H378*G378),2)</f>
        <v>0</v>
      </c>
      <c r="J378" s="235">
        <f>H378+I378</f>
        <v>0</v>
      </c>
      <c r="K378" s="98"/>
    </row>
    <row r="379" spans="2:11" ht="12.75">
      <c r="B379" s="54"/>
      <c r="F379" s="173" t="s">
        <v>15</v>
      </c>
      <c r="H379" s="276">
        <f>SUM(H378)</f>
        <v>0</v>
      </c>
      <c r="I379" s="276">
        <f>SUM(I378)</f>
        <v>0</v>
      </c>
      <c r="J379" s="276">
        <f>SUM(J378)</f>
        <v>0</v>
      </c>
      <c r="K379" s="98"/>
    </row>
    <row r="380" spans="2:10" ht="12.75">
      <c r="B380" s="54"/>
      <c r="F380" s="138"/>
      <c r="H380" s="236"/>
      <c r="I380" s="236"/>
      <c r="J380" s="236"/>
    </row>
    <row r="381" spans="2:3" ht="12.75">
      <c r="B381" s="229" t="s">
        <v>163</v>
      </c>
      <c r="C381" s="261"/>
    </row>
    <row r="382" spans="1:11" ht="33.75">
      <c r="A382" s="9" t="s">
        <v>264</v>
      </c>
      <c r="B382" s="9" t="s">
        <v>265</v>
      </c>
      <c r="C382" s="115" t="s">
        <v>2</v>
      </c>
      <c r="D382" s="9" t="s">
        <v>266</v>
      </c>
      <c r="E382" s="305" t="s">
        <v>3</v>
      </c>
      <c r="F382" s="78" t="s">
        <v>357</v>
      </c>
      <c r="G382" s="387" t="s">
        <v>268</v>
      </c>
      <c r="H382" s="41" t="s">
        <v>269</v>
      </c>
      <c r="I382" s="45" t="s">
        <v>270</v>
      </c>
      <c r="J382" s="45" t="s">
        <v>271</v>
      </c>
      <c r="K382" s="59" t="s">
        <v>376</v>
      </c>
    </row>
    <row r="383" spans="1:11" ht="12.75">
      <c r="A383" s="94">
        <v>1</v>
      </c>
      <c r="B383" s="98" t="s">
        <v>22</v>
      </c>
      <c r="C383" s="94"/>
      <c r="D383" s="94" t="s">
        <v>273</v>
      </c>
      <c r="E383" s="282">
        <v>150</v>
      </c>
      <c r="F383" s="146">
        <v>0</v>
      </c>
      <c r="G383" s="411">
        <v>8</v>
      </c>
      <c r="H383" s="234">
        <f>F383*E383</f>
        <v>0</v>
      </c>
      <c r="I383" s="235">
        <f>ROUND((H383*G383),2)</f>
        <v>0</v>
      </c>
      <c r="J383" s="235">
        <f>H383+I383</f>
        <v>0</v>
      </c>
      <c r="K383" s="98"/>
    </row>
    <row r="384" spans="2:11" ht="12.75">
      <c r="B384" s="54"/>
      <c r="F384" s="277" t="s">
        <v>15</v>
      </c>
      <c r="H384" s="276">
        <f>SUM(H383)</f>
        <v>0</v>
      </c>
      <c r="I384" s="276">
        <f>SUM(I383)</f>
        <v>0</v>
      </c>
      <c r="J384" s="276">
        <f>SUM(J383)</f>
        <v>0</v>
      </c>
      <c r="K384" s="98"/>
    </row>
    <row r="385" spans="2:10" ht="12.75">
      <c r="B385" s="54"/>
      <c r="F385" s="138"/>
      <c r="H385" s="278"/>
      <c r="I385" s="278"/>
      <c r="J385" s="278"/>
    </row>
    <row r="386" spans="2:3" ht="12.75">
      <c r="B386" s="229" t="s">
        <v>164</v>
      </c>
      <c r="C386" s="261"/>
    </row>
    <row r="387" spans="1:11" ht="33.75">
      <c r="A387" s="9" t="s">
        <v>264</v>
      </c>
      <c r="B387" s="9" t="s">
        <v>265</v>
      </c>
      <c r="C387" s="115" t="s">
        <v>2</v>
      </c>
      <c r="D387" s="9" t="s">
        <v>266</v>
      </c>
      <c r="E387" s="305" t="s">
        <v>3</v>
      </c>
      <c r="F387" s="78" t="s">
        <v>357</v>
      </c>
      <c r="G387" s="387" t="s">
        <v>268</v>
      </c>
      <c r="H387" s="41" t="s">
        <v>269</v>
      </c>
      <c r="I387" s="45" t="s">
        <v>270</v>
      </c>
      <c r="J387" s="45" t="s">
        <v>271</v>
      </c>
      <c r="K387" s="59" t="s">
        <v>376</v>
      </c>
    </row>
    <row r="388" spans="1:11" ht="12.75">
      <c r="A388" s="94">
        <v>1</v>
      </c>
      <c r="B388" s="98" t="s">
        <v>106</v>
      </c>
      <c r="C388" s="94"/>
      <c r="D388" s="94" t="s">
        <v>273</v>
      </c>
      <c r="E388" s="282">
        <v>350</v>
      </c>
      <c r="F388" s="146">
        <v>0</v>
      </c>
      <c r="G388" s="411">
        <v>8</v>
      </c>
      <c r="H388" s="234">
        <f>F388*E388</f>
        <v>0</v>
      </c>
      <c r="I388" s="235">
        <f>ROUND((H388*G388),2)</f>
        <v>0</v>
      </c>
      <c r="J388" s="235">
        <f>H388+I388</f>
        <v>0</v>
      </c>
      <c r="K388" s="98"/>
    </row>
    <row r="389" spans="2:11" ht="12.75">
      <c r="B389" s="54"/>
      <c r="F389" s="277" t="s">
        <v>15</v>
      </c>
      <c r="H389" s="276">
        <f>SUM(H388)</f>
        <v>0</v>
      </c>
      <c r="I389" s="276">
        <f>SUM(I388)</f>
        <v>0</v>
      </c>
      <c r="J389" s="276">
        <f>SUM(J388)</f>
        <v>0</v>
      </c>
      <c r="K389" s="98"/>
    </row>
    <row r="390" spans="2:10" ht="12.75">
      <c r="B390" s="54"/>
      <c r="F390" s="138"/>
      <c r="H390" s="278"/>
      <c r="I390" s="278"/>
      <c r="J390" s="278"/>
    </row>
    <row r="391" spans="2:10" ht="12.75">
      <c r="B391" s="229" t="s">
        <v>165</v>
      </c>
      <c r="F391" s="138"/>
      <c r="H391" s="278"/>
      <c r="I391" s="278"/>
      <c r="J391" s="278"/>
    </row>
    <row r="392" spans="1:11" ht="33.75">
      <c r="A392" s="9" t="s">
        <v>264</v>
      </c>
      <c r="B392" s="9" t="s">
        <v>265</v>
      </c>
      <c r="C392" s="115" t="s">
        <v>2</v>
      </c>
      <c r="D392" s="9" t="s">
        <v>266</v>
      </c>
      <c r="E392" s="305" t="s">
        <v>3</v>
      </c>
      <c r="F392" s="78" t="s">
        <v>357</v>
      </c>
      <c r="G392" s="387" t="s">
        <v>268</v>
      </c>
      <c r="H392" s="41" t="s">
        <v>269</v>
      </c>
      <c r="I392" s="45" t="s">
        <v>270</v>
      </c>
      <c r="J392" s="45" t="s">
        <v>271</v>
      </c>
      <c r="K392" s="59" t="s">
        <v>376</v>
      </c>
    </row>
    <row r="393" spans="1:11" ht="38.25">
      <c r="A393" s="94">
        <v>1</v>
      </c>
      <c r="B393" s="98" t="s">
        <v>95</v>
      </c>
      <c r="C393" s="94"/>
      <c r="D393" s="94" t="s">
        <v>99</v>
      </c>
      <c r="E393" s="282">
        <v>60</v>
      </c>
      <c r="F393" s="146">
        <v>0</v>
      </c>
      <c r="G393" s="411">
        <v>8</v>
      </c>
      <c r="H393" s="234">
        <f aca="true" t="shared" si="33" ref="H393:H399">F393*E393</f>
        <v>0</v>
      </c>
      <c r="I393" s="235">
        <f aca="true" t="shared" si="34" ref="I393:I399">ROUND((H393*G393),2)</f>
        <v>0</v>
      </c>
      <c r="J393" s="235">
        <f aca="true" t="shared" si="35" ref="J393:J399">H393+I393</f>
        <v>0</v>
      </c>
      <c r="K393" s="98"/>
    </row>
    <row r="394" spans="1:11" ht="38.25">
      <c r="A394" s="94">
        <v>2</v>
      </c>
      <c r="B394" s="98" t="s">
        <v>96</v>
      </c>
      <c r="C394" s="94"/>
      <c r="D394" s="94" t="s">
        <v>99</v>
      </c>
      <c r="E394" s="282">
        <v>36</v>
      </c>
      <c r="F394" s="146">
        <v>0</v>
      </c>
      <c r="G394" s="411">
        <v>8</v>
      </c>
      <c r="H394" s="234">
        <f t="shared" si="33"/>
        <v>0</v>
      </c>
      <c r="I394" s="235">
        <f t="shared" si="34"/>
        <v>0</v>
      </c>
      <c r="J394" s="235">
        <f t="shared" si="35"/>
        <v>0</v>
      </c>
      <c r="K394" s="98"/>
    </row>
    <row r="395" spans="1:11" ht="38.25">
      <c r="A395" s="94">
        <v>3</v>
      </c>
      <c r="B395" s="98" t="s">
        <v>97</v>
      </c>
      <c r="C395" s="94"/>
      <c r="D395" s="94" t="s">
        <v>99</v>
      </c>
      <c r="E395" s="282">
        <v>10</v>
      </c>
      <c r="F395" s="146">
        <v>0</v>
      </c>
      <c r="G395" s="411">
        <v>8</v>
      </c>
      <c r="H395" s="234">
        <f t="shared" si="33"/>
        <v>0</v>
      </c>
      <c r="I395" s="235">
        <f t="shared" si="34"/>
        <v>0</v>
      </c>
      <c r="J395" s="235">
        <f t="shared" si="35"/>
        <v>0</v>
      </c>
      <c r="K395" s="98"/>
    </row>
    <row r="396" spans="1:11" ht="25.5">
      <c r="A396" s="94">
        <v>4</v>
      </c>
      <c r="B396" s="98" t="s">
        <v>98</v>
      </c>
      <c r="C396" s="94"/>
      <c r="D396" s="94" t="s">
        <v>99</v>
      </c>
      <c r="E396" s="282">
        <v>20</v>
      </c>
      <c r="F396" s="146">
        <v>0</v>
      </c>
      <c r="G396" s="411">
        <v>8</v>
      </c>
      <c r="H396" s="234">
        <f t="shared" si="33"/>
        <v>0</v>
      </c>
      <c r="I396" s="235">
        <f t="shared" si="34"/>
        <v>0</v>
      </c>
      <c r="J396" s="235">
        <f t="shared" si="35"/>
        <v>0</v>
      </c>
      <c r="K396" s="98"/>
    </row>
    <row r="397" spans="1:11" ht="25.5">
      <c r="A397" s="94">
        <v>5</v>
      </c>
      <c r="B397" s="98" t="s">
        <v>100</v>
      </c>
      <c r="C397" s="94"/>
      <c r="D397" s="94" t="s">
        <v>99</v>
      </c>
      <c r="E397" s="282">
        <v>20</v>
      </c>
      <c r="F397" s="146">
        <v>0</v>
      </c>
      <c r="G397" s="411">
        <v>8</v>
      </c>
      <c r="H397" s="234">
        <f t="shared" si="33"/>
        <v>0</v>
      </c>
      <c r="I397" s="235">
        <f t="shared" si="34"/>
        <v>0</v>
      </c>
      <c r="J397" s="235">
        <f t="shared" si="35"/>
        <v>0</v>
      </c>
      <c r="K397" s="98"/>
    </row>
    <row r="398" spans="1:11" ht="25.5">
      <c r="A398" s="94">
        <v>6</v>
      </c>
      <c r="B398" s="98" t="s">
        <v>101</v>
      </c>
      <c r="C398" s="94"/>
      <c r="D398" s="94" t="s">
        <v>99</v>
      </c>
      <c r="E398" s="282">
        <v>72</v>
      </c>
      <c r="F398" s="146">
        <v>0</v>
      </c>
      <c r="G398" s="411">
        <v>8</v>
      </c>
      <c r="H398" s="234">
        <f t="shared" si="33"/>
        <v>0</v>
      </c>
      <c r="I398" s="235">
        <f t="shared" si="34"/>
        <v>0</v>
      </c>
      <c r="J398" s="235">
        <f t="shared" si="35"/>
        <v>0</v>
      </c>
      <c r="K398" s="98"/>
    </row>
    <row r="399" spans="1:11" ht="25.5">
      <c r="A399" s="94">
        <v>7</v>
      </c>
      <c r="B399" s="98" t="s">
        <v>102</v>
      </c>
      <c r="C399" s="94"/>
      <c r="D399" s="94" t="s">
        <v>99</v>
      </c>
      <c r="E399" s="282">
        <v>48</v>
      </c>
      <c r="F399" s="146">
        <v>0</v>
      </c>
      <c r="G399" s="411">
        <v>8</v>
      </c>
      <c r="H399" s="234">
        <f t="shared" si="33"/>
        <v>0</v>
      </c>
      <c r="I399" s="235">
        <f t="shared" si="34"/>
        <v>0</v>
      </c>
      <c r="J399" s="235">
        <f t="shared" si="35"/>
        <v>0</v>
      </c>
      <c r="K399" s="98"/>
    </row>
    <row r="400" spans="1:11" ht="12.75">
      <c r="A400" s="102"/>
      <c r="B400" s="101"/>
      <c r="C400" s="102"/>
      <c r="D400" s="102"/>
      <c r="E400" s="290"/>
      <c r="F400" s="277" t="s">
        <v>15</v>
      </c>
      <c r="G400" s="413"/>
      <c r="H400" s="341">
        <f>SUM(H393:H399)</f>
        <v>0</v>
      </c>
      <c r="I400" s="342">
        <f>SUM(I393:I399)</f>
        <v>0</v>
      </c>
      <c r="J400" s="342">
        <f>SUM(J393:J399)</f>
        <v>0</v>
      </c>
      <c r="K400" s="98"/>
    </row>
    <row r="401" spans="2:10" ht="12.75">
      <c r="B401" s="229" t="s">
        <v>26</v>
      </c>
      <c r="F401" s="138"/>
      <c r="H401" s="278"/>
      <c r="I401" s="278"/>
      <c r="J401" s="278"/>
    </row>
    <row r="402" spans="2:10" ht="12.75">
      <c r="B402" s="229"/>
      <c r="F402" s="138"/>
      <c r="H402" s="278"/>
      <c r="I402" s="278"/>
      <c r="J402" s="278"/>
    </row>
    <row r="403" spans="2:10" ht="24" customHeight="1">
      <c r="B403" s="54"/>
      <c r="F403" s="138"/>
      <c r="H403" s="278"/>
      <c r="I403" s="278"/>
      <c r="J403" s="278"/>
    </row>
    <row r="404" spans="2:10" ht="12.75">
      <c r="B404" s="229" t="s">
        <v>81</v>
      </c>
      <c r="F404" s="138"/>
      <c r="H404" s="278"/>
      <c r="I404" s="278"/>
      <c r="J404" s="278"/>
    </row>
    <row r="405" spans="1:11" ht="33.75">
      <c r="A405" s="9" t="s">
        <v>264</v>
      </c>
      <c r="B405" s="9" t="s">
        <v>265</v>
      </c>
      <c r="C405" s="115" t="s">
        <v>2</v>
      </c>
      <c r="D405" s="9" t="s">
        <v>266</v>
      </c>
      <c r="E405" s="305" t="s">
        <v>3</v>
      </c>
      <c r="F405" s="78" t="s">
        <v>357</v>
      </c>
      <c r="G405" s="387" t="s">
        <v>268</v>
      </c>
      <c r="H405" s="41" t="s">
        <v>269</v>
      </c>
      <c r="I405" s="45" t="s">
        <v>270</v>
      </c>
      <c r="J405" s="45" t="s">
        <v>271</v>
      </c>
      <c r="K405" s="59" t="s">
        <v>376</v>
      </c>
    </row>
    <row r="406" spans="1:11" ht="76.5">
      <c r="A406" s="94">
        <v>1</v>
      </c>
      <c r="B406" s="98" t="s">
        <v>73</v>
      </c>
      <c r="C406" s="94"/>
      <c r="D406" s="94" t="s">
        <v>273</v>
      </c>
      <c r="E406" s="282">
        <v>15</v>
      </c>
      <c r="F406" s="146">
        <v>0</v>
      </c>
      <c r="G406" s="411">
        <v>8</v>
      </c>
      <c r="H406" s="234">
        <f>F406*E406</f>
        <v>0</v>
      </c>
      <c r="I406" s="235">
        <f>ROUND((H406*G406),2)</f>
        <v>0</v>
      </c>
      <c r="J406" s="235">
        <f>H406+I406</f>
        <v>0</v>
      </c>
      <c r="K406" s="98"/>
    </row>
    <row r="407" spans="1:11" ht="12.75">
      <c r="A407" s="102"/>
      <c r="B407" s="101"/>
      <c r="C407" s="102"/>
      <c r="D407" s="102"/>
      <c r="E407" s="290"/>
      <c r="F407" s="277" t="s">
        <v>15</v>
      </c>
      <c r="G407" s="413"/>
      <c r="H407" s="341">
        <f>SUM(H406:H406)</f>
        <v>0</v>
      </c>
      <c r="I407" s="342">
        <f>SUM(I406:I406)</f>
        <v>0</v>
      </c>
      <c r="J407" s="342">
        <f>SUM(J406:J406)</f>
        <v>0</v>
      </c>
      <c r="K407" s="98"/>
    </row>
    <row r="408" spans="1:11" ht="12.75">
      <c r="A408" s="102"/>
      <c r="B408" s="101"/>
      <c r="C408" s="102"/>
      <c r="D408" s="102"/>
      <c r="E408" s="290"/>
      <c r="F408" s="138"/>
      <c r="G408" s="413"/>
      <c r="H408" s="294"/>
      <c r="I408" s="295"/>
      <c r="J408" s="295"/>
      <c r="K408" s="101"/>
    </row>
    <row r="409" spans="2:10" ht="12.75">
      <c r="B409" s="229" t="s">
        <v>80</v>
      </c>
      <c r="F409" s="138"/>
      <c r="H409" s="278"/>
      <c r="I409" s="278"/>
      <c r="J409" s="278"/>
    </row>
    <row r="410" spans="1:11" ht="33.75">
      <c r="A410" s="9" t="s">
        <v>264</v>
      </c>
      <c r="B410" s="9" t="s">
        <v>265</v>
      </c>
      <c r="C410" s="115" t="s">
        <v>2</v>
      </c>
      <c r="D410" s="9" t="s">
        <v>266</v>
      </c>
      <c r="E410" s="305" t="s">
        <v>3</v>
      </c>
      <c r="F410" s="78" t="s">
        <v>357</v>
      </c>
      <c r="G410" s="387" t="s">
        <v>268</v>
      </c>
      <c r="H410" s="41" t="s">
        <v>269</v>
      </c>
      <c r="I410" s="45" t="s">
        <v>270</v>
      </c>
      <c r="J410" s="45" t="s">
        <v>271</v>
      </c>
      <c r="K410" s="59" t="s">
        <v>376</v>
      </c>
    </row>
    <row r="411" spans="1:11" ht="76.5">
      <c r="A411" s="94">
        <v>2</v>
      </c>
      <c r="B411" s="98" t="s">
        <v>94</v>
      </c>
      <c r="C411" s="94"/>
      <c r="D411" s="94" t="s">
        <v>273</v>
      </c>
      <c r="E411" s="282">
        <v>10</v>
      </c>
      <c r="F411" s="146">
        <v>0</v>
      </c>
      <c r="G411" s="421">
        <v>8</v>
      </c>
      <c r="H411" s="234">
        <f>F411*E411</f>
        <v>0</v>
      </c>
      <c r="I411" s="235">
        <f>ROUND((H411*G411),2)</f>
        <v>0</v>
      </c>
      <c r="J411" s="235">
        <f>H411+I411</f>
        <v>0</v>
      </c>
      <c r="K411" s="422"/>
    </row>
    <row r="412" spans="1:11" ht="12.75">
      <c r="A412" s="102"/>
      <c r="B412" s="101"/>
      <c r="C412" s="102"/>
      <c r="D412" s="102"/>
      <c r="E412" s="290"/>
      <c r="F412" s="277" t="s">
        <v>15</v>
      </c>
      <c r="G412" s="413"/>
      <c r="H412" s="341">
        <f>SUM(H411)</f>
        <v>0</v>
      </c>
      <c r="I412" s="342">
        <f>SUM(I411)</f>
        <v>0</v>
      </c>
      <c r="J412" s="342">
        <f>SUM(J411)</f>
        <v>0</v>
      </c>
      <c r="K412" s="101"/>
    </row>
    <row r="413" spans="1:10" ht="12.75">
      <c r="A413" s="102"/>
      <c r="B413" s="101"/>
      <c r="C413" s="102"/>
      <c r="D413" s="102"/>
      <c r="E413" s="290"/>
      <c r="F413" s="138"/>
      <c r="G413" s="413"/>
      <c r="H413" s="291"/>
      <c r="I413" s="292"/>
      <c r="J413" s="292"/>
    </row>
    <row r="414" spans="1:10" ht="12.75">
      <c r="A414" s="102"/>
      <c r="B414" s="229" t="s">
        <v>199</v>
      </c>
      <c r="C414" s="102"/>
      <c r="D414" s="102"/>
      <c r="E414" s="290"/>
      <c r="F414" s="138"/>
      <c r="G414" s="413"/>
      <c r="H414" s="291"/>
      <c r="I414" s="292"/>
      <c r="J414" s="292"/>
    </row>
    <row r="415" spans="1:11" ht="33.75">
      <c r="A415" s="9" t="s">
        <v>264</v>
      </c>
      <c r="B415" s="9" t="s">
        <v>265</v>
      </c>
      <c r="C415" s="115" t="s">
        <v>2</v>
      </c>
      <c r="D415" s="9" t="s">
        <v>266</v>
      </c>
      <c r="E415" s="305" t="s">
        <v>3</v>
      </c>
      <c r="F415" s="78" t="s">
        <v>357</v>
      </c>
      <c r="G415" s="387" t="s">
        <v>268</v>
      </c>
      <c r="H415" s="41" t="s">
        <v>269</v>
      </c>
      <c r="I415" s="45" t="s">
        <v>270</v>
      </c>
      <c r="J415" s="45" t="s">
        <v>271</v>
      </c>
      <c r="K415" s="59" t="s">
        <v>376</v>
      </c>
    </row>
    <row r="416" spans="1:11" ht="12.75">
      <c r="A416" s="94">
        <v>1</v>
      </c>
      <c r="B416" s="350" t="s">
        <v>68</v>
      </c>
      <c r="C416" s="94"/>
      <c r="D416" s="94" t="s">
        <v>273</v>
      </c>
      <c r="E416" s="282">
        <v>15</v>
      </c>
      <c r="F416" s="146">
        <v>0</v>
      </c>
      <c r="G416" s="411">
        <v>8</v>
      </c>
      <c r="H416" s="234">
        <f>F416*E416</f>
        <v>0</v>
      </c>
      <c r="I416" s="235">
        <f>ROUND((H416*G416),2)</f>
        <v>0</v>
      </c>
      <c r="J416" s="235">
        <f>H416+I416</f>
        <v>0</v>
      </c>
      <c r="K416" s="98"/>
    </row>
    <row r="417" spans="1:11" ht="12.75">
      <c r="A417" s="102"/>
      <c r="B417" s="293"/>
      <c r="C417" s="102"/>
      <c r="D417" s="102"/>
      <c r="E417" s="290"/>
      <c r="F417" s="277" t="s">
        <v>15</v>
      </c>
      <c r="G417" s="413"/>
      <c r="H417" s="341">
        <f>SUM(H416:H416)</f>
        <v>0</v>
      </c>
      <c r="I417" s="342">
        <f>SUM(I416:I416)</f>
        <v>0</v>
      </c>
      <c r="J417" s="342">
        <f>SUM(J416:J416)</f>
        <v>0</v>
      </c>
      <c r="K417" s="98"/>
    </row>
    <row r="418" spans="1:11" ht="12.75">
      <c r="A418" s="102"/>
      <c r="B418" s="293"/>
      <c r="C418" s="102"/>
      <c r="D418" s="102"/>
      <c r="E418" s="290"/>
      <c r="F418" s="138"/>
      <c r="G418" s="413"/>
      <c r="H418" s="294"/>
      <c r="I418" s="295"/>
      <c r="J418" s="295"/>
      <c r="K418" s="101"/>
    </row>
    <row r="419" spans="1:10" ht="12.75">
      <c r="A419" s="102"/>
      <c r="B419" s="229" t="s">
        <v>200</v>
      </c>
      <c r="C419" s="102"/>
      <c r="D419" s="102"/>
      <c r="E419" s="290"/>
      <c r="F419" s="138"/>
      <c r="G419" s="413"/>
      <c r="H419" s="291"/>
      <c r="I419" s="292"/>
      <c r="J419" s="292"/>
    </row>
    <row r="420" spans="1:11" ht="33.75">
      <c r="A420" s="9" t="s">
        <v>264</v>
      </c>
      <c r="B420" s="9" t="s">
        <v>265</v>
      </c>
      <c r="C420" s="115" t="s">
        <v>2</v>
      </c>
      <c r="D420" s="9" t="s">
        <v>266</v>
      </c>
      <c r="E420" s="305" t="s">
        <v>3</v>
      </c>
      <c r="F420" s="78" t="s">
        <v>357</v>
      </c>
      <c r="G420" s="387" t="s">
        <v>268</v>
      </c>
      <c r="H420" s="41" t="s">
        <v>269</v>
      </c>
      <c r="I420" s="45" t="s">
        <v>270</v>
      </c>
      <c r="J420" s="45" t="s">
        <v>271</v>
      </c>
      <c r="K420" s="59" t="s">
        <v>376</v>
      </c>
    </row>
    <row r="421" spans="1:11" ht="12.75">
      <c r="A421" s="94">
        <v>1</v>
      </c>
      <c r="B421" s="350" t="s">
        <v>69</v>
      </c>
      <c r="C421" s="94"/>
      <c r="D421" s="94" t="s">
        <v>273</v>
      </c>
      <c r="E421" s="282">
        <v>15</v>
      </c>
      <c r="F421" s="146">
        <v>0</v>
      </c>
      <c r="G421" s="421">
        <v>8</v>
      </c>
      <c r="H421" s="234">
        <f>F421*E421</f>
        <v>0</v>
      </c>
      <c r="I421" s="235">
        <f>ROUND((H421*G421),2)</f>
        <v>0</v>
      </c>
      <c r="J421" s="235">
        <f>H421+I421</f>
        <v>0</v>
      </c>
      <c r="K421" s="422"/>
    </row>
    <row r="422" spans="1:11" ht="12.75">
      <c r="A422" s="102"/>
      <c r="B422" s="420"/>
      <c r="C422" s="102"/>
      <c r="D422" s="102"/>
      <c r="E422" s="290"/>
      <c r="F422" s="277" t="s">
        <v>15</v>
      </c>
      <c r="G422" s="413"/>
      <c r="H422" s="234">
        <f>SUM(H421)</f>
        <v>0</v>
      </c>
      <c r="I422" s="235">
        <f>SUM(I421)</f>
        <v>0</v>
      </c>
      <c r="J422" s="235">
        <f>SUM(J421)</f>
        <v>0</v>
      </c>
      <c r="K422" s="101"/>
    </row>
    <row r="423" spans="1:10" ht="12.75">
      <c r="A423" s="102"/>
      <c r="B423" s="293"/>
      <c r="C423" s="102"/>
      <c r="D423" s="102"/>
      <c r="E423" s="290"/>
      <c r="F423" s="138"/>
      <c r="G423" s="413"/>
      <c r="H423" s="291"/>
      <c r="I423" s="292"/>
      <c r="J423" s="292"/>
    </row>
    <row r="424" spans="1:10" ht="12.75">
      <c r="A424" s="102"/>
      <c r="B424" s="229" t="s">
        <v>166</v>
      </c>
      <c r="C424" s="102"/>
      <c r="D424" s="102"/>
      <c r="E424" s="290"/>
      <c r="F424" s="138"/>
      <c r="G424" s="413"/>
      <c r="H424" s="291"/>
      <c r="I424" s="292"/>
      <c r="J424" s="292"/>
    </row>
    <row r="425" spans="1:11" ht="33.75">
      <c r="A425" s="9" t="s">
        <v>264</v>
      </c>
      <c r="B425" s="9" t="s">
        <v>265</v>
      </c>
      <c r="C425" s="115" t="s">
        <v>2</v>
      </c>
      <c r="D425" s="9" t="s">
        <v>266</v>
      </c>
      <c r="E425" s="305" t="s">
        <v>3</v>
      </c>
      <c r="F425" s="78" t="s">
        <v>357</v>
      </c>
      <c r="G425" s="387" t="s">
        <v>268</v>
      </c>
      <c r="H425" s="41" t="s">
        <v>269</v>
      </c>
      <c r="I425" s="45" t="s">
        <v>270</v>
      </c>
      <c r="J425" s="45" t="s">
        <v>271</v>
      </c>
      <c r="K425" s="59" t="s">
        <v>376</v>
      </c>
    </row>
    <row r="426" spans="1:11" ht="38.25">
      <c r="A426" s="94">
        <v>1</v>
      </c>
      <c r="B426" s="98" t="s">
        <v>319</v>
      </c>
      <c r="C426" s="94"/>
      <c r="D426" s="94" t="s">
        <v>273</v>
      </c>
      <c r="E426" s="282">
        <v>100</v>
      </c>
      <c r="F426" s="146">
        <v>0</v>
      </c>
      <c r="G426" s="411">
        <v>8</v>
      </c>
      <c r="H426" s="234">
        <f>F426*E426</f>
        <v>0</v>
      </c>
      <c r="I426" s="235">
        <f>ROUND((H426*G426),2)</f>
        <v>0</v>
      </c>
      <c r="J426" s="235">
        <f>H426+I426</f>
        <v>0</v>
      </c>
      <c r="K426" s="98"/>
    </row>
    <row r="427" spans="1:11" ht="38.25">
      <c r="A427" s="94">
        <v>2</v>
      </c>
      <c r="B427" s="98" t="s">
        <v>320</v>
      </c>
      <c r="C427" s="94"/>
      <c r="D427" s="94" t="s">
        <v>273</v>
      </c>
      <c r="E427" s="282">
        <v>15</v>
      </c>
      <c r="F427" s="146">
        <v>0</v>
      </c>
      <c r="G427" s="411">
        <v>8</v>
      </c>
      <c r="H427" s="234">
        <f>F427*E427</f>
        <v>0</v>
      </c>
      <c r="I427" s="235">
        <f>ROUND((H427*G427),2)</f>
        <v>0</v>
      </c>
      <c r="J427" s="235">
        <f>H427+I427</f>
        <v>0</v>
      </c>
      <c r="K427" s="98"/>
    </row>
    <row r="428" spans="1:11" ht="12.75">
      <c r="A428" s="102"/>
      <c r="B428" s="101"/>
      <c r="C428" s="102"/>
      <c r="D428" s="102"/>
      <c r="E428" s="290"/>
      <c r="F428" s="277" t="s">
        <v>15</v>
      </c>
      <c r="G428" s="413"/>
      <c r="H428" s="341">
        <f>SUM(H426:H427)</f>
        <v>0</v>
      </c>
      <c r="I428" s="342">
        <f>SUM(I426:I427)</f>
        <v>0</v>
      </c>
      <c r="J428" s="342">
        <f>SUM(J426:J427)</f>
        <v>0</v>
      </c>
      <c r="K428" s="98"/>
    </row>
    <row r="429" spans="1:10" ht="12.75">
      <c r="A429" s="102"/>
      <c r="B429" s="296" t="s">
        <v>27</v>
      </c>
      <c r="C429" s="102"/>
      <c r="D429" s="102"/>
      <c r="E429" s="290"/>
      <c r="F429" s="138"/>
      <c r="G429" s="413"/>
      <c r="H429" s="291"/>
      <c r="I429" s="292"/>
      <c r="J429" s="292"/>
    </row>
    <row r="430" spans="1:10" ht="12.75">
      <c r="A430" s="102"/>
      <c r="B430" s="101"/>
      <c r="C430" s="102"/>
      <c r="D430" s="102"/>
      <c r="E430" s="290"/>
      <c r="F430" s="138"/>
      <c r="G430" s="413"/>
      <c r="H430" s="291"/>
      <c r="I430" s="292"/>
      <c r="J430" s="292"/>
    </row>
    <row r="431" spans="1:10" ht="12.75">
      <c r="A431" s="102"/>
      <c r="B431" s="101"/>
      <c r="C431" s="102"/>
      <c r="D431" s="102"/>
      <c r="E431" s="290"/>
      <c r="F431" s="138"/>
      <c r="G431" s="413"/>
      <c r="H431" s="291"/>
      <c r="I431" s="292"/>
      <c r="J431" s="292"/>
    </row>
    <row r="432" spans="1:10" ht="12.75">
      <c r="A432" s="102"/>
      <c r="B432" s="229" t="s">
        <v>167</v>
      </c>
      <c r="C432" s="102"/>
      <c r="D432" s="102"/>
      <c r="E432" s="290"/>
      <c r="F432" s="138"/>
      <c r="G432" s="413"/>
      <c r="H432" s="291"/>
      <c r="I432" s="292"/>
      <c r="J432" s="292"/>
    </row>
    <row r="433" spans="1:11" ht="33.75">
      <c r="A433" s="9" t="s">
        <v>264</v>
      </c>
      <c r="B433" s="9" t="s">
        <v>265</v>
      </c>
      <c r="C433" s="115" t="s">
        <v>2</v>
      </c>
      <c r="D433" s="9" t="s">
        <v>266</v>
      </c>
      <c r="E433" s="305" t="s">
        <v>3</v>
      </c>
      <c r="F433" s="78" t="s">
        <v>357</v>
      </c>
      <c r="G433" s="387" t="s">
        <v>268</v>
      </c>
      <c r="H433" s="41" t="s">
        <v>269</v>
      </c>
      <c r="I433" s="45" t="s">
        <v>270</v>
      </c>
      <c r="J433" s="45" t="s">
        <v>271</v>
      </c>
      <c r="K433" s="59" t="s">
        <v>376</v>
      </c>
    </row>
    <row r="434" spans="1:10" ht="25.5">
      <c r="A434" s="94">
        <v>1</v>
      </c>
      <c r="B434" s="98" t="s">
        <v>74</v>
      </c>
      <c r="C434" s="94"/>
      <c r="D434" s="94" t="s">
        <v>273</v>
      </c>
      <c r="E434" s="282">
        <v>10</v>
      </c>
      <c r="F434" s="146">
        <v>0</v>
      </c>
      <c r="G434" s="411">
        <v>8</v>
      </c>
      <c r="H434" s="234">
        <f>F434*E434</f>
        <v>0</v>
      </c>
      <c r="I434" s="235">
        <f>ROUND((H434*G434),2)</f>
        <v>0</v>
      </c>
      <c r="J434" s="235">
        <f>H434+I434</f>
        <v>0</v>
      </c>
    </row>
    <row r="435" spans="1:11" ht="12.75">
      <c r="A435" s="102"/>
      <c r="B435" s="101"/>
      <c r="C435" s="102"/>
      <c r="D435" s="102"/>
      <c r="E435" s="290"/>
      <c r="F435" s="277" t="s">
        <v>15</v>
      </c>
      <c r="G435" s="413"/>
      <c r="H435" s="341">
        <f>SUM(H434)</f>
        <v>0</v>
      </c>
      <c r="I435" s="342">
        <f>SUM(I434)</f>
        <v>0</v>
      </c>
      <c r="J435" s="342">
        <f>SUM(J434)</f>
        <v>0</v>
      </c>
      <c r="K435" s="98"/>
    </row>
    <row r="436" spans="1:10" ht="12.75">
      <c r="A436" s="102"/>
      <c r="B436" s="101"/>
      <c r="C436" s="102"/>
      <c r="D436" s="102"/>
      <c r="E436" s="290"/>
      <c r="F436" s="138"/>
      <c r="G436" s="413"/>
      <c r="H436" s="291"/>
      <c r="I436" s="292"/>
      <c r="J436" s="292"/>
    </row>
    <row r="437" spans="1:10" ht="12.75">
      <c r="A437" s="102"/>
      <c r="B437" s="229" t="s">
        <v>168</v>
      </c>
      <c r="C437" s="102"/>
      <c r="D437" s="102"/>
      <c r="E437" s="290"/>
      <c r="F437" s="138"/>
      <c r="G437" s="413"/>
      <c r="H437" s="291"/>
      <c r="I437" s="292"/>
      <c r="J437" s="292"/>
    </row>
    <row r="438" spans="1:11" ht="33.75">
      <c r="A438" s="9" t="s">
        <v>264</v>
      </c>
      <c r="B438" s="9" t="s">
        <v>265</v>
      </c>
      <c r="C438" s="115" t="s">
        <v>2</v>
      </c>
      <c r="D438" s="9" t="s">
        <v>266</v>
      </c>
      <c r="E438" s="305" t="s">
        <v>3</v>
      </c>
      <c r="F438" s="78" t="s">
        <v>357</v>
      </c>
      <c r="G438" s="387" t="s">
        <v>268</v>
      </c>
      <c r="H438" s="41" t="s">
        <v>269</v>
      </c>
      <c r="I438" s="45" t="s">
        <v>270</v>
      </c>
      <c r="J438" s="45" t="s">
        <v>271</v>
      </c>
      <c r="K438" s="59" t="s">
        <v>376</v>
      </c>
    </row>
    <row r="439" spans="1:11" ht="76.5">
      <c r="A439" s="94">
        <v>1</v>
      </c>
      <c r="B439" s="98" t="s">
        <v>324</v>
      </c>
      <c r="C439" s="94"/>
      <c r="D439" s="233" t="s">
        <v>350</v>
      </c>
      <c r="E439" s="329">
        <v>5</v>
      </c>
      <c r="F439" s="146">
        <v>0</v>
      </c>
      <c r="G439" s="411">
        <v>8</v>
      </c>
      <c r="H439" s="234">
        <f>F439*E439</f>
        <v>0</v>
      </c>
      <c r="I439" s="235">
        <f>ROUND((H439*G439),2)</f>
        <v>0</v>
      </c>
      <c r="J439" s="235">
        <f>H439+I439</f>
        <v>0</v>
      </c>
      <c r="K439" s="98"/>
    </row>
    <row r="440" spans="1:11" ht="114.75">
      <c r="A440" s="94">
        <v>2</v>
      </c>
      <c r="B440" s="98" t="s">
        <v>325</v>
      </c>
      <c r="C440" s="94"/>
      <c r="D440" s="233" t="s">
        <v>273</v>
      </c>
      <c r="E440" s="329">
        <v>300</v>
      </c>
      <c r="F440" s="146">
        <v>0</v>
      </c>
      <c r="G440" s="411">
        <v>8</v>
      </c>
      <c r="H440" s="234">
        <f>F440*E440</f>
        <v>0</v>
      </c>
      <c r="I440" s="235">
        <f>ROUND((H440*G440),2)</f>
        <v>0</v>
      </c>
      <c r="J440" s="235">
        <f>H440+I440</f>
        <v>0</v>
      </c>
      <c r="K440" s="98"/>
    </row>
    <row r="441" spans="1:11" ht="63.75">
      <c r="A441" s="94">
        <v>3</v>
      </c>
      <c r="B441" s="98" t="s">
        <v>329</v>
      </c>
      <c r="C441" s="94"/>
      <c r="D441" s="233" t="s">
        <v>273</v>
      </c>
      <c r="E441" s="329">
        <v>500</v>
      </c>
      <c r="F441" s="146">
        <v>0</v>
      </c>
      <c r="G441" s="411">
        <v>8</v>
      </c>
      <c r="H441" s="234">
        <f>F441*E441</f>
        <v>0</v>
      </c>
      <c r="I441" s="235">
        <f>ROUND((H441*G441),2)</f>
        <v>0</v>
      </c>
      <c r="J441" s="235">
        <f>H441+I441</f>
        <v>0</v>
      </c>
      <c r="K441" s="98"/>
    </row>
    <row r="442" spans="1:11" ht="76.5">
      <c r="A442" s="94">
        <v>4</v>
      </c>
      <c r="B442" s="98" t="s">
        <v>334</v>
      </c>
      <c r="C442" s="94"/>
      <c r="D442" s="233" t="s">
        <v>273</v>
      </c>
      <c r="E442" s="329">
        <v>600</v>
      </c>
      <c r="F442" s="146">
        <v>0</v>
      </c>
      <c r="G442" s="411">
        <v>8</v>
      </c>
      <c r="H442" s="234">
        <f>F442*E442</f>
        <v>0</v>
      </c>
      <c r="I442" s="235">
        <f>ROUND((H442*G442),2)</f>
        <v>0</v>
      </c>
      <c r="J442" s="235">
        <f>H442+I442</f>
        <v>0</v>
      </c>
      <c r="K442" s="98"/>
    </row>
    <row r="443" spans="1:11" ht="25.5">
      <c r="A443" s="94">
        <v>5</v>
      </c>
      <c r="B443" s="98" t="s">
        <v>157</v>
      </c>
      <c r="C443" s="94"/>
      <c r="D443" s="233" t="s">
        <v>273</v>
      </c>
      <c r="E443" s="329">
        <v>800</v>
      </c>
      <c r="F443" s="146">
        <v>0</v>
      </c>
      <c r="G443" s="411">
        <v>8</v>
      </c>
      <c r="H443" s="234">
        <f>F443*E443</f>
        <v>0</v>
      </c>
      <c r="I443" s="235">
        <f>ROUND((H443*G443),2)</f>
        <v>0</v>
      </c>
      <c r="J443" s="235">
        <f>H443+I443</f>
        <v>0</v>
      </c>
      <c r="K443" s="98"/>
    </row>
    <row r="444" spans="1:11" ht="12.75">
      <c r="A444" s="102"/>
      <c r="B444" s="101"/>
      <c r="C444" s="102"/>
      <c r="D444" s="102"/>
      <c r="E444" s="290"/>
      <c r="F444" s="277" t="s">
        <v>15</v>
      </c>
      <c r="G444" s="413"/>
      <c r="H444" s="341">
        <f>SUM(H439:H443)</f>
        <v>0</v>
      </c>
      <c r="I444" s="342">
        <f>SUM(I439:I443)</f>
        <v>0</v>
      </c>
      <c r="J444" s="342">
        <f>SUM(J439:J443)</f>
        <v>0</v>
      </c>
      <c r="K444" s="98"/>
    </row>
    <row r="445" spans="1:10" ht="12.75">
      <c r="A445" s="102"/>
      <c r="B445" s="101"/>
      <c r="C445" s="102"/>
      <c r="D445" s="102"/>
      <c r="E445" s="290"/>
      <c r="F445" s="138"/>
      <c r="G445" s="413"/>
      <c r="H445" s="294"/>
      <c r="I445" s="295"/>
      <c r="J445" s="295"/>
    </row>
    <row r="446" spans="1:10" ht="12.75">
      <c r="A446" s="102"/>
      <c r="B446" s="101"/>
      <c r="C446" s="102"/>
      <c r="D446" s="102"/>
      <c r="E446" s="290"/>
      <c r="F446" s="138"/>
      <c r="G446" s="413"/>
      <c r="H446" s="291"/>
      <c r="I446" s="292"/>
      <c r="J446" s="292"/>
    </row>
    <row r="447" spans="1:10" ht="12.75">
      <c r="A447" s="102"/>
      <c r="B447" s="229" t="s">
        <v>169</v>
      </c>
      <c r="C447" s="102"/>
      <c r="D447" s="102"/>
      <c r="E447" s="290"/>
      <c r="F447" s="138"/>
      <c r="G447" s="413"/>
      <c r="H447" s="291"/>
      <c r="I447" s="292"/>
      <c r="J447" s="292"/>
    </row>
    <row r="448" spans="1:11" ht="33.75">
      <c r="A448" s="9" t="s">
        <v>264</v>
      </c>
      <c r="B448" s="9" t="s">
        <v>265</v>
      </c>
      <c r="C448" s="115" t="s">
        <v>2</v>
      </c>
      <c r="D448" s="9" t="s">
        <v>266</v>
      </c>
      <c r="E448" s="305" t="s">
        <v>3</v>
      </c>
      <c r="F448" s="78" t="s">
        <v>357</v>
      </c>
      <c r="G448" s="387" t="s">
        <v>268</v>
      </c>
      <c r="H448" s="41" t="s">
        <v>269</v>
      </c>
      <c r="I448" s="45" t="s">
        <v>270</v>
      </c>
      <c r="J448" s="45" t="s">
        <v>271</v>
      </c>
      <c r="K448" s="59" t="s">
        <v>376</v>
      </c>
    </row>
    <row r="449" spans="1:11" ht="63.75">
      <c r="A449" s="94">
        <v>1</v>
      </c>
      <c r="B449" s="98" t="s">
        <v>335</v>
      </c>
      <c r="C449" s="94"/>
      <c r="D449" s="94" t="s">
        <v>273</v>
      </c>
      <c r="E449" s="282">
        <v>50</v>
      </c>
      <c r="F449" s="146">
        <v>0</v>
      </c>
      <c r="G449" s="411">
        <v>8</v>
      </c>
      <c r="H449" s="234">
        <f>F449*E449</f>
        <v>0</v>
      </c>
      <c r="I449" s="235">
        <f>ROUND((H449*G449),2)</f>
        <v>0</v>
      </c>
      <c r="J449" s="235">
        <f>H449+I449</f>
        <v>0</v>
      </c>
      <c r="K449" s="98"/>
    </row>
    <row r="450" spans="1:11" ht="12.75">
      <c r="A450" s="102"/>
      <c r="B450" s="101"/>
      <c r="C450" s="102"/>
      <c r="D450" s="102"/>
      <c r="E450" s="290"/>
      <c r="F450" s="277" t="s">
        <v>15</v>
      </c>
      <c r="G450" s="413"/>
      <c r="H450" s="341">
        <f>SUM(H449)</f>
        <v>0</v>
      </c>
      <c r="I450" s="342">
        <f>SUM(I449)</f>
        <v>0</v>
      </c>
      <c r="J450" s="342">
        <f>SUM(J449)</f>
        <v>0</v>
      </c>
      <c r="K450" s="98"/>
    </row>
    <row r="451" spans="1:10" ht="12.75">
      <c r="A451" s="102"/>
      <c r="B451" s="101"/>
      <c r="C451" s="102"/>
      <c r="D451" s="102"/>
      <c r="E451" s="290"/>
      <c r="F451" s="138"/>
      <c r="G451" s="413"/>
      <c r="H451" s="291"/>
      <c r="I451" s="292"/>
      <c r="J451" s="292"/>
    </row>
    <row r="452" spans="1:10" ht="12.75">
      <c r="A452" s="102"/>
      <c r="B452" s="229" t="s">
        <v>170</v>
      </c>
      <c r="C452" s="102"/>
      <c r="D452" s="102"/>
      <c r="E452" s="290"/>
      <c r="F452" s="138"/>
      <c r="G452" s="413"/>
      <c r="H452" s="291"/>
      <c r="I452" s="292"/>
      <c r="J452" s="292"/>
    </row>
    <row r="453" spans="1:11" ht="33.75">
      <c r="A453" s="9" t="s">
        <v>264</v>
      </c>
      <c r="B453" s="9" t="s">
        <v>265</v>
      </c>
      <c r="C453" s="115" t="s">
        <v>2</v>
      </c>
      <c r="D453" s="9" t="s">
        <v>266</v>
      </c>
      <c r="E453" s="305" t="s">
        <v>3</v>
      </c>
      <c r="F453" s="78" t="s">
        <v>357</v>
      </c>
      <c r="G453" s="387" t="s">
        <v>268</v>
      </c>
      <c r="H453" s="41" t="s">
        <v>269</v>
      </c>
      <c r="I453" s="45" t="s">
        <v>270</v>
      </c>
      <c r="J453" s="45" t="s">
        <v>271</v>
      </c>
      <c r="K453" s="59" t="s">
        <v>376</v>
      </c>
    </row>
    <row r="454" spans="1:11" ht="12.75">
      <c r="A454" s="94">
        <v>1</v>
      </c>
      <c r="B454" s="98" t="s">
        <v>75</v>
      </c>
      <c r="C454" s="94"/>
      <c r="D454" s="94" t="s">
        <v>273</v>
      </c>
      <c r="E454" s="282">
        <v>50</v>
      </c>
      <c r="F454" s="146">
        <v>0</v>
      </c>
      <c r="G454" s="411">
        <v>8</v>
      </c>
      <c r="H454" s="234">
        <f>F454*E454</f>
        <v>0</v>
      </c>
      <c r="I454" s="235">
        <f>ROUND((H454*G454),2)</f>
        <v>0</v>
      </c>
      <c r="J454" s="235">
        <f>H454+I454</f>
        <v>0</v>
      </c>
      <c r="K454" s="98"/>
    </row>
    <row r="455" spans="1:11" ht="12.75">
      <c r="A455" s="94">
        <v>2</v>
      </c>
      <c r="B455" s="98" t="s">
        <v>76</v>
      </c>
      <c r="C455" s="94"/>
      <c r="D455" s="94" t="s">
        <v>273</v>
      </c>
      <c r="E455" s="282">
        <v>10</v>
      </c>
      <c r="F455" s="146">
        <v>0</v>
      </c>
      <c r="G455" s="411">
        <v>8</v>
      </c>
      <c r="H455" s="234">
        <f>F455*E455</f>
        <v>0</v>
      </c>
      <c r="I455" s="235">
        <f>ROUND((H455*G455),2)</f>
        <v>0</v>
      </c>
      <c r="J455" s="235">
        <f>H455+I455</f>
        <v>0</v>
      </c>
      <c r="K455" s="98"/>
    </row>
    <row r="456" spans="1:11" ht="12.75">
      <c r="A456" s="94">
        <v>3</v>
      </c>
      <c r="B456" s="98" t="s">
        <v>77</v>
      </c>
      <c r="C456" s="94"/>
      <c r="D456" s="94" t="s">
        <v>273</v>
      </c>
      <c r="E456" s="282">
        <v>130</v>
      </c>
      <c r="F456" s="146">
        <v>0</v>
      </c>
      <c r="G456" s="411">
        <v>8</v>
      </c>
      <c r="H456" s="234">
        <f>F456*E456</f>
        <v>0</v>
      </c>
      <c r="I456" s="235">
        <f>ROUND((H456*G456),2)</f>
        <v>0</v>
      </c>
      <c r="J456" s="235">
        <f>H456+I456</f>
        <v>0</v>
      </c>
      <c r="K456" s="98"/>
    </row>
    <row r="457" spans="1:11" ht="12.75">
      <c r="A457" s="94">
        <v>4</v>
      </c>
      <c r="B457" s="98" t="s">
        <v>78</v>
      </c>
      <c r="C457" s="94"/>
      <c r="D457" s="94" t="s">
        <v>273</v>
      </c>
      <c r="E457" s="282">
        <v>100</v>
      </c>
      <c r="F457" s="146">
        <v>0</v>
      </c>
      <c r="G457" s="411">
        <v>8</v>
      </c>
      <c r="H457" s="234">
        <f>F457*E457</f>
        <v>0</v>
      </c>
      <c r="I457" s="235">
        <f>ROUND((H457*G457),2)</f>
        <v>0</v>
      </c>
      <c r="J457" s="235">
        <f>H457+I457</f>
        <v>0</v>
      </c>
      <c r="K457" s="98"/>
    </row>
    <row r="458" spans="1:11" ht="12.75">
      <c r="A458" s="102"/>
      <c r="B458" s="101"/>
      <c r="C458" s="102"/>
      <c r="D458" s="102"/>
      <c r="E458" s="290"/>
      <c r="F458" s="277" t="s">
        <v>15</v>
      </c>
      <c r="G458" s="413"/>
      <c r="H458" s="341">
        <f>SUM(H454:H457)</f>
        <v>0</v>
      </c>
      <c r="I458" s="342">
        <f>SUM(I454:I457)</f>
        <v>0</v>
      </c>
      <c r="J458" s="342">
        <f>SUM(J454:J457)</f>
        <v>0</v>
      </c>
      <c r="K458" s="98"/>
    </row>
    <row r="459" spans="1:10" ht="12.75">
      <c r="A459" s="102"/>
      <c r="B459" s="101"/>
      <c r="C459" s="102"/>
      <c r="D459" s="102"/>
      <c r="E459" s="290"/>
      <c r="F459" s="138"/>
      <c r="G459" s="413"/>
      <c r="H459" s="291"/>
      <c r="I459" s="292"/>
      <c r="J459" s="292"/>
    </row>
    <row r="460" spans="1:10" ht="12.75">
      <c r="A460" s="102"/>
      <c r="B460" s="229" t="s">
        <v>171</v>
      </c>
      <c r="C460" s="102"/>
      <c r="D460" s="102"/>
      <c r="E460" s="290"/>
      <c r="F460" s="138"/>
      <c r="G460" s="413"/>
      <c r="H460" s="291"/>
      <c r="I460" s="292"/>
      <c r="J460" s="292"/>
    </row>
    <row r="461" spans="1:11" ht="33.75">
      <c r="A461" s="9" t="s">
        <v>264</v>
      </c>
      <c r="B461" s="9" t="s">
        <v>265</v>
      </c>
      <c r="C461" s="115" t="s">
        <v>2</v>
      </c>
      <c r="D461" s="9" t="s">
        <v>266</v>
      </c>
      <c r="E461" s="305" t="s">
        <v>3</v>
      </c>
      <c r="F461" s="78" t="s">
        <v>357</v>
      </c>
      <c r="G461" s="387" t="s">
        <v>268</v>
      </c>
      <c r="H461" s="41" t="s">
        <v>269</v>
      </c>
      <c r="I461" s="45" t="s">
        <v>270</v>
      </c>
      <c r="J461" s="45" t="s">
        <v>271</v>
      </c>
      <c r="K461" s="59" t="s">
        <v>376</v>
      </c>
    </row>
    <row r="462" spans="1:11" ht="12.75">
      <c r="A462" s="94">
        <v>1</v>
      </c>
      <c r="B462" s="98" t="s">
        <v>79</v>
      </c>
      <c r="C462" s="94"/>
      <c r="D462" s="94" t="s">
        <v>273</v>
      </c>
      <c r="E462" s="282">
        <v>30</v>
      </c>
      <c r="F462" s="146">
        <v>0</v>
      </c>
      <c r="G462" s="411">
        <v>8</v>
      </c>
      <c r="H462" s="234">
        <f>F462*E462</f>
        <v>0</v>
      </c>
      <c r="I462" s="235">
        <f>ROUND((H462*G462),2)</f>
        <v>0</v>
      </c>
      <c r="J462" s="235">
        <f>H462+I462</f>
        <v>0</v>
      </c>
      <c r="K462" s="98"/>
    </row>
    <row r="463" spans="1:11" ht="12.75">
      <c r="A463" s="102"/>
      <c r="B463" s="101"/>
      <c r="C463" s="102"/>
      <c r="D463" s="102"/>
      <c r="E463" s="290"/>
      <c r="F463" s="277" t="s">
        <v>15</v>
      </c>
      <c r="G463" s="413"/>
      <c r="H463" s="341">
        <f>SUM(H462)</f>
        <v>0</v>
      </c>
      <c r="I463" s="342">
        <f>SUM(I462)</f>
        <v>0</v>
      </c>
      <c r="J463" s="342">
        <f>SUM(J462)</f>
        <v>0</v>
      </c>
      <c r="K463" s="98"/>
    </row>
    <row r="464" spans="1:10" ht="12.75">
      <c r="A464" s="102"/>
      <c r="B464" s="101"/>
      <c r="C464" s="102"/>
      <c r="D464" s="102"/>
      <c r="E464" s="290"/>
      <c r="F464" s="138"/>
      <c r="G464" s="413"/>
      <c r="H464" s="291"/>
      <c r="I464" s="292"/>
      <c r="J464" s="292"/>
    </row>
    <row r="465" spans="1:10" ht="12.75">
      <c r="A465" s="102"/>
      <c r="B465" s="101"/>
      <c r="C465" s="102"/>
      <c r="D465" s="102"/>
      <c r="E465" s="290"/>
      <c r="F465" s="138"/>
      <c r="G465" s="413"/>
      <c r="H465" s="291"/>
      <c r="I465" s="292"/>
      <c r="J465" s="292"/>
    </row>
    <row r="466" spans="1:10" ht="12.75">
      <c r="A466" s="102"/>
      <c r="B466" s="229" t="s">
        <v>387</v>
      </c>
      <c r="C466" s="102"/>
      <c r="D466" s="102"/>
      <c r="E466" s="290"/>
      <c r="F466" s="138"/>
      <c r="G466" s="413"/>
      <c r="H466" s="291"/>
      <c r="I466" s="292"/>
      <c r="J466" s="292"/>
    </row>
    <row r="467" spans="1:11" ht="33.75">
      <c r="A467" s="9" t="s">
        <v>264</v>
      </c>
      <c r="B467" s="9" t="s">
        <v>265</v>
      </c>
      <c r="C467" s="115" t="s">
        <v>2</v>
      </c>
      <c r="D467" s="9" t="s">
        <v>266</v>
      </c>
      <c r="E467" s="305" t="s">
        <v>3</v>
      </c>
      <c r="F467" s="78" t="s">
        <v>357</v>
      </c>
      <c r="G467" s="387" t="s">
        <v>268</v>
      </c>
      <c r="H467" s="41" t="s">
        <v>269</v>
      </c>
      <c r="I467" s="45" t="s">
        <v>270</v>
      </c>
      <c r="J467" s="45" t="s">
        <v>271</v>
      </c>
      <c r="K467" s="59" t="s">
        <v>376</v>
      </c>
    </row>
    <row r="468" spans="1:11" ht="76.5">
      <c r="A468" s="94">
        <v>1</v>
      </c>
      <c r="B468" s="98" t="s">
        <v>388</v>
      </c>
      <c r="C468" s="94"/>
      <c r="D468" s="378" t="s">
        <v>273</v>
      </c>
      <c r="E468" s="379">
        <v>4</v>
      </c>
      <c r="F468" s="146">
        <v>0</v>
      </c>
      <c r="G468" s="411">
        <v>8</v>
      </c>
      <c r="H468" s="234">
        <f>F468*E468</f>
        <v>0</v>
      </c>
      <c r="I468" s="235">
        <f>ROUND((H468*G468),2)</f>
        <v>0</v>
      </c>
      <c r="J468" s="235">
        <f>H468+I468</f>
        <v>0</v>
      </c>
      <c r="K468" s="98"/>
    </row>
    <row r="469" spans="1:11" ht="63.75">
      <c r="A469" s="94">
        <v>2</v>
      </c>
      <c r="B469" s="98" t="s">
        <v>389</v>
      </c>
      <c r="C469" s="94"/>
      <c r="D469" s="378" t="s">
        <v>350</v>
      </c>
      <c r="E469" s="379">
        <v>16</v>
      </c>
      <c r="F469" s="146">
        <v>0</v>
      </c>
      <c r="G469" s="411">
        <v>8</v>
      </c>
      <c r="H469" s="234">
        <f>F469*E469</f>
        <v>0</v>
      </c>
      <c r="I469" s="235">
        <f>ROUND((H469*G469),2)</f>
        <v>0</v>
      </c>
      <c r="J469" s="235">
        <f>H469+I469</f>
        <v>0</v>
      </c>
      <c r="K469" s="98"/>
    </row>
    <row r="470" spans="1:11" ht="51">
      <c r="A470" s="94">
        <v>3</v>
      </c>
      <c r="B470" s="98" t="s">
        <v>0</v>
      </c>
      <c r="C470" s="94"/>
      <c r="D470" s="378" t="s">
        <v>350</v>
      </c>
      <c r="E470" s="379">
        <v>5</v>
      </c>
      <c r="F470" s="146">
        <v>0</v>
      </c>
      <c r="G470" s="411">
        <v>8</v>
      </c>
      <c r="H470" s="234">
        <f>F470*E470</f>
        <v>0</v>
      </c>
      <c r="I470" s="235">
        <f>ROUND((H470*G470),2)</f>
        <v>0</v>
      </c>
      <c r="J470" s="235">
        <f>H470+I470</f>
        <v>0</v>
      </c>
      <c r="K470" s="98"/>
    </row>
    <row r="471" spans="1:11" ht="38.25">
      <c r="A471" s="94">
        <v>4</v>
      </c>
      <c r="B471" s="98" t="s">
        <v>1</v>
      </c>
      <c r="C471" s="94"/>
      <c r="D471" s="378" t="s">
        <v>273</v>
      </c>
      <c r="E471" s="379">
        <v>1</v>
      </c>
      <c r="F471" s="146">
        <v>0</v>
      </c>
      <c r="G471" s="411">
        <v>8</v>
      </c>
      <c r="H471" s="234">
        <f>F471*E471</f>
        <v>0</v>
      </c>
      <c r="I471" s="235">
        <f>ROUND((H471*G471),2)</f>
        <v>0</v>
      </c>
      <c r="J471" s="235">
        <f>H471+I471</f>
        <v>0</v>
      </c>
      <c r="K471" s="98"/>
    </row>
    <row r="472" spans="1:11" ht="12.75">
      <c r="A472" s="102"/>
      <c r="B472" s="101"/>
      <c r="C472" s="102"/>
      <c r="D472" s="102"/>
      <c r="E472" s="290"/>
      <c r="F472" s="277" t="s">
        <v>15</v>
      </c>
      <c r="G472" s="413"/>
      <c r="H472" s="341">
        <f>SUM(H468:H471)</f>
        <v>0</v>
      </c>
      <c r="I472" s="342">
        <f>SUM(I468:I471)</f>
        <v>0</v>
      </c>
      <c r="J472" s="342">
        <f>SUM(J468:J471)</f>
        <v>0</v>
      </c>
      <c r="K472" s="98"/>
    </row>
    <row r="473" spans="1:10" ht="12.75">
      <c r="A473" s="102"/>
      <c r="B473" s="101"/>
      <c r="C473" s="102"/>
      <c r="D473" s="102"/>
      <c r="E473" s="290"/>
      <c r="F473" s="138"/>
      <c r="G473" s="413"/>
      <c r="H473" s="294"/>
      <c r="I473" s="295"/>
      <c r="J473" s="295"/>
    </row>
    <row r="474" spans="1:10" ht="12.75">
      <c r="A474" s="102"/>
      <c r="B474" s="229" t="s">
        <v>174</v>
      </c>
      <c r="C474" s="102"/>
      <c r="D474" s="102"/>
      <c r="E474" s="290"/>
      <c r="F474" s="138"/>
      <c r="G474" s="413"/>
      <c r="H474" s="291"/>
      <c r="I474" s="292"/>
      <c r="J474" s="292"/>
    </row>
    <row r="475" spans="1:11" ht="33.75">
      <c r="A475" s="9" t="s">
        <v>264</v>
      </c>
      <c r="B475" s="9" t="s">
        <v>265</v>
      </c>
      <c r="C475" s="115" t="s">
        <v>2</v>
      </c>
      <c r="D475" s="9" t="s">
        <v>266</v>
      </c>
      <c r="E475" s="305" t="s">
        <v>3</v>
      </c>
      <c r="F475" s="78" t="s">
        <v>357</v>
      </c>
      <c r="G475" s="387" t="s">
        <v>268</v>
      </c>
      <c r="H475" s="41" t="s">
        <v>269</v>
      </c>
      <c r="I475" s="45" t="s">
        <v>270</v>
      </c>
      <c r="J475" s="45" t="s">
        <v>271</v>
      </c>
      <c r="K475" s="59" t="s">
        <v>376</v>
      </c>
    </row>
    <row r="476" spans="1:11" ht="25.5">
      <c r="A476" s="94">
        <v>1</v>
      </c>
      <c r="B476" s="298" t="s">
        <v>175</v>
      </c>
      <c r="C476" s="94"/>
      <c r="D476" s="378" t="s">
        <v>273</v>
      </c>
      <c r="E476" s="379">
        <v>500</v>
      </c>
      <c r="F476" s="146">
        <v>0</v>
      </c>
      <c r="G476" s="411">
        <v>8</v>
      </c>
      <c r="H476" s="234">
        <f>F476*E476</f>
        <v>0</v>
      </c>
      <c r="I476" s="235">
        <f>ROUND((H476*G476),2)</f>
        <v>0</v>
      </c>
      <c r="J476" s="235">
        <f>H476+I476</f>
        <v>0</v>
      </c>
      <c r="K476" s="98">
        <v>1</v>
      </c>
    </row>
    <row r="477" spans="1:11" ht="63.75">
      <c r="A477" s="94">
        <v>2</v>
      </c>
      <c r="B477" s="98" t="s">
        <v>176</v>
      </c>
      <c r="C477" s="94"/>
      <c r="D477" s="378" t="s">
        <v>273</v>
      </c>
      <c r="E477" s="379">
        <v>150</v>
      </c>
      <c r="F477" s="146">
        <v>0</v>
      </c>
      <c r="G477" s="411">
        <v>8</v>
      </c>
      <c r="H477" s="357">
        <f>F477*E477</f>
        <v>0</v>
      </c>
      <c r="I477" s="358">
        <f>ROUND((H477*G477),2)</f>
        <v>0</v>
      </c>
      <c r="J477" s="358">
        <f>H477+I477</f>
        <v>0</v>
      </c>
      <c r="K477" s="359">
        <v>1</v>
      </c>
    </row>
    <row r="478" spans="1:11" ht="12.75">
      <c r="A478" s="102"/>
      <c r="B478" s="101"/>
      <c r="C478" s="102"/>
      <c r="D478" s="102"/>
      <c r="E478" s="290"/>
      <c r="F478" s="277" t="s">
        <v>15</v>
      </c>
      <c r="G478" s="413"/>
      <c r="H478" s="341">
        <f>SUM(H476:H477)</f>
        <v>0</v>
      </c>
      <c r="I478" s="342">
        <f>SUM(I476:I477)</f>
        <v>0</v>
      </c>
      <c r="J478" s="342">
        <f>SUM(J476:J477)</f>
        <v>0</v>
      </c>
      <c r="K478" s="98"/>
    </row>
    <row r="479" spans="1:11" ht="12.75">
      <c r="A479" s="102"/>
      <c r="B479" s="101"/>
      <c r="C479" s="102"/>
      <c r="D479" s="102"/>
      <c r="E479" s="290"/>
      <c r="F479" s="138"/>
      <c r="G479" s="413"/>
      <c r="H479" s="294"/>
      <c r="I479" s="295"/>
      <c r="J479" s="295"/>
      <c r="K479" s="101"/>
    </row>
    <row r="480" spans="1:10" ht="12.75">
      <c r="A480" s="102"/>
      <c r="B480" s="229" t="s">
        <v>82</v>
      </c>
      <c r="C480" s="102"/>
      <c r="D480" s="102"/>
      <c r="E480" s="290"/>
      <c r="F480" s="138"/>
      <c r="G480" s="413"/>
      <c r="H480" s="291"/>
      <c r="I480" s="292"/>
      <c r="J480" s="292"/>
    </row>
    <row r="481" spans="1:11" ht="33.75">
      <c r="A481" s="9" t="s">
        <v>264</v>
      </c>
      <c r="B481" s="9" t="s">
        <v>265</v>
      </c>
      <c r="C481" s="115" t="s">
        <v>2</v>
      </c>
      <c r="D481" s="9" t="s">
        <v>266</v>
      </c>
      <c r="E481" s="305" t="s">
        <v>3</v>
      </c>
      <c r="F481" s="78" t="s">
        <v>357</v>
      </c>
      <c r="G481" s="387" t="s">
        <v>268</v>
      </c>
      <c r="H481" s="41" t="s">
        <v>269</v>
      </c>
      <c r="I481" s="45" t="s">
        <v>270</v>
      </c>
      <c r="J481" s="45" t="s">
        <v>271</v>
      </c>
      <c r="K481" s="59" t="s">
        <v>376</v>
      </c>
    </row>
    <row r="482" spans="1:11" ht="12.75">
      <c r="A482" s="94">
        <v>1</v>
      </c>
      <c r="B482" s="298" t="s">
        <v>83</v>
      </c>
      <c r="C482" s="94"/>
      <c r="D482" s="378" t="s">
        <v>273</v>
      </c>
      <c r="E482" s="379">
        <v>30</v>
      </c>
      <c r="F482" s="146">
        <v>0</v>
      </c>
      <c r="G482" s="421">
        <v>8</v>
      </c>
      <c r="H482" s="234">
        <f>F482*E482</f>
        <v>0</v>
      </c>
      <c r="I482" s="235">
        <f>ROUND((H482*G482),2)</f>
        <v>0</v>
      </c>
      <c r="J482" s="235">
        <f>H482+I482</f>
        <v>0</v>
      </c>
      <c r="K482" s="422"/>
    </row>
    <row r="483" spans="1:11" ht="12.75">
      <c r="A483" s="94">
        <v>2</v>
      </c>
      <c r="B483" s="298" t="s">
        <v>84</v>
      </c>
      <c r="C483" s="94"/>
      <c r="D483" s="94" t="s">
        <v>273</v>
      </c>
      <c r="E483" s="282">
        <v>20</v>
      </c>
      <c r="F483" s="146">
        <v>0</v>
      </c>
      <c r="G483" s="421">
        <v>8</v>
      </c>
      <c r="H483" s="234">
        <f>F483*E483</f>
        <v>0</v>
      </c>
      <c r="I483" s="235">
        <f>ROUND((H483*G483),2)</f>
        <v>0</v>
      </c>
      <c r="J483" s="235">
        <f>H483+I483</f>
        <v>0</v>
      </c>
      <c r="K483" s="422"/>
    </row>
    <row r="484" spans="1:11" ht="12.75">
      <c r="A484" s="102"/>
      <c r="B484" s="101"/>
      <c r="C484" s="102"/>
      <c r="D484" s="102"/>
      <c r="E484" s="290"/>
      <c r="F484" s="277" t="s">
        <v>15</v>
      </c>
      <c r="G484" s="413"/>
      <c r="H484" s="341">
        <f>SUM(H482:H483)</f>
        <v>0</v>
      </c>
      <c r="I484" s="342">
        <f>SUM(I482:I483)</f>
        <v>0</v>
      </c>
      <c r="J484" s="342">
        <f>SUM(J482:J483)</f>
        <v>0</v>
      </c>
      <c r="K484" s="101"/>
    </row>
    <row r="485" spans="1:11" ht="12.75">
      <c r="A485" s="102"/>
      <c r="B485" s="101"/>
      <c r="C485" s="102"/>
      <c r="D485" s="102"/>
      <c r="E485" s="290"/>
      <c r="F485" s="138"/>
      <c r="G485" s="413"/>
      <c r="H485" s="294"/>
      <c r="I485" s="295"/>
      <c r="J485" s="295"/>
      <c r="K485" s="101"/>
    </row>
    <row r="486" spans="1:10" ht="12.75">
      <c r="A486" s="102"/>
      <c r="B486" s="229" t="s">
        <v>85</v>
      </c>
      <c r="C486" s="102"/>
      <c r="D486" s="102"/>
      <c r="E486" s="290"/>
      <c r="F486" s="138"/>
      <c r="G486" s="413"/>
      <c r="H486" s="291"/>
      <c r="I486" s="292"/>
      <c r="J486" s="292"/>
    </row>
    <row r="487" spans="1:11" ht="33.75">
      <c r="A487" s="9" t="s">
        <v>264</v>
      </c>
      <c r="B487" s="9" t="s">
        <v>265</v>
      </c>
      <c r="C487" s="115" t="s">
        <v>2</v>
      </c>
      <c r="D487" s="9" t="s">
        <v>266</v>
      </c>
      <c r="E487" s="305" t="s">
        <v>3</v>
      </c>
      <c r="F487" s="78" t="s">
        <v>357</v>
      </c>
      <c r="G487" s="387" t="s">
        <v>268</v>
      </c>
      <c r="H487" s="41" t="s">
        <v>269</v>
      </c>
      <c r="I487" s="45" t="s">
        <v>270</v>
      </c>
      <c r="J487" s="45" t="s">
        <v>271</v>
      </c>
      <c r="K487" s="59" t="s">
        <v>376</v>
      </c>
    </row>
    <row r="488" spans="1:11" ht="25.5">
      <c r="A488" s="94">
        <v>1</v>
      </c>
      <c r="B488" s="98" t="s">
        <v>86</v>
      </c>
      <c r="C488" s="94"/>
      <c r="D488" s="94" t="s">
        <v>273</v>
      </c>
      <c r="E488" s="282">
        <v>50</v>
      </c>
      <c r="F488" s="173">
        <v>0</v>
      </c>
      <c r="G488" s="421">
        <v>8</v>
      </c>
      <c r="H488" s="234">
        <f>F488*E488</f>
        <v>0</v>
      </c>
      <c r="I488" s="235">
        <f>ROUND((H488*G488),2)</f>
        <v>0</v>
      </c>
      <c r="J488" s="235">
        <f>H488+I488</f>
        <v>0</v>
      </c>
      <c r="K488" s="101"/>
    </row>
    <row r="489" spans="1:11" ht="12.75">
      <c r="A489" s="102"/>
      <c r="B489" s="101"/>
      <c r="C489" s="102"/>
      <c r="D489" s="102"/>
      <c r="E489" s="290"/>
      <c r="F489" s="277" t="s">
        <v>15</v>
      </c>
      <c r="G489" s="413"/>
      <c r="H489" s="341">
        <f>SUM(H488)</f>
        <v>0</v>
      </c>
      <c r="I489" s="342">
        <f>SUM(I488)</f>
        <v>0</v>
      </c>
      <c r="J489" s="342">
        <f>SUM(J488)</f>
        <v>0</v>
      </c>
      <c r="K489" s="101"/>
    </row>
    <row r="490" spans="1:11" ht="12.75">
      <c r="A490" s="102"/>
      <c r="B490" s="101"/>
      <c r="C490" s="102"/>
      <c r="D490" s="102"/>
      <c r="E490" s="290"/>
      <c r="F490" s="138"/>
      <c r="G490" s="413"/>
      <c r="H490" s="294"/>
      <c r="I490" s="295"/>
      <c r="J490" s="295"/>
      <c r="K490" s="101"/>
    </row>
    <row r="491" spans="1:10" ht="12.75">
      <c r="A491" s="102"/>
      <c r="B491" s="229" t="s">
        <v>87</v>
      </c>
      <c r="C491" s="102"/>
      <c r="D491" s="102"/>
      <c r="E491" s="290"/>
      <c r="F491" s="138"/>
      <c r="G491" s="413"/>
      <c r="H491" s="291"/>
      <c r="I491" s="292"/>
      <c r="J491" s="292"/>
    </row>
    <row r="492" spans="1:11" ht="33.75">
      <c r="A492" s="9" t="s">
        <v>264</v>
      </c>
      <c r="B492" s="9" t="s">
        <v>265</v>
      </c>
      <c r="C492" s="115" t="s">
        <v>2</v>
      </c>
      <c r="D492" s="9" t="s">
        <v>266</v>
      </c>
      <c r="E492" s="305" t="s">
        <v>3</v>
      </c>
      <c r="F492" s="78" t="s">
        <v>357</v>
      </c>
      <c r="G492" s="387" t="s">
        <v>268</v>
      </c>
      <c r="H492" s="41" t="s">
        <v>269</v>
      </c>
      <c r="I492" s="45" t="s">
        <v>270</v>
      </c>
      <c r="J492" s="45" t="s">
        <v>271</v>
      </c>
      <c r="K492" s="59" t="s">
        <v>376</v>
      </c>
    </row>
    <row r="493" spans="1:11" ht="25.5">
      <c r="A493" s="94"/>
      <c r="B493" s="98" t="s">
        <v>90</v>
      </c>
      <c r="C493" s="94"/>
      <c r="D493" s="94" t="s">
        <v>273</v>
      </c>
      <c r="E493" s="282">
        <v>150</v>
      </c>
      <c r="F493" s="173">
        <v>0</v>
      </c>
      <c r="G493" s="411">
        <v>8</v>
      </c>
      <c r="H493" s="234">
        <f>F493*E493</f>
        <v>0</v>
      </c>
      <c r="I493" s="235">
        <f>ROUND((H493*G493),2)</f>
        <v>0</v>
      </c>
      <c r="J493" s="235">
        <f>H493+I493</f>
        <v>0</v>
      </c>
      <c r="K493" s="101"/>
    </row>
    <row r="494" spans="1:11" ht="12.75">
      <c r="A494" s="102"/>
      <c r="B494" s="101"/>
      <c r="C494" s="102"/>
      <c r="D494" s="102"/>
      <c r="E494" s="290"/>
      <c r="F494" s="277" t="s">
        <v>15</v>
      </c>
      <c r="G494" s="413"/>
      <c r="H494" s="294">
        <f>SUM(H493)</f>
        <v>0</v>
      </c>
      <c r="I494" s="295">
        <f>SUM(I493)</f>
        <v>0</v>
      </c>
      <c r="J494" s="295">
        <f>SUM(J493)</f>
        <v>0</v>
      </c>
      <c r="K494" s="101"/>
    </row>
    <row r="495" spans="1:11" ht="12.75">
      <c r="A495" s="102"/>
      <c r="B495" s="101"/>
      <c r="C495" s="102"/>
      <c r="D495" s="102"/>
      <c r="E495" s="290"/>
      <c r="F495" s="138"/>
      <c r="G495" s="413"/>
      <c r="H495" s="294"/>
      <c r="I495" s="295"/>
      <c r="J495" s="295"/>
      <c r="K495" s="101"/>
    </row>
    <row r="496" spans="1:10" ht="12.75">
      <c r="A496" s="102"/>
      <c r="B496" s="229" t="s">
        <v>330</v>
      </c>
      <c r="C496" s="102"/>
      <c r="D496" s="102"/>
      <c r="E496" s="290"/>
      <c r="F496" s="138"/>
      <c r="G496" s="413"/>
      <c r="H496" s="291"/>
      <c r="I496" s="292"/>
      <c r="J496" s="292"/>
    </row>
    <row r="497" spans="1:11" ht="33.75">
      <c r="A497" s="9" t="s">
        <v>264</v>
      </c>
      <c r="B497" s="9" t="s">
        <v>265</v>
      </c>
      <c r="C497" s="115" t="s">
        <v>2</v>
      </c>
      <c r="D497" s="9" t="s">
        <v>266</v>
      </c>
      <c r="E497" s="305" t="s">
        <v>3</v>
      </c>
      <c r="F497" s="78" t="s">
        <v>357</v>
      </c>
      <c r="G497" s="387" t="s">
        <v>268</v>
      </c>
      <c r="H497" s="41" t="s">
        <v>269</v>
      </c>
      <c r="I497" s="45" t="s">
        <v>270</v>
      </c>
      <c r="J497" s="45" t="s">
        <v>271</v>
      </c>
      <c r="K497" s="59" t="s">
        <v>376</v>
      </c>
    </row>
    <row r="498" spans="1:11" ht="51">
      <c r="A498" s="94">
        <v>1</v>
      </c>
      <c r="B498" s="98" t="s">
        <v>331</v>
      </c>
      <c r="C498" s="94"/>
      <c r="D498" s="98" t="s">
        <v>195</v>
      </c>
      <c r="E498" s="282">
        <v>2</v>
      </c>
      <c r="F498" s="173">
        <v>0</v>
      </c>
      <c r="G498" s="421">
        <v>23</v>
      </c>
      <c r="H498" s="234">
        <f>F498*E498</f>
        <v>0</v>
      </c>
      <c r="I498" s="235">
        <f>F498*G498/100</f>
        <v>0</v>
      </c>
      <c r="J498" s="235">
        <f>H498+I498</f>
        <v>0</v>
      </c>
      <c r="K498" s="101"/>
    </row>
    <row r="499" spans="1:11" ht="51">
      <c r="A499" s="94">
        <v>2</v>
      </c>
      <c r="B499" s="98" t="s">
        <v>332</v>
      </c>
      <c r="C499" s="94"/>
      <c r="D499" s="98" t="s">
        <v>193</v>
      </c>
      <c r="E499" s="282">
        <v>6</v>
      </c>
      <c r="F499" s="173">
        <v>0</v>
      </c>
      <c r="G499" s="421">
        <v>23</v>
      </c>
      <c r="H499" s="234">
        <f>F499*E499</f>
        <v>0</v>
      </c>
      <c r="I499" s="235">
        <f>F499*G499/100</f>
        <v>0</v>
      </c>
      <c r="J499" s="235">
        <f>H499+I499</f>
        <v>0</v>
      </c>
      <c r="K499" s="101"/>
    </row>
    <row r="500" spans="1:11" ht="51">
      <c r="A500" s="94">
        <v>3</v>
      </c>
      <c r="B500" s="98" t="s">
        <v>333</v>
      </c>
      <c r="C500" s="94"/>
      <c r="D500" s="98" t="s">
        <v>194</v>
      </c>
      <c r="E500" s="282">
        <v>90</v>
      </c>
      <c r="F500" s="173">
        <v>0</v>
      </c>
      <c r="G500" s="421">
        <v>23</v>
      </c>
      <c r="H500" s="234">
        <f>F500*E500</f>
        <v>0</v>
      </c>
      <c r="I500" s="235">
        <f>F500*G500/100</f>
        <v>0</v>
      </c>
      <c r="J500" s="235">
        <f>H500+I500</f>
        <v>0</v>
      </c>
      <c r="K500" s="101"/>
    </row>
    <row r="501" spans="1:11" ht="12.75">
      <c r="A501" s="102"/>
      <c r="B501" s="101"/>
      <c r="C501" s="102"/>
      <c r="D501" s="102"/>
      <c r="E501" s="290"/>
      <c r="F501" s="277" t="s">
        <v>15</v>
      </c>
      <c r="G501" s="413"/>
      <c r="H501" s="341">
        <f>SUM(H498:H500)</f>
        <v>0</v>
      </c>
      <c r="I501" s="342">
        <f>SUM(I498:I500)</f>
        <v>0</v>
      </c>
      <c r="J501" s="342">
        <f>SUM(J498:J500)</f>
        <v>0</v>
      </c>
      <c r="K501" s="101"/>
    </row>
    <row r="502" spans="1:11" ht="12.75">
      <c r="A502" s="102"/>
      <c r="B502" s="101"/>
      <c r="C502" s="102"/>
      <c r="D502" s="102"/>
      <c r="E502" s="290"/>
      <c r="F502" s="138"/>
      <c r="G502" s="413"/>
      <c r="H502" s="294"/>
      <c r="I502" s="295"/>
      <c r="J502" s="295"/>
      <c r="K502" s="101"/>
    </row>
    <row r="503" ht="12.75">
      <c r="B503" s="54"/>
    </row>
    <row r="504" spans="2:10" ht="25.5">
      <c r="B504" s="237" t="s">
        <v>381</v>
      </c>
      <c r="F504" s="382" t="s">
        <v>386</v>
      </c>
      <c r="G504" s="414"/>
      <c r="H504" s="382">
        <f>H463+H458+H450+H444+H435+H428+H417+H407+H400+H389+H384+H379+H374+H367+H361+H355+H351+H330+H321+H313+H290+H233+H215+H202+H171+H165+H158+H144+H130+H121+H115+H103+H92+H80+H74+H68+H47+H11+H472+H478</f>
        <v>0</v>
      </c>
      <c r="I504" s="382">
        <f>J504-H504</f>
        <v>0</v>
      </c>
      <c r="J504" s="382">
        <f>J463+J458+J450+J444+J435+J428+J417+J407+J400+J389+J384+J379+J374+J367+J361+J355+J351+J330+J321+J313+J290+J233+J215+J202+J171+J165+J158+J144+J130+J121+J115+J103+J92+J80+J74+J68+J47+J11+J472+J478</f>
        <v>0</v>
      </c>
    </row>
    <row r="505" spans="2:8" ht="63.75">
      <c r="B505" s="238" t="s">
        <v>360</v>
      </c>
      <c r="F505" s="382"/>
      <c r="G505" s="414"/>
      <c r="H505" s="382"/>
    </row>
    <row r="506" spans="6:8" ht="12.75">
      <c r="F506" s="382"/>
      <c r="G506" s="414"/>
      <c r="H506" s="382"/>
    </row>
  </sheetData>
  <mergeCells count="4">
    <mergeCell ref="F233:G233"/>
    <mergeCell ref="F290:G290"/>
    <mergeCell ref="F313:G313"/>
    <mergeCell ref="B2:C2"/>
  </mergeCells>
  <printOptions/>
  <pageMargins left="0.44" right="0.43" top="0.3937007874015748" bottom="0.3937007874015748" header="0" footer="0.5118110236220472"/>
  <pageSetup horizontalDpi="600" verticalDpi="600" orientation="landscape" paperSize="9" scale="70" r:id="rId1"/>
  <rowBreaks count="4" manualBreakCount="4">
    <brk id="30" max="10" man="1"/>
    <brk id="248" max="10" man="1"/>
    <brk id="290" max="10" man="1"/>
    <brk id="3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t="s">
        <v>173</v>
      </c>
    </row>
    <row r="3" spans="1:10" ht="38.25">
      <c r="A3" s="375" t="s">
        <v>172</v>
      </c>
      <c r="B3" s="372" t="s">
        <v>62</v>
      </c>
      <c r="C3" s="375" t="s">
        <v>172</v>
      </c>
      <c r="D3" s="372" t="s">
        <v>62</v>
      </c>
      <c r="E3" s="375" t="s">
        <v>172</v>
      </c>
      <c r="F3" s="372" t="s">
        <v>62</v>
      </c>
      <c r="G3" s="375" t="s">
        <v>172</v>
      </c>
      <c r="H3" s="372" t="s">
        <v>62</v>
      </c>
      <c r="I3" s="375" t="s">
        <v>172</v>
      </c>
      <c r="J3" s="372" t="s">
        <v>62</v>
      </c>
    </row>
    <row r="4" spans="1:10" ht="12.75">
      <c r="A4" s="376">
        <v>1</v>
      </c>
      <c r="B4" s="366">
        <v>750</v>
      </c>
      <c r="C4" s="376">
        <v>11</v>
      </c>
      <c r="D4" s="366">
        <v>1000</v>
      </c>
      <c r="E4" s="376">
        <v>21</v>
      </c>
      <c r="F4" s="366">
        <v>40</v>
      </c>
      <c r="G4" s="376">
        <v>31</v>
      </c>
      <c r="H4" s="360">
        <v>700</v>
      </c>
      <c r="I4" s="377">
        <v>36</v>
      </c>
      <c r="J4" s="373">
        <v>40</v>
      </c>
    </row>
    <row r="5" spans="1:10" ht="12.75">
      <c r="A5" s="376">
        <v>2</v>
      </c>
      <c r="B5" s="360">
        <v>600</v>
      </c>
      <c r="C5" s="376">
        <v>12</v>
      </c>
      <c r="D5" s="366">
        <v>350</v>
      </c>
      <c r="E5" s="376">
        <v>22</v>
      </c>
      <c r="F5" s="360">
        <v>500</v>
      </c>
      <c r="G5" s="376">
        <v>32</v>
      </c>
      <c r="H5" s="360">
        <v>250</v>
      </c>
      <c r="I5" s="377">
        <v>37</v>
      </c>
      <c r="J5" s="373">
        <v>100</v>
      </c>
    </row>
    <row r="6" spans="1:10" ht="12.75">
      <c r="A6" s="376">
        <v>3</v>
      </c>
      <c r="B6" s="360">
        <v>250</v>
      </c>
      <c r="C6" s="376">
        <v>13</v>
      </c>
      <c r="D6" s="374">
        <v>200</v>
      </c>
      <c r="E6" s="376">
        <v>23</v>
      </c>
      <c r="F6" s="360">
        <v>10</v>
      </c>
      <c r="G6" s="376">
        <v>33</v>
      </c>
      <c r="H6" s="360">
        <v>600</v>
      </c>
      <c r="I6" s="377">
        <v>38</v>
      </c>
      <c r="J6" s="373">
        <v>50</v>
      </c>
    </row>
    <row r="7" spans="1:8" ht="12.75">
      <c r="A7" s="376">
        <v>4</v>
      </c>
      <c r="B7" s="366">
        <v>150</v>
      </c>
      <c r="C7" s="376">
        <v>14</v>
      </c>
      <c r="D7" s="360">
        <v>300</v>
      </c>
      <c r="E7" s="376">
        <v>24</v>
      </c>
      <c r="F7" s="360">
        <v>300</v>
      </c>
      <c r="G7" s="376">
        <v>34</v>
      </c>
      <c r="H7" s="360">
        <v>400</v>
      </c>
    </row>
    <row r="8" spans="1:8" ht="12.75">
      <c r="A8" s="376">
        <v>5</v>
      </c>
      <c r="B8" s="360">
        <v>5</v>
      </c>
      <c r="C8" s="376">
        <v>15</v>
      </c>
      <c r="D8" s="370">
        <v>2300</v>
      </c>
      <c r="E8" s="376">
        <v>25</v>
      </c>
      <c r="F8" s="360">
        <v>150</v>
      </c>
      <c r="G8" s="376">
        <v>35</v>
      </c>
      <c r="H8" s="360">
        <v>350</v>
      </c>
    </row>
    <row r="9" spans="1:8" ht="12.75">
      <c r="A9" s="376">
        <v>6</v>
      </c>
      <c r="B9" s="360">
        <v>1400</v>
      </c>
      <c r="C9" s="376">
        <v>16</v>
      </c>
      <c r="D9" s="370">
        <v>800</v>
      </c>
      <c r="E9" s="376">
        <v>26</v>
      </c>
      <c r="F9" s="360">
        <v>250</v>
      </c>
      <c r="G9" s="376">
        <v>31</v>
      </c>
      <c r="H9" s="360">
        <v>700</v>
      </c>
    </row>
    <row r="10" spans="1:8" ht="12.75">
      <c r="A10" s="376">
        <v>7</v>
      </c>
      <c r="B10" s="360">
        <v>150</v>
      </c>
      <c r="C10" s="376">
        <v>17</v>
      </c>
      <c r="D10" s="370">
        <v>250</v>
      </c>
      <c r="E10" s="376">
        <v>27</v>
      </c>
      <c r="F10" s="360">
        <v>250</v>
      </c>
      <c r="G10" s="376">
        <v>32</v>
      </c>
      <c r="H10" s="360">
        <v>250</v>
      </c>
    </row>
    <row r="11" spans="1:8" ht="12.75">
      <c r="A11" s="376">
        <v>8</v>
      </c>
      <c r="B11" s="366">
        <v>250</v>
      </c>
      <c r="C11" s="376">
        <v>18</v>
      </c>
      <c r="D11" s="370">
        <v>450</v>
      </c>
      <c r="E11" s="376">
        <v>28</v>
      </c>
      <c r="F11" s="360">
        <v>100</v>
      </c>
      <c r="G11" s="376">
        <v>33</v>
      </c>
      <c r="H11" s="360">
        <v>600</v>
      </c>
    </row>
    <row r="12" spans="1:8" ht="12.75">
      <c r="A12" s="376">
        <v>9</v>
      </c>
      <c r="B12" s="366">
        <v>400</v>
      </c>
      <c r="C12" s="376">
        <v>19</v>
      </c>
      <c r="D12" s="370">
        <v>1500</v>
      </c>
      <c r="E12" s="376">
        <v>29</v>
      </c>
      <c r="F12" s="360">
        <v>100</v>
      </c>
      <c r="G12" s="376">
        <v>34</v>
      </c>
      <c r="H12" s="360">
        <v>400</v>
      </c>
    </row>
    <row r="13" spans="1:8" ht="12.75">
      <c r="A13" s="376">
        <v>10</v>
      </c>
      <c r="B13" s="366">
        <v>200</v>
      </c>
      <c r="C13" s="376">
        <v>20</v>
      </c>
      <c r="D13" s="366">
        <v>50</v>
      </c>
      <c r="E13" s="376">
        <v>30</v>
      </c>
      <c r="F13" s="360">
        <v>900</v>
      </c>
      <c r="G13" s="376">
        <v>35</v>
      </c>
      <c r="H13" s="360">
        <v>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2013-02-06T11:52:50Z</cp:lastPrinted>
  <dcterms:created xsi:type="dcterms:W3CDTF">2011-12-29T08:05:45Z</dcterms:created>
  <dcterms:modified xsi:type="dcterms:W3CDTF">2013-02-06T11:53:13Z</dcterms:modified>
  <cp:category/>
  <cp:version/>
  <cp:contentType/>
  <cp:contentStatus/>
</cp:coreProperties>
</file>