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435" windowHeight="7455" activeTab="0"/>
  </bookViews>
  <sheets>
    <sheet name="zał 2 " sheetId="1" r:id="rId1"/>
  </sheets>
  <definedNames>
    <definedName name="_xlnm.Print_Area" localSheetId="0">'zał 2 '!$A$1:$K$94</definedName>
  </definedNames>
  <calcPr fullCalcOnLoad="1"/>
</workbook>
</file>

<file path=xl/sharedStrings.xml><?xml version="1.0" encoding="utf-8"?>
<sst xmlns="http://schemas.openxmlformats.org/spreadsheetml/2006/main" count="159" uniqueCount="96">
  <si>
    <t>Lp.</t>
  </si>
  <si>
    <t>Nazwa, wymagane parametry</t>
  </si>
  <si>
    <t>Ilość</t>
  </si>
  <si>
    <t>Cena jednostkowa netto</t>
  </si>
  <si>
    <t>Cena jednoskowa brutto</t>
  </si>
  <si>
    <t>Stawka VAT</t>
  </si>
  <si>
    <t>Wartość netto</t>
  </si>
  <si>
    <t>Wartość brutto</t>
  </si>
  <si>
    <t>1.</t>
  </si>
  <si>
    <t>Razem</t>
  </si>
  <si>
    <r>
      <t>Nazwa i symbol (</t>
    </r>
    <r>
      <rPr>
        <b/>
        <u val="single"/>
        <sz val="10"/>
        <rFont val="Arial"/>
        <family val="2"/>
      </rPr>
      <t>pełne zestawienie oferowanych kodów wyrobów)</t>
    </r>
    <r>
      <rPr>
        <b/>
        <sz val="10"/>
        <rFont val="Arial"/>
        <family val="2"/>
      </rPr>
      <t xml:space="preserve"> jak na fakturze</t>
    </r>
  </si>
  <si>
    <t>2.</t>
  </si>
  <si>
    <t>3.</t>
  </si>
  <si>
    <t>na okres trwania umowy. Instrumentarium powinno być dostarczone na zabieg w terminie nie dłuższym niż 2 dni robocze od momentu zgłoszenia zapotrzebowania</t>
  </si>
  <si>
    <t>Ilość min. pozostająca w banku</t>
  </si>
  <si>
    <t>Szczegóły odnośnie ilości depozytu zostaną uzgodnione pomiędzy Zamawiającym i wybranym Wykonawcą</t>
  </si>
  <si>
    <t>UWAGA</t>
  </si>
  <si>
    <t xml:space="preserve">W przypadku gdy pełne zestawienie oferowanych kodów wyrobów zawiera dużą ilość numerów pozycji Zamawiający dopuszcza ich przedstawienie na odrębnym </t>
  </si>
  <si>
    <t>4.</t>
  </si>
  <si>
    <t>5.</t>
  </si>
  <si>
    <t>6.</t>
  </si>
  <si>
    <t xml:space="preserve">Wykonawca jest zobowiązany użyczyć pełne instrumentarium do zakładania w/w wyrobów (jeśli Zamawiający nie posiada takich instrumentariów) </t>
  </si>
  <si>
    <t>Uwagi dodatkowe odnośnie Pakietów/zestawów odpowiednio</t>
  </si>
  <si>
    <t>Na dzień składania ofert próbki nie są wymagane</t>
  </si>
  <si>
    <t xml:space="preserve">( min. po 1 kpl) na żądanie zamawiającego w terminie 3 dni roboczych od momentu  zawiadomienia pisemnego o takiej potrzebie. </t>
  </si>
  <si>
    <t xml:space="preserve">    Zamawiający zastrzega, iż na potwierdzenie w/w wymagań Oferent będzie zobowiązany dostarczyć próbki towaru i zaprezentować instrumentaria do ich implantacji</t>
  </si>
  <si>
    <t>Opis wymagań minimalnych.  Przewidywane zużycie w okresie 12 miesięcy</t>
  </si>
  <si>
    <t>Trzpień przynasadowy uniwersalny, krótki tytanowy o eliptyczno oktagonalnym przekroju o powierzchni piaskowanej. Wyposażony w płetwy antyrotacyjne wzdłuż całej długości trzpienia. 13 rozmiarów trzpieni standardowych (długość od min 94mm do min 139mm, kat CCD 133°) 13 rozmiarów trzpieni waryzowanych (długość od min 94mm do 139 m kąt CCD 122°) Stożek 12/14 mm.</t>
  </si>
  <si>
    <t xml:space="preserve">Wkład polietylenowy stabilizowany przeciwutleniaczem  kompatybilny z panewką bezcementową typu press-fit dostępną w dwóch wersjach: hemisferycznej i z 15 stopniową nadbudową zapobiegającą zwichnięciom. </t>
  </si>
  <si>
    <t>Śruby panewkowe wykonane z tytanu w rozmiarach od min 20mm do min 70 mm.</t>
  </si>
  <si>
    <t>Wkładka panewkowa z polietylenu stabilizowanego przeciwutleniaczem nie zatrzaskująca się w czaszy (wkładka porusza się swobodnie w czaszy)</t>
  </si>
  <si>
    <t>Głowa metalowa o średnicy 22,2 lub 28 mm z 4 długościami szyjki.</t>
  </si>
  <si>
    <t xml:space="preserve">Panewka antyluksacyjna, czasza panewki metalowa, polerowana. </t>
  </si>
  <si>
    <t xml:space="preserve"> Endoprotezy biodra z artykulacją polietylen/ceramika </t>
  </si>
  <si>
    <t>PAKIET  NR 1</t>
  </si>
  <si>
    <t>PAKIET  NR 2</t>
  </si>
  <si>
    <t>Endoproteza biodra</t>
  </si>
  <si>
    <t>Głowa ceramiczna o średnicy 28 mm, 32 mm, 36 mm w min. 3 rozmiarach długości szyjki, kompatybilna  z konusem o wymiarach: 11,3/12,5/12,1 mm</t>
  </si>
  <si>
    <t>Panewka stawu biodrowego, sferyczna z pokryciem przestrzenną, trójwymiarową okładziną umożliwiającąprzerost tkanką kostną wraz z jej unaczynianiem i unerwieniem oraz biointegrację panewki, zapewniające wysoki współczynnik tarcia (poprawa stabilności), dostępna w opcki pełnej jak i otworowej do dodatkowej fiskacji śrubami w rozmiarach zewnętrznych 44-72mm, pozwalającym na zastosowanie artykulacji polietylen-metal dla głów 22-44, ceramika - ceramika w zakresie głów 28-44</t>
  </si>
  <si>
    <t>System wkładek chromokobaltowych implantowanych w czaszach metalowych panewek bezcementowych, umożliwiających zastosowanie artykulacji dwupłaszczyznowej. Wkładki akceptujące głowy polietylenowe w rozmiarach 42 mm OD do 64 mm OD, wykonane z nowoczesnego ultra usieciowanego polietylenu o wzmocnionej odporności na ścieranie i zwiekszonej wytrzymałości mechanicznej. Głowy polietylenowe umożliwiające jednocześnie artykulację wewnętrzną o średnicy 22,2 mm ID i 28 mm ID. Rozmiary wkładek chromokobaltowych: od 36 mm ID do 58 mm ID, o możliwości zastosowania głowy polietylenowej o średnicy zewnętrznej 36 mm już w panewce o rozmiarze 44 mm.</t>
  </si>
  <si>
    <t xml:space="preserve">Płytka tytanowa o grubości do 2mm, T-kształtna, ukośna, 4-otworowa, otwory gwintowane pod wkręty fi 2,4 i 2,7mm, kształtowa, lewa i prawa, dł. 28, 30, 32mm, </t>
  </si>
  <si>
    <t>Wkręty tytanowe o średnicy 2,4mm, z łbem gwintowanym, posiadającym gwintowaną część walcową i stożkową część dociskową, barwione na kolor płytek z jakimi współpracują</t>
  </si>
  <si>
    <t>Wkrety tytanowe o średnicy 2,7 mm, z łbem zaokrąglonym, korowe, barwione w innym kolorze niż wkręty z łbem gwintowanym</t>
  </si>
  <si>
    <t>Płyta stalowa, prosta, do kości drobnych, półrynienkowa, zaokrąglona na końcach, o grubości 1 mm i szerokości 7 mm oraz 5 mm, pod wkręty korowe o średnicy 2,7mm i 2,0mm, otworowa, otwory owalne</t>
  </si>
  <si>
    <t>Płyta stalowa, kształtowa, zakrąglona, L i T kształtna, półrynienkowa, szerokość części poprzecznej do 14 mm, szerokość trzonu do 7mm, grubość 1mm, liczba otworów w części poprzecznej - 2, w części trzonowej - 3, otwory pod wkręty korowe o średnicy 2,7mm</t>
  </si>
  <si>
    <t>Gwóźdź Kirschnera fi 0,8mm - 1,4mm  dł.150 mm</t>
  </si>
  <si>
    <t>Gwóźdź Kirschnera fi 1,5mm - 2,5mm  dł.150 mm</t>
  </si>
  <si>
    <t>Gwóźdź Kirschnera fi 0,8mm - 1,4mm  dł.310 mm</t>
  </si>
  <si>
    <t>Gwóźdź Kirschnera fi 1,5mm - 2,5mm  dł.310 mm</t>
  </si>
  <si>
    <t>Wkręt stalowy korowy fi 2,0 i 2,7mm, dł. 6-38mm, gniazdo sześciokątne</t>
  </si>
  <si>
    <t>PAKIET  NR 3</t>
  </si>
  <si>
    <t>Płyty i wkręty ortopedyczne</t>
  </si>
  <si>
    <t>PAKIET  NR 4</t>
  </si>
  <si>
    <t>Gwożdzie Kirschnera</t>
  </si>
  <si>
    <t xml:space="preserve"> zestawieniu z zaznaczeniem którego Pakietu i której pozycji dotyczy. Wykaz ten należy dodatkowo przedstawić na nośniku elektronicznym tj. płycie CD/DVD</t>
  </si>
  <si>
    <t>Podsumowanie</t>
  </si>
  <si>
    <t>Wartość €</t>
  </si>
  <si>
    <t>Stalowy gwóźdź śródszpikowy udowy kaniulowany, sterylny, antegrade/rotregrade. Długość gwoździa 260-480 mm ze skokiem co 20 mm, średnica gwoździa 10-14 mm. Promień wygięcia gwoździa 3000 mm. Środek dystalnego otworu ryglującego umiejscowiony 10 mm od końca gwoździa. Możliwość kompresji w zakresie 10 mm. Możliwość zastosowania w części dalszej kości udowej obustronnych rygli kołnierzowych. Możliwość zastosowania celownika dystalnego</t>
  </si>
  <si>
    <t>Śruba blokująca stalowa, sterylna ø 5 mm i dł. 25-120 mm</t>
  </si>
  <si>
    <t>Zaślepka stalowa sterylna, ø 8 mm o dł. 0 mm i ø 11.5 mm o dł. 5-15 mm</t>
  </si>
  <si>
    <t>Stalowy gwóźdź śródszpikowy piszczelowy kaniulowany, sterylny. Długość gwoździa 240-420 mm ze skokiem co 15 mm, średnica gwoździa 8-14 mm. Wygięcie gwoździa w części bliższej o wartości 10° a w części dalszej o wartości 4°. Środek dystalnego otworu ryglującego umiejscowiony 5 mm od końca gwoździa. Możliwość kompresji w zakresie 10 mm. Możliwość zastosowania celownika dystalnego</t>
  </si>
  <si>
    <t>Śruba blokująca stalowa, sterylna ø 5 mm i ø 4 mm i dł. 25-120 mm</t>
  </si>
  <si>
    <t>Tytanowy gwóźdź śródszpikowy rekonstrukcyjny udowy, kaniulowany, sterylny. Długość gwoździa od 340-480 mm ze skokiem co 20 mm, średnica 9, 11, 13 i 15 mm. Kąt szyjkowo-trzonowy 125°. Wygięcie gwoździa w części bliższej o wartości 4° na valgus. Promień wygięcia gwoździa 2000 mm. Możliwość zastosowania celownika dystalnego</t>
  </si>
  <si>
    <t>Śruba główna ciągnąca tytanowa, kaniulowana, sterylna ø 6.5 mm, dł. śruby 65-130 mm</t>
  </si>
  <si>
    <t>Śruba blokująca tytanowa, sterylna, ø 5 mm, dł. 25-120 mm ze skokiem co 5 mm</t>
  </si>
  <si>
    <t>Śruba kompresyjna tytanowa, sterylna ø 8 mm</t>
  </si>
  <si>
    <t>Zaślepka tytanowa sterylna, ø 8 mm i dł. 0 mm oraz ø 13 mm i dł. 5-15 mm</t>
  </si>
  <si>
    <t>Tytanowy gwóźdź śródszpikowy do artrodezy stawu kolanowego, kaniulowany, sterylny. Długość gwoździa 540-780 mm, średnica gwoździa 11.5 i 13 mm. Promień wygięcia gwoździa 3000 mm. Gwoździe prawe/lewe.</t>
  </si>
  <si>
    <t>Śruba kompresyjna tytanowa, sterylna, ø 8 mm i dł. 0-15 mm</t>
  </si>
  <si>
    <t>Zaślepka tytanowa sterylna, ø 8 mm standardowa oraz ø 11.5 mm i dł. 5-35 mm</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</si>
  <si>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</si>
  <si>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</si>
  <si>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</si>
  <si>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i o dł. 4 mm oraz ø 12 mm i o dł. 5-15 mm</t>
  </si>
  <si>
    <t>Stalowa śruba korowa ø 4.5 mm, dł. 14-95 mm</t>
  </si>
  <si>
    <r>
      <t xml:space="preserve">Stalowa śruba blokująca </t>
    </r>
    <r>
      <rPr>
        <sz val="10"/>
        <rFont val="Arial"/>
        <family val="2"/>
      </rPr>
      <t>ø</t>
    </r>
    <r>
      <rPr>
        <sz val="10"/>
        <rFont val="Arial CE"/>
        <family val="2"/>
      </rPr>
      <t xml:space="preserve"> 5.0 mm, dł. 14-95 mm</t>
    </r>
  </si>
  <si>
    <r>
      <t xml:space="preserve">Stalowa śruba gąbczasta </t>
    </r>
    <r>
      <rPr>
        <sz val="10"/>
        <rFont val="Arial"/>
        <family val="2"/>
      </rPr>
      <t xml:space="preserve">ø </t>
    </r>
    <r>
      <rPr>
        <sz val="10"/>
        <rFont val="Arial CE"/>
        <family val="2"/>
      </rPr>
      <t>6.5 mm (dł. gwintu 16 mm, 32 mm lub pełny), dł. śruby 60-95 mm</t>
    </r>
  </si>
  <si>
    <r>
      <t xml:space="preserve">Stalowa płyta ukształtowana anatomicznie do dalszej nasady kości udowej, boczna, prawa/lewa. Ilość otworów w trzonie: 4, 6, 8, 10, 12, 14 i 16. Długość płyty: 130, 166, 202, 238, 274, 310 i 343 mm. W części nasadowej płyty 5 otworów gwintowanych pod śruby blokowane ø 5.0 mm i 3 otwory niegwintowane pod śruby gąbczaste ø 6.5 mm (możliwość zastosowania techniki śruby ciągnącej). W trzonie płyty naprzemiennie otwory standardowe pod śruby korowe </t>
    </r>
    <r>
      <rPr>
        <sz val="10"/>
        <rFont val="Arial"/>
        <family val="2"/>
      </rPr>
      <t>ø</t>
    </r>
    <r>
      <rPr>
        <sz val="10"/>
        <rFont val="Arial CE"/>
        <family val="0"/>
      </rPr>
      <t xml:space="preserve"> 4.5 mm (z możliwością nagwintowania poprzez wkładki gwintowane pod śruby blokowane </t>
    </r>
    <r>
      <rPr>
        <sz val="10"/>
        <rFont val="Arial"/>
        <family val="2"/>
      </rPr>
      <t>ø</t>
    </r>
    <r>
      <rPr>
        <sz val="10"/>
        <rFont val="Arial CE"/>
        <family val="0"/>
      </rPr>
      <t xml:space="preserve"> 5.0 mm) oraz otwory gwintowane pod śruby blokowane </t>
    </r>
    <r>
      <rPr>
        <sz val="10"/>
        <rFont val="Arial"/>
        <family val="2"/>
      </rPr>
      <t>ø</t>
    </r>
    <r>
      <rPr>
        <sz val="10"/>
        <rFont val="Arial CE"/>
        <family val="0"/>
      </rPr>
      <t xml:space="preserve"> 5.0 mm. Na całej długości płyty otwory do wprowadzenia drutów Kirschnera. Możliwość zastosowania przeziernego celownika</t>
    </r>
  </si>
  <si>
    <t>Gwożdzie i płyty ortopedyczne</t>
  </si>
  <si>
    <t>PAKIET  NR 5</t>
  </si>
  <si>
    <r>
      <t xml:space="preserve">Dodatkowe wymagania: </t>
    </r>
    <r>
      <rPr>
        <i/>
        <sz val="10"/>
        <rFont val="Arial"/>
        <family val="2"/>
      </rPr>
      <t>(odpowiednio dla każdego Pakietu)</t>
    </r>
  </si>
  <si>
    <t>·         Oferta powinna zawierać strony katalogowe implantów i narzędzi.</t>
  </si>
  <si>
    <t>·         Do oferty powinny być dołączone ważne certyfikaty wraz z załącznikami.</t>
  </si>
  <si>
    <t xml:space="preserve">·         Oferent jest zobowiązany dostarczyć próbki towaru i zaprezentować instrumentaria do ich implantacji na żądanie zamawiającego w terminie 3 dni roboczych od momentu zawiadomienia pisemnego o takiej potrzebie. </t>
  </si>
  <si>
    <t xml:space="preserve">·         Oferent jest zobowiązany użyczyć pełne instrumentarium do zakładania w/w wyrobów (jeśli Zamawiający nie posiada takich instrumentariów),  na okres trwania umowy. Instrumentarium  powinno być dostarczone na zabieg w terminie nie dłuższym niż 2 dni robocze od momentu zgłoszenia zapotrzebowania. </t>
  </si>
  <si>
    <t>·         Instrumentaria powinny znajdować się kompletne, na opisanych (oznaczone miejsce narzędzia) np.statywach do sterylizacji, oddzielne do każdego rodzaju gwoździ tak aby nie było konieczności sterylizacji ich części do  zabiegów występujących jeden po drugim.</t>
  </si>
  <si>
    <t>Użyczenie napędu na okres trwania umowy bezpłatne.</t>
  </si>
  <si>
    <t>Nakretka na śrubę kondylarną, stalowa, sterylna</t>
  </si>
  <si>
    <t>Śruba kondylarna stalowa, sterylna , średnica 5mm, długość 40-120mm</t>
  </si>
  <si>
    <t>Zamawiający odstępuje  w pakiecie nr 4 od utworzenia depozytu</t>
  </si>
  <si>
    <t xml:space="preserve">Tytanowe płytki do zespoleń złamań nasady dalszej kości promieniowej, anatomiczne i uniwersalne dłoniowe, grzbietowe oraz kolumnowe promieniowe i łokciowe, z otwartymi niegwintowanymi do śrub i kołków o średnicy 2,0 mm, 2,3 mm, 2,7 mm korowych i blokowanych z nagwintowanymi głowami, które blokują się w płycie przez wytworzenie gwintu w otworze w trakcie wkręcania, bez konieczności stosowania śrubokrętu dynamometrycznego. Możliwość ustawienia kąta wprowadzania śruby blokowanej w zakresie +/- 15°.  </t>
  </si>
  <si>
    <t>Śruba korowa tytanowa o średnicy 2,3mm i 2,7mm, długość w zakresie 10-38 mm</t>
  </si>
  <si>
    <t>Śruba blokowana tytanowa o średnicy 2,3mm i 2,7mm, długość w zakresie 10-38 mm</t>
  </si>
  <si>
    <t>7.</t>
  </si>
  <si>
    <t>8.</t>
  </si>
  <si>
    <t>Zmieniony załącznik nr 2 do siwz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</si>
</sst>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34">
    <font>
      <sz val="10"/>
      <name val="Arial"/>
      <family val="0"/>
    </font>
    <font>
      <b/>
      <sz val="10"/>
      <name val="Arial"/>
      <family val="2"/>
    </font>
    <font>
      <b/>
      <sz val="12"/>
      <name val="Arial"/>
      <family val="2"/>
    </font>
    <font>
      <sz val="10"/>
      <color indexed="8"/>
      <name val="Arial"/>
      <family val="2"/>
    </font>
    <font>
      <sz val="9"/>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0"/>
    </font>
    <font>
      <b/>
      <u val="single"/>
      <sz val="10"/>
      <name val="Arial"/>
      <family val="2"/>
    </font>
    <font>
      <b/>
      <sz val="10"/>
      <color indexed="8"/>
      <name val="Arial"/>
      <family val="2"/>
    </font>
    <font>
      <sz val="9"/>
      <name val="Arial"/>
      <family val="2"/>
    </font>
    <font>
      <u val="single"/>
      <sz val="10"/>
      <name val="Arial"/>
      <family val="0"/>
    </font>
    <font>
      <b/>
      <sz val="9"/>
      <name val="Arial"/>
      <family val="2"/>
    </font>
    <font>
      <b/>
      <i/>
      <sz val="10"/>
      <color indexed="10"/>
      <name val="Arial"/>
      <family val="2"/>
    </font>
    <font>
      <b/>
      <sz val="11"/>
      <color indexed="10"/>
      <name val="Arial"/>
      <family val="2"/>
    </font>
    <font>
      <b/>
      <sz val="10"/>
      <color indexed="10"/>
      <name val="Arial"/>
      <family val="2"/>
    </font>
    <font>
      <b/>
      <sz val="11"/>
      <name val="Arial"/>
      <family val="2"/>
    </font>
    <font>
      <i/>
      <sz val="10"/>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3" applyNumberFormat="0" applyFill="0" applyAlignment="0" applyProtection="0"/>
    <xf numFmtId="0" fontId="11"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22" fillId="0" borderId="0">
      <alignment/>
      <protection/>
    </xf>
    <xf numFmtId="0" fontId="16" fillId="20" borderId="1" applyNumberFormat="0" applyAlignment="0" applyProtection="0"/>
    <xf numFmtId="9" fontId="0" fillId="0" borderId="0" applyFon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 borderId="0" applyNumberFormat="0" applyBorder="0" applyAlignment="0" applyProtection="0"/>
  </cellStyleXfs>
  <cellXfs count="8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0" xfId="0" applyBorder="1" applyAlignment="1">
      <alignment/>
    </xf>
    <xf numFmtId="0" fontId="0" fillId="0" borderId="10" xfId="0" applyBorder="1" applyAlignment="1">
      <alignment vertical="center"/>
    </xf>
    <xf numFmtId="0" fontId="0" fillId="0" borderId="0" xfId="0" applyBorder="1" applyAlignment="1">
      <alignment/>
    </xf>
    <xf numFmtId="4" fontId="0" fillId="0" borderId="0" xfId="0" applyNumberFormat="1" applyBorder="1" applyAlignment="1">
      <alignment/>
    </xf>
    <xf numFmtId="0" fontId="3" fillId="0" borderId="10" xfId="0" applyFont="1" applyBorder="1" applyAlignment="1">
      <alignment vertical="top" wrapText="1"/>
    </xf>
    <xf numFmtId="4" fontId="0" fillId="0" borderId="10" xfId="0" applyNumberFormat="1" applyBorder="1" applyAlignment="1">
      <alignment/>
    </xf>
    <xf numFmtId="0" fontId="1" fillId="0" borderId="10" xfId="0" applyFont="1" applyBorder="1" applyAlignment="1">
      <alignment/>
    </xf>
    <xf numFmtId="4" fontId="0" fillId="0" borderId="0" xfId="0" applyNumberFormat="1" applyFont="1" applyBorder="1" applyAlignment="1">
      <alignment/>
    </xf>
    <xf numFmtId="9" fontId="0" fillId="0" borderId="10" xfId="0" applyNumberFormat="1" applyBorder="1" applyAlignment="1">
      <alignment/>
    </xf>
    <xf numFmtId="0" fontId="24" fillId="0" borderId="0" xfId="0" applyFont="1" applyFill="1" applyBorder="1" applyAlignment="1">
      <alignment horizontal="right" vertical="top" wrapText="1"/>
    </xf>
    <xf numFmtId="4" fontId="1" fillId="0" borderId="0" xfId="0" applyNumberFormat="1" applyFont="1" applyAlignment="1">
      <alignment/>
    </xf>
    <xf numFmtId="8" fontId="0" fillId="0" borderId="0" xfId="0" applyNumberFormat="1" applyAlignment="1">
      <alignment/>
    </xf>
    <xf numFmtId="0" fontId="0" fillId="0" borderId="0" xfId="0" applyAlignment="1">
      <alignment horizontal="center" vertical="center"/>
    </xf>
    <xf numFmtId="0" fontId="0" fillId="0" borderId="10" xfId="0" applyBorder="1" applyAlignment="1">
      <alignment horizontal="center" vertical="center"/>
    </xf>
    <xf numFmtId="0" fontId="3" fillId="0" borderId="0" xfId="0" applyFont="1" applyFill="1" applyBorder="1" applyAlignment="1">
      <alignment horizontal="left" vertical="top"/>
    </xf>
    <xf numFmtId="0" fontId="0" fillId="0" borderId="0" xfId="0" applyAlignment="1">
      <alignment/>
    </xf>
    <xf numFmtId="4" fontId="0" fillId="0" borderId="0" xfId="0" applyNumberFormat="1" applyAlignment="1">
      <alignment/>
    </xf>
    <xf numFmtId="0" fontId="3" fillId="0" borderId="0" xfId="0" applyFont="1" applyFill="1" applyBorder="1" applyAlignment="1">
      <alignment vertical="top"/>
    </xf>
    <xf numFmtId="0" fontId="4" fillId="0" borderId="10" xfId="0" applyFon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xf>
    <xf numFmtId="0" fontId="0" fillId="0" borderId="10" xfId="0" applyFont="1" applyBorder="1" applyAlignment="1">
      <alignment horizontal="center" vertical="center"/>
    </xf>
    <xf numFmtId="0" fontId="0" fillId="0" borderId="0" xfId="0" applyFont="1" applyAlignment="1">
      <alignment/>
    </xf>
    <xf numFmtId="0" fontId="26" fillId="0" borderId="0" xfId="0" applyFont="1" applyAlignment="1">
      <alignment/>
    </xf>
    <xf numFmtId="0" fontId="27" fillId="0" borderId="0" xfId="0" applyNumberFormat="1" applyFont="1" applyAlignment="1">
      <alignment/>
    </xf>
    <xf numFmtId="0" fontId="1" fillId="0" borderId="0" xfId="0" applyFont="1" applyBorder="1" applyAlignment="1">
      <alignment/>
    </xf>
    <xf numFmtId="0" fontId="3" fillId="0" borderId="0" xfId="0" applyFont="1" applyBorder="1" applyAlignment="1">
      <alignment vertical="top" wrapText="1"/>
    </xf>
    <xf numFmtId="0" fontId="0" fillId="0" borderId="0" xfId="0" applyBorder="1" applyAlignment="1">
      <alignment vertical="center"/>
    </xf>
    <xf numFmtId="9" fontId="0" fillId="0" borderId="0" xfId="0" applyNumberFormat="1" applyBorder="1" applyAlignment="1">
      <alignment/>
    </xf>
    <xf numFmtId="0" fontId="0" fillId="0" borderId="0" xfId="0" applyBorder="1" applyAlignment="1">
      <alignment horizontal="center" vertical="center"/>
    </xf>
    <xf numFmtId="4" fontId="1" fillId="0" borderId="0" xfId="0" applyNumberFormat="1" applyFont="1" applyBorder="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4" fontId="30" fillId="0" borderId="0" xfId="0" applyNumberFormat="1" applyFont="1"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4" fontId="0" fillId="0" borderId="10" xfId="0" applyNumberFormat="1" applyBorder="1" applyAlignment="1" quotePrefix="1">
      <alignment/>
    </xf>
    <xf numFmtId="4" fontId="1" fillId="0" borderId="10" xfId="0" applyNumberFormat="1" applyFont="1" applyBorder="1" applyAlignment="1">
      <alignment/>
    </xf>
    <xf numFmtId="0" fontId="1" fillId="0" borderId="10" xfId="0" applyFont="1" applyBorder="1" applyAlignment="1">
      <alignment horizontal="left" wrapText="1"/>
    </xf>
    <xf numFmtId="0" fontId="25" fillId="0" borderId="10" xfId="0" applyFont="1" applyBorder="1" applyAlignment="1">
      <alignment horizontal="left" vertical="top" wrapText="1"/>
    </xf>
    <xf numFmtId="0" fontId="0" fillId="0" borderId="10" xfId="0" applyFont="1" applyBorder="1" applyAlignment="1">
      <alignment horizontal="center" vertical="center" wrapText="1"/>
    </xf>
    <xf numFmtId="4" fontId="0" fillId="0" borderId="10" xfId="0" applyNumberFormat="1" applyFont="1" applyBorder="1" applyAlignment="1">
      <alignment horizontal="right" wrapText="1"/>
    </xf>
    <xf numFmtId="0" fontId="0" fillId="0" borderId="10" xfId="0" applyFont="1" applyBorder="1" applyAlignment="1">
      <alignment/>
    </xf>
    <xf numFmtId="4" fontId="0" fillId="0" borderId="10" xfId="0" applyNumberFormat="1" applyBorder="1" applyAlignment="1">
      <alignment horizontal="right" vertical="center"/>
    </xf>
    <xf numFmtId="9" fontId="0" fillId="0" borderId="10" xfId="0" applyNumberFormat="1" applyBorder="1" applyAlignment="1">
      <alignment horizontal="right" vertical="center"/>
    </xf>
    <xf numFmtId="4" fontId="0" fillId="0" borderId="10" xfId="0" applyNumberFormat="1" applyBorder="1" applyAlignment="1" quotePrefix="1">
      <alignment horizontal="right" vertical="center"/>
    </xf>
    <xf numFmtId="2" fontId="0" fillId="0" borderId="10" xfId="0" applyNumberFormat="1" applyFont="1" applyFill="1" applyBorder="1" applyAlignment="1">
      <alignment horizontal="right" vertical="center"/>
    </xf>
    <xf numFmtId="0" fontId="1" fillId="0" borderId="11" xfId="0" applyFont="1" applyBorder="1" applyAlignment="1">
      <alignment horizontal="center" vertical="top" wrapText="1"/>
    </xf>
    <xf numFmtId="0" fontId="0" fillId="0" borderId="10" xfId="0" applyFont="1" applyFill="1" applyBorder="1" applyAlignment="1">
      <alignment horizontal="right" vertical="center"/>
    </xf>
    <xf numFmtId="0" fontId="0" fillId="0" borderId="10" xfId="0" applyFont="1" applyFill="1" applyBorder="1" applyAlignment="1">
      <alignment horizontal="right" vertical="center" wrapText="1"/>
    </xf>
    <xf numFmtId="0" fontId="0" fillId="0" borderId="10" xfId="0" applyFont="1" applyBorder="1" applyAlignment="1">
      <alignment horizontal="right" vertical="center"/>
    </xf>
    <xf numFmtId="2"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9" fontId="1" fillId="0" borderId="10" xfId="0" applyNumberFormat="1" applyFont="1" applyBorder="1" applyAlignment="1">
      <alignment/>
    </xf>
    <xf numFmtId="0" fontId="1" fillId="0" borderId="10" xfId="0" applyFont="1" applyBorder="1" applyAlignment="1">
      <alignment horizontal="center" vertical="center"/>
    </xf>
    <xf numFmtId="0" fontId="24" fillId="0" borderId="0" xfId="0" applyFont="1" applyFill="1" applyBorder="1" applyAlignment="1">
      <alignment vertical="top"/>
    </xf>
    <xf numFmtId="0" fontId="0" fillId="0" borderId="0" xfId="0" applyFont="1" applyFill="1" applyAlignment="1">
      <alignment/>
    </xf>
    <xf numFmtId="0" fontId="31" fillId="0" borderId="0" xfId="0" applyFont="1" applyFill="1" applyAlignment="1">
      <alignment/>
    </xf>
    <xf numFmtId="0" fontId="0" fillId="0" borderId="0" xfId="0" applyFont="1" applyFill="1" applyAlignment="1">
      <alignment horizontal="center"/>
    </xf>
    <xf numFmtId="2" fontId="33" fillId="0" borderId="10" xfId="0" applyNumberFormat="1" applyFont="1" applyFill="1" applyBorder="1" applyAlignment="1">
      <alignment horizontal="left" vertical="center" wrapText="1"/>
    </xf>
    <xf numFmtId="0" fontId="25" fillId="0" borderId="0" xfId="0" applyFont="1" applyFill="1" applyAlignment="1">
      <alignment horizontal="left" wrapText="1"/>
    </xf>
    <xf numFmtId="0" fontId="25" fillId="0" borderId="0" xfId="0" applyFont="1" applyFill="1" applyAlignment="1">
      <alignment wrapText="1"/>
    </xf>
    <xf numFmtId="0" fontId="25" fillId="24" borderId="0" xfId="0" applyFont="1" applyFill="1" applyAlignment="1">
      <alignment horizontal="left" wrapText="1"/>
    </xf>
    <xf numFmtId="0" fontId="25" fillId="24" borderId="0" xfId="0" applyFont="1" applyFill="1" applyAlignment="1">
      <alignment wrapText="1"/>
    </xf>
    <xf numFmtId="0" fontId="30" fillId="0" borderId="10" xfId="0" applyFont="1" applyBorder="1" applyAlignment="1">
      <alignment/>
    </xf>
    <xf numFmtId="0" fontId="33" fillId="0" borderId="10" xfId="0" applyFont="1" applyBorder="1" applyAlignment="1">
      <alignment vertical="top" wrapText="1"/>
    </xf>
    <xf numFmtId="0" fontId="33" fillId="0" borderId="10" xfId="0" applyFont="1" applyBorder="1" applyAlignment="1">
      <alignment vertical="center"/>
    </xf>
    <xf numFmtId="0" fontId="33" fillId="0" borderId="10" xfId="0" applyFont="1" applyBorder="1" applyAlignment="1">
      <alignment/>
    </xf>
    <xf numFmtId="4" fontId="33" fillId="0" borderId="10" xfId="0" applyNumberFormat="1" applyFont="1" applyBorder="1" applyAlignment="1">
      <alignment/>
    </xf>
    <xf numFmtId="9" fontId="33" fillId="0" borderId="10" xfId="0" applyNumberFormat="1" applyFont="1" applyBorder="1" applyAlignment="1">
      <alignment/>
    </xf>
    <xf numFmtId="4" fontId="33" fillId="0" borderId="10" xfId="0" applyNumberFormat="1" applyFont="1" applyBorder="1" applyAlignment="1" quotePrefix="1">
      <alignment/>
    </xf>
    <xf numFmtId="0" fontId="33" fillId="0" borderId="10" xfId="0" applyFont="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2" xfId="51"/>
    <cellStyle name="Normalny 3" xfId="52"/>
    <cellStyle name="Normalny 4"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2"/>
  <sheetViews>
    <sheetView tabSelected="1" zoomScalePageLayoutView="0" workbookViewId="0" topLeftCell="A1">
      <selection activeCell="B3" sqref="B3"/>
    </sheetView>
  </sheetViews>
  <sheetFormatPr defaultColWidth="9.140625" defaultRowHeight="12.75"/>
  <cols>
    <col min="1" max="1" width="5.140625" style="0" customWidth="1"/>
    <col min="2" max="2" width="55.7109375" style="0" customWidth="1"/>
    <col min="3" max="3" width="6.57421875" style="0" customWidth="1"/>
    <col min="4" max="4" width="14.7109375" style="0" customWidth="1"/>
    <col min="5" max="5" width="10.421875" style="0" customWidth="1"/>
    <col min="6" max="6" width="10.7109375" style="0" customWidth="1"/>
    <col min="7" max="7" width="7.28125" style="0" customWidth="1"/>
    <col min="8" max="8" width="11.7109375" style="0" customWidth="1"/>
    <col min="9" max="9" width="12.140625" style="0" customWidth="1"/>
    <col min="10" max="10" width="7.7109375" style="15" customWidth="1"/>
    <col min="12" max="12" width="15.8515625" style="0" customWidth="1"/>
  </cols>
  <sheetData>
    <row r="1" ht="15">
      <c r="B1" s="35" t="s">
        <v>95</v>
      </c>
    </row>
    <row r="2" spans="1:2" ht="15.75">
      <c r="A2" s="2"/>
      <c r="B2" s="36" t="s">
        <v>26</v>
      </c>
    </row>
    <row r="3" ht="15.75">
      <c r="A3" s="2" t="s">
        <v>34</v>
      </c>
    </row>
    <row r="4" spans="1:2" ht="15.75">
      <c r="A4" s="2"/>
      <c r="B4" s="1" t="s">
        <v>33</v>
      </c>
    </row>
    <row r="5" spans="1:10" ht="89.25">
      <c r="A5" s="38" t="s">
        <v>0</v>
      </c>
      <c r="B5" s="38" t="s">
        <v>1</v>
      </c>
      <c r="C5" s="38" t="s">
        <v>2</v>
      </c>
      <c r="D5" s="38" t="s">
        <v>10</v>
      </c>
      <c r="E5" s="38" t="s">
        <v>3</v>
      </c>
      <c r="F5" s="38" t="s">
        <v>4</v>
      </c>
      <c r="G5" s="38" t="s">
        <v>5</v>
      </c>
      <c r="H5" s="38" t="s">
        <v>6</v>
      </c>
      <c r="I5" s="38" t="s">
        <v>7</v>
      </c>
      <c r="J5" s="39" t="s">
        <v>14</v>
      </c>
    </row>
    <row r="6" spans="1:10" ht="72">
      <c r="A6" s="9" t="s">
        <v>8</v>
      </c>
      <c r="B6" s="21" t="s">
        <v>27</v>
      </c>
      <c r="C6" s="4">
        <v>15</v>
      </c>
      <c r="D6" s="22"/>
      <c r="E6" s="8"/>
      <c r="F6" s="8">
        <f aca="true" t="shared" si="0" ref="F6:F11">E6*8%+E6</f>
        <v>0</v>
      </c>
      <c r="G6" s="11">
        <v>0.08</v>
      </c>
      <c r="H6" s="40">
        <f aca="true" t="shared" si="1" ref="H6:H11">C6*E6</f>
        <v>0</v>
      </c>
      <c r="I6" s="8">
        <f aca="true" t="shared" si="2" ref="I6:I11">C6*F6</f>
        <v>0</v>
      </c>
      <c r="J6" s="16">
        <v>1</v>
      </c>
    </row>
    <row r="7" spans="1:10" ht="51">
      <c r="A7" s="9" t="s">
        <v>11</v>
      </c>
      <c r="B7" s="7" t="s">
        <v>28</v>
      </c>
      <c r="C7" s="4">
        <v>15</v>
      </c>
      <c r="D7" s="3"/>
      <c r="E7" s="8"/>
      <c r="F7" s="8">
        <f t="shared" si="0"/>
        <v>0</v>
      </c>
      <c r="G7" s="11">
        <v>0.08</v>
      </c>
      <c r="H7" s="40">
        <f t="shared" si="1"/>
        <v>0</v>
      </c>
      <c r="I7" s="8">
        <f t="shared" si="2"/>
        <v>0</v>
      </c>
      <c r="J7" s="16">
        <v>1</v>
      </c>
    </row>
    <row r="8" spans="1:10" ht="25.5">
      <c r="A8" s="9" t="s">
        <v>12</v>
      </c>
      <c r="B8" s="7" t="s">
        <v>29</v>
      </c>
      <c r="C8" s="4">
        <v>45</v>
      </c>
      <c r="D8" s="3"/>
      <c r="E8" s="8"/>
      <c r="F8" s="8">
        <f t="shared" si="0"/>
        <v>0</v>
      </c>
      <c r="G8" s="11">
        <v>0.08</v>
      </c>
      <c r="H8" s="40">
        <f t="shared" si="1"/>
        <v>0</v>
      </c>
      <c r="I8" s="8">
        <f t="shared" si="2"/>
        <v>0</v>
      </c>
      <c r="J8" s="16">
        <v>1</v>
      </c>
    </row>
    <row r="9" spans="1:10" ht="25.5">
      <c r="A9" s="9" t="s">
        <v>18</v>
      </c>
      <c r="B9" s="7" t="s">
        <v>32</v>
      </c>
      <c r="C9" s="4">
        <v>10</v>
      </c>
      <c r="D9" s="3"/>
      <c r="E9" s="8"/>
      <c r="F9" s="8">
        <f t="shared" si="0"/>
        <v>0</v>
      </c>
      <c r="G9" s="11">
        <v>0.08</v>
      </c>
      <c r="H9" s="40">
        <f t="shared" si="1"/>
        <v>0</v>
      </c>
      <c r="I9" s="8">
        <f t="shared" si="2"/>
        <v>0</v>
      </c>
      <c r="J9" s="16">
        <v>1</v>
      </c>
    </row>
    <row r="10" spans="1:10" ht="38.25">
      <c r="A10" s="9" t="s">
        <v>19</v>
      </c>
      <c r="B10" s="7" t="s">
        <v>30</v>
      </c>
      <c r="C10" s="4">
        <v>10</v>
      </c>
      <c r="D10" s="3"/>
      <c r="E10" s="8"/>
      <c r="F10" s="8">
        <f t="shared" si="0"/>
        <v>0</v>
      </c>
      <c r="G10" s="11">
        <v>0.08</v>
      </c>
      <c r="H10" s="40">
        <f t="shared" si="1"/>
        <v>0</v>
      </c>
      <c r="I10" s="8">
        <f t="shared" si="2"/>
        <v>0</v>
      </c>
      <c r="J10" s="16">
        <v>1</v>
      </c>
    </row>
    <row r="11" spans="1:10" ht="25.5">
      <c r="A11" s="9" t="s">
        <v>20</v>
      </c>
      <c r="B11" s="7" t="s">
        <v>31</v>
      </c>
      <c r="C11" s="4">
        <v>10</v>
      </c>
      <c r="D11" s="3"/>
      <c r="E11" s="8"/>
      <c r="F11" s="8">
        <f t="shared" si="0"/>
        <v>0</v>
      </c>
      <c r="G11" s="11">
        <v>0.08</v>
      </c>
      <c r="H11" s="40">
        <f t="shared" si="1"/>
        <v>0</v>
      </c>
      <c r="I11" s="8">
        <f t="shared" si="2"/>
        <v>0</v>
      </c>
      <c r="J11" s="16">
        <v>1</v>
      </c>
    </row>
    <row r="12" spans="6:10" ht="12.75">
      <c r="F12" s="3" t="s">
        <v>9</v>
      </c>
      <c r="G12" s="3"/>
      <c r="H12" s="41">
        <f>SUM(H6:H11)</f>
        <v>0</v>
      </c>
      <c r="I12" s="41">
        <f>SUM(I6:I11)</f>
        <v>0</v>
      </c>
      <c r="J12" s="16"/>
    </row>
    <row r="13" spans="2:10" ht="12.75">
      <c r="B13" s="20" t="s">
        <v>15</v>
      </c>
      <c r="F13" s="5"/>
      <c r="G13" s="5"/>
      <c r="H13" s="33"/>
      <c r="I13" s="33"/>
      <c r="J13" s="32"/>
    </row>
    <row r="14" spans="2:9" ht="12.75">
      <c r="B14" s="20"/>
      <c r="F14" s="5"/>
      <c r="G14" s="5"/>
      <c r="H14" s="10"/>
      <c r="I14" s="10"/>
    </row>
    <row r="15" ht="15.75">
      <c r="A15" s="2" t="s">
        <v>35</v>
      </c>
    </row>
    <row r="16" spans="1:9" ht="15.75">
      <c r="A16" s="2"/>
      <c r="B16" s="1" t="s">
        <v>36</v>
      </c>
      <c r="F16" s="5"/>
      <c r="G16" s="5"/>
      <c r="H16" s="5"/>
      <c r="I16" s="5"/>
    </row>
    <row r="17" spans="1:12" ht="89.25">
      <c r="A17" s="38" t="s">
        <v>0</v>
      </c>
      <c r="B17" s="38" t="s">
        <v>1</v>
      </c>
      <c r="C17" s="38" t="s">
        <v>2</v>
      </c>
      <c r="D17" s="38" t="s">
        <v>10</v>
      </c>
      <c r="E17" s="38" t="s">
        <v>3</v>
      </c>
      <c r="F17" s="38" t="s">
        <v>4</v>
      </c>
      <c r="G17" s="38" t="s">
        <v>5</v>
      </c>
      <c r="H17" s="38" t="s">
        <v>6</v>
      </c>
      <c r="I17" s="38" t="s">
        <v>7</v>
      </c>
      <c r="J17" s="39" t="s">
        <v>14</v>
      </c>
      <c r="L17" s="6"/>
    </row>
    <row r="18" spans="1:10" ht="36">
      <c r="A18" s="9" t="s">
        <v>8</v>
      </c>
      <c r="B18" s="21" t="s">
        <v>37</v>
      </c>
      <c r="C18" s="4">
        <v>20</v>
      </c>
      <c r="D18" s="22"/>
      <c r="E18" s="8"/>
      <c r="F18" s="8">
        <f>E18*8%+E18</f>
        <v>0</v>
      </c>
      <c r="G18" s="11">
        <v>0.08</v>
      </c>
      <c r="H18" s="40">
        <f>C18*E18</f>
        <v>0</v>
      </c>
      <c r="I18" s="8">
        <f>C18*F18</f>
        <v>0</v>
      </c>
      <c r="J18" s="16">
        <v>1</v>
      </c>
    </row>
    <row r="19" spans="1:10" ht="96">
      <c r="A19" s="9" t="s">
        <v>11</v>
      </c>
      <c r="B19" s="21" t="s">
        <v>38</v>
      </c>
      <c r="C19" s="4">
        <v>10</v>
      </c>
      <c r="D19" s="3"/>
      <c r="E19" s="8"/>
      <c r="F19" s="8">
        <f>E19*8%+E19</f>
        <v>0</v>
      </c>
      <c r="G19" s="11">
        <v>0.08</v>
      </c>
      <c r="H19" s="40">
        <f>C19*E19</f>
        <v>0</v>
      </c>
      <c r="I19" s="8">
        <f>C19*F19</f>
        <v>0</v>
      </c>
      <c r="J19" s="16">
        <v>1</v>
      </c>
    </row>
    <row r="20" spans="1:10" ht="153">
      <c r="A20" s="9" t="s">
        <v>12</v>
      </c>
      <c r="B20" s="7" t="s">
        <v>39</v>
      </c>
      <c r="C20" s="4">
        <v>10</v>
      </c>
      <c r="D20" s="3"/>
      <c r="E20" s="8"/>
      <c r="F20" s="8">
        <f>E20*8%+E20</f>
        <v>0</v>
      </c>
      <c r="G20" s="11">
        <v>0.08</v>
      </c>
      <c r="H20" s="40">
        <f>C20*E20</f>
        <v>0</v>
      </c>
      <c r="I20" s="8">
        <f>C20*F20</f>
        <v>0</v>
      </c>
      <c r="J20" s="16">
        <v>1</v>
      </c>
    </row>
    <row r="21" spans="6:10" ht="12.75">
      <c r="F21" s="3" t="s">
        <v>9</v>
      </c>
      <c r="G21" s="3"/>
      <c r="H21" s="41">
        <f>SUM(H18:H20)</f>
        <v>0</v>
      </c>
      <c r="I21" s="41">
        <f>SUM(I18:I20)</f>
        <v>0</v>
      </c>
      <c r="J21" s="16"/>
    </row>
    <row r="22" ht="12.75">
      <c r="B22" s="20" t="s">
        <v>15</v>
      </c>
    </row>
    <row r="23" ht="12.75">
      <c r="B23" s="20"/>
    </row>
    <row r="24" ht="15.75">
      <c r="A24" s="2" t="s">
        <v>50</v>
      </c>
    </row>
    <row r="25" ht="12.75">
      <c r="B25" s="1" t="s">
        <v>51</v>
      </c>
    </row>
    <row r="26" spans="1:10" ht="89.25">
      <c r="A26" s="38" t="s">
        <v>0</v>
      </c>
      <c r="B26" s="38" t="s">
        <v>1</v>
      </c>
      <c r="C26" s="38" t="s">
        <v>2</v>
      </c>
      <c r="D26" s="38" t="s">
        <v>10</v>
      </c>
      <c r="E26" s="38" t="s">
        <v>3</v>
      </c>
      <c r="F26" s="38" t="s">
        <v>4</v>
      </c>
      <c r="G26" s="38" t="s">
        <v>5</v>
      </c>
      <c r="H26" s="38" t="s">
        <v>6</v>
      </c>
      <c r="I26" s="38" t="s">
        <v>7</v>
      </c>
      <c r="J26" s="39" t="s">
        <v>14</v>
      </c>
    </row>
    <row r="27" spans="1:10" ht="36">
      <c r="A27" s="42" t="s">
        <v>8</v>
      </c>
      <c r="B27" s="43" t="s">
        <v>40</v>
      </c>
      <c r="C27" s="44">
        <v>30</v>
      </c>
      <c r="D27" s="38"/>
      <c r="E27" s="45"/>
      <c r="F27" s="8">
        <f>E27*8%+E27</f>
        <v>0</v>
      </c>
      <c r="G27" s="11">
        <v>0.08</v>
      </c>
      <c r="H27" s="40">
        <f>C27*E27</f>
        <v>0</v>
      </c>
      <c r="I27" s="8">
        <f>C27*F27</f>
        <v>0</v>
      </c>
      <c r="J27" s="44">
        <v>1</v>
      </c>
    </row>
    <row r="28" spans="1:10" ht="36">
      <c r="A28" s="9" t="s">
        <v>11</v>
      </c>
      <c r="B28" s="21" t="s">
        <v>41</v>
      </c>
      <c r="C28" s="16">
        <v>120</v>
      </c>
      <c r="D28" s="22"/>
      <c r="E28" s="23"/>
      <c r="F28" s="8">
        <f>E28*8%+E28</f>
        <v>0</v>
      </c>
      <c r="G28" s="11">
        <v>0.08</v>
      </c>
      <c r="H28" s="40">
        <f>C28*E28</f>
        <v>0</v>
      </c>
      <c r="I28" s="8">
        <f>C28*F28</f>
        <v>0</v>
      </c>
      <c r="J28" s="24">
        <v>2</v>
      </c>
    </row>
    <row r="29" spans="1:10" ht="24">
      <c r="A29" s="9" t="s">
        <v>12</v>
      </c>
      <c r="B29" s="21" t="s">
        <v>42</v>
      </c>
      <c r="C29" s="16">
        <v>20</v>
      </c>
      <c r="D29" s="22"/>
      <c r="E29" s="23"/>
      <c r="F29" s="8">
        <f>E29*8%+E29</f>
        <v>0</v>
      </c>
      <c r="G29" s="11">
        <v>0.08</v>
      </c>
      <c r="H29" s="40">
        <f>C29*E29</f>
        <v>0</v>
      </c>
      <c r="I29" s="8">
        <f>C29*F29</f>
        <v>0</v>
      </c>
      <c r="J29" s="24">
        <v>4</v>
      </c>
    </row>
    <row r="30" spans="1:10" ht="48">
      <c r="A30" s="9" t="s">
        <v>18</v>
      </c>
      <c r="B30" s="21" t="s">
        <v>43</v>
      </c>
      <c r="C30" s="16">
        <v>30</v>
      </c>
      <c r="D30" s="22"/>
      <c r="E30" s="23"/>
      <c r="F30" s="8">
        <f>E30*8%+E30</f>
        <v>0</v>
      </c>
      <c r="G30" s="11">
        <v>0.08</v>
      </c>
      <c r="H30" s="40">
        <f>C30*E30</f>
        <v>0</v>
      </c>
      <c r="I30" s="8">
        <f>C30*F30</f>
        <v>0</v>
      </c>
      <c r="J30" s="24">
        <v>1</v>
      </c>
    </row>
    <row r="31" spans="1:10" ht="48">
      <c r="A31" s="9" t="s">
        <v>19</v>
      </c>
      <c r="B31" s="21" t="s">
        <v>44</v>
      </c>
      <c r="C31" s="16">
        <v>40</v>
      </c>
      <c r="D31" s="22"/>
      <c r="E31" s="23"/>
      <c r="F31" s="8">
        <f>E31*8%+E31</f>
        <v>0</v>
      </c>
      <c r="G31" s="11">
        <v>0.08</v>
      </c>
      <c r="H31" s="40">
        <f>C31*E31</f>
        <v>0</v>
      </c>
      <c r="I31" s="8">
        <f>C31*F31</f>
        <v>0</v>
      </c>
      <c r="J31" s="24">
        <v>1</v>
      </c>
    </row>
    <row r="32" spans="1:10" ht="114.75">
      <c r="A32" s="72" t="s">
        <v>20</v>
      </c>
      <c r="B32" s="73" t="s">
        <v>90</v>
      </c>
      <c r="C32" s="74">
        <v>50</v>
      </c>
      <c r="D32" s="75"/>
      <c r="E32" s="76"/>
      <c r="F32" s="76">
        <v>0</v>
      </c>
      <c r="G32" s="77">
        <v>0.08</v>
      </c>
      <c r="H32" s="78">
        <v>0</v>
      </c>
      <c r="I32" s="76">
        <v>0</v>
      </c>
      <c r="J32" s="79">
        <v>1</v>
      </c>
    </row>
    <row r="33" spans="1:10" ht="25.5">
      <c r="A33" s="72" t="s">
        <v>93</v>
      </c>
      <c r="B33" s="73" t="s">
        <v>92</v>
      </c>
      <c r="C33" s="74">
        <v>300</v>
      </c>
      <c r="D33" s="75"/>
      <c r="E33" s="76"/>
      <c r="F33" s="76">
        <v>0</v>
      </c>
      <c r="G33" s="77">
        <v>0.08</v>
      </c>
      <c r="H33" s="78">
        <v>0</v>
      </c>
      <c r="I33" s="76">
        <v>0</v>
      </c>
      <c r="J33" s="79">
        <v>6</v>
      </c>
    </row>
    <row r="34" spans="1:10" ht="25.5">
      <c r="A34" s="72" t="s">
        <v>94</v>
      </c>
      <c r="B34" s="73" t="s">
        <v>91</v>
      </c>
      <c r="C34" s="74">
        <v>60</v>
      </c>
      <c r="D34" s="75"/>
      <c r="E34" s="76"/>
      <c r="F34" s="76">
        <v>0</v>
      </c>
      <c r="G34" s="77">
        <v>0.08</v>
      </c>
      <c r="H34" s="78">
        <v>0</v>
      </c>
      <c r="I34" s="76">
        <v>0</v>
      </c>
      <c r="J34" s="79">
        <v>1</v>
      </c>
    </row>
    <row r="35" spans="5:10" ht="12.75">
      <c r="E35" s="25"/>
      <c r="F35" s="46" t="s">
        <v>9</v>
      </c>
      <c r="G35" s="46"/>
      <c r="H35" s="41">
        <f>SUM(H27:H34)</f>
        <v>0</v>
      </c>
      <c r="I35" s="41">
        <f>SUM(I27:I34)</f>
        <v>0</v>
      </c>
      <c r="J35" s="24"/>
    </row>
    <row r="36" ht="12.75">
      <c r="B36" s="20" t="s">
        <v>15</v>
      </c>
    </row>
    <row r="39" ht="15.75">
      <c r="A39" s="2" t="s">
        <v>52</v>
      </c>
    </row>
    <row r="40" spans="1:9" ht="15.75">
      <c r="A40" s="2"/>
      <c r="B40" s="1" t="s">
        <v>53</v>
      </c>
      <c r="F40" s="5"/>
      <c r="G40" s="5"/>
      <c r="H40" s="5"/>
      <c r="I40" s="5"/>
    </row>
    <row r="41" spans="1:10" ht="89.25">
      <c r="A41" s="38" t="s">
        <v>0</v>
      </c>
      <c r="B41" s="38" t="s">
        <v>1</v>
      </c>
      <c r="C41" s="38" t="s">
        <v>2</v>
      </c>
      <c r="D41" s="38" t="s">
        <v>10</v>
      </c>
      <c r="E41" s="38" t="s">
        <v>3</v>
      </c>
      <c r="F41" s="38" t="s">
        <v>4</v>
      </c>
      <c r="G41" s="38" t="s">
        <v>5</v>
      </c>
      <c r="H41" s="38" t="s">
        <v>6</v>
      </c>
      <c r="I41" s="38" t="s">
        <v>7</v>
      </c>
      <c r="J41" s="39" t="s">
        <v>14</v>
      </c>
    </row>
    <row r="42" spans="1:10" ht="12.75">
      <c r="A42" s="9" t="s">
        <v>8</v>
      </c>
      <c r="B42" s="21" t="s">
        <v>45</v>
      </c>
      <c r="C42" s="4">
        <v>150</v>
      </c>
      <c r="D42" s="22"/>
      <c r="E42" s="8"/>
      <c r="F42" s="8">
        <f>E42*8%+E42</f>
        <v>0</v>
      </c>
      <c r="G42" s="11">
        <v>0.08</v>
      </c>
      <c r="H42" s="40">
        <f>C42*E42</f>
        <v>0</v>
      </c>
      <c r="I42" s="8">
        <f>C42*F42</f>
        <v>0</v>
      </c>
      <c r="J42" s="16"/>
    </row>
    <row r="43" spans="1:10" ht="12.75">
      <c r="A43" s="9" t="s">
        <v>11</v>
      </c>
      <c r="B43" s="21" t="s">
        <v>47</v>
      </c>
      <c r="C43" s="4">
        <v>200</v>
      </c>
      <c r="D43" s="3"/>
      <c r="E43" s="8"/>
      <c r="F43" s="8">
        <f>E43*8%+E43</f>
        <v>0</v>
      </c>
      <c r="G43" s="11">
        <v>0.08</v>
      </c>
      <c r="H43" s="40">
        <f>C43*E43</f>
        <v>0</v>
      </c>
      <c r="I43" s="8">
        <f>C43*F43</f>
        <v>0</v>
      </c>
      <c r="J43" s="16"/>
    </row>
    <row r="44" spans="1:10" ht="12.75">
      <c r="A44" s="9" t="s">
        <v>12</v>
      </c>
      <c r="B44" s="7" t="s">
        <v>46</v>
      </c>
      <c r="C44" s="4">
        <v>200</v>
      </c>
      <c r="D44" s="3"/>
      <c r="E44" s="8"/>
      <c r="F44" s="8">
        <f>E44*8%+E44</f>
        <v>0</v>
      </c>
      <c r="G44" s="11">
        <v>0.08</v>
      </c>
      <c r="H44" s="40">
        <f>C44*E44</f>
        <v>0</v>
      </c>
      <c r="I44" s="8">
        <f>C44*F44</f>
        <v>0</v>
      </c>
      <c r="J44" s="16"/>
    </row>
    <row r="45" spans="1:10" ht="12.75">
      <c r="A45" s="9" t="s">
        <v>18</v>
      </c>
      <c r="B45" s="7" t="s">
        <v>48</v>
      </c>
      <c r="C45" s="4">
        <v>400</v>
      </c>
      <c r="D45" s="3"/>
      <c r="E45" s="8"/>
      <c r="F45" s="8">
        <f>E45*8%+E45</f>
        <v>0</v>
      </c>
      <c r="G45" s="11">
        <v>0.08</v>
      </c>
      <c r="H45" s="40">
        <f>C45*E45</f>
        <v>0</v>
      </c>
      <c r="I45" s="8">
        <f>C45*F45</f>
        <v>0</v>
      </c>
      <c r="J45" s="16"/>
    </row>
    <row r="46" spans="1:10" ht="25.5">
      <c r="A46" s="9" t="s">
        <v>19</v>
      </c>
      <c r="B46" s="7" t="s">
        <v>49</v>
      </c>
      <c r="C46" s="4">
        <v>100</v>
      </c>
      <c r="D46" s="3"/>
      <c r="E46" s="8"/>
      <c r="F46" s="8">
        <f>E46*8%+E46</f>
        <v>0</v>
      </c>
      <c r="G46" s="11">
        <v>0.08</v>
      </c>
      <c r="H46" s="40">
        <f>C46*E46</f>
        <v>0</v>
      </c>
      <c r="I46" s="8">
        <f>C46*F46</f>
        <v>0</v>
      </c>
      <c r="J46" s="16"/>
    </row>
    <row r="47" spans="1:10" ht="12.75">
      <c r="A47" s="28"/>
      <c r="B47" s="29"/>
      <c r="C47" s="30"/>
      <c r="D47" s="5"/>
      <c r="E47" s="6"/>
      <c r="F47" s="8" t="s">
        <v>9</v>
      </c>
      <c r="G47" s="11"/>
      <c r="H47" s="8">
        <f>SUM(H42:H46)</f>
        <v>0</v>
      </c>
      <c r="I47" s="8">
        <f>SUM(I42:I46)</f>
        <v>0</v>
      </c>
      <c r="J47" s="16"/>
    </row>
    <row r="48" spans="1:10" ht="12.75">
      <c r="A48" s="28"/>
      <c r="B48" s="20" t="s">
        <v>89</v>
      </c>
      <c r="C48" s="30"/>
      <c r="D48" s="5"/>
      <c r="E48" s="6"/>
      <c r="F48" s="6"/>
      <c r="G48" s="31"/>
      <c r="H48" s="6"/>
      <c r="I48" s="6"/>
      <c r="J48" s="32"/>
    </row>
    <row r="49" spans="1:10" ht="12.75">
      <c r="A49" s="28"/>
      <c r="B49" s="20"/>
      <c r="C49" s="30"/>
      <c r="D49" s="5"/>
      <c r="E49" s="6"/>
      <c r="F49" s="6"/>
      <c r="G49" s="31"/>
      <c r="H49" s="6"/>
      <c r="I49" s="6"/>
      <c r="J49" s="32"/>
    </row>
    <row r="50" spans="1:10" ht="15.75">
      <c r="A50" s="2" t="s">
        <v>79</v>
      </c>
      <c r="B50" s="20"/>
      <c r="C50" s="30"/>
      <c r="D50" s="5"/>
      <c r="E50" s="6"/>
      <c r="F50" s="6"/>
      <c r="G50" s="31"/>
      <c r="H50" s="6"/>
      <c r="I50" s="6"/>
      <c r="J50" s="32"/>
    </row>
    <row r="51" spans="1:10" ht="12.75">
      <c r="A51" s="28"/>
      <c r="B51" s="63" t="s">
        <v>78</v>
      </c>
      <c r="C51" s="30"/>
      <c r="D51" s="5"/>
      <c r="E51" s="6"/>
      <c r="F51" s="6"/>
      <c r="G51" s="31"/>
      <c r="H51" s="6"/>
      <c r="I51" s="6"/>
      <c r="J51" s="32"/>
    </row>
    <row r="52" spans="1:10" ht="89.25">
      <c r="A52" s="51" t="s">
        <v>0</v>
      </c>
      <c r="B52" s="51" t="s">
        <v>1</v>
      </c>
      <c r="C52" s="51" t="s">
        <v>2</v>
      </c>
      <c r="D52" s="51" t="s">
        <v>10</v>
      </c>
      <c r="E52" s="51" t="s">
        <v>3</v>
      </c>
      <c r="F52" s="38" t="s">
        <v>4</v>
      </c>
      <c r="G52" s="38" t="s">
        <v>5</v>
      </c>
      <c r="H52" s="38" t="s">
        <v>6</v>
      </c>
      <c r="I52" s="38" t="s">
        <v>7</v>
      </c>
      <c r="J52" s="39" t="s">
        <v>14</v>
      </c>
    </row>
    <row r="53" spans="1:10" ht="102">
      <c r="A53" s="52">
        <v>1</v>
      </c>
      <c r="B53" s="55" t="s">
        <v>57</v>
      </c>
      <c r="C53" s="53">
        <v>15</v>
      </c>
      <c r="D53" s="54"/>
      <c r="E53" s="50"/>
      <c r="F53" s="47">
        <f aca="true" t="shared" si="3" ref="F53:F77">E53*8%+E53</f>
        <v>0</v>
      </c>
      <c r="G53" s="48">
        <v>0.08</v>
      </c>
      <c r="H53" s="49">
        <f aca="true" t="shared" si="4" ref="H53:H77">C53*E53</f>
        <v>0</v>
      </c>
      <c r="I53" s="47">
        <f aca="true" t="shared" si="5" ref="I53:I77">C53*F53</f>
        <v>0</v>
      </c>
      <c r="J53" s="16">
        <v>1</v>
      </c>
    </row>
    <row r="54" spans="1:10" ht="12.75">
      <c r="A54" s="52">
        <v>2</v>
      </c>
      <c r="B54" s="55" t="s">
        <v>58</v>
      </c>
      <c r="C54" s="53">
        <v>50</v>
      </c>
      <c r="D54" s="54"/>
      <c r="E54" s="50"/>
      <c r="F54" s="47">
        <f t="shared" si="3"/>
        <v>0</v>
      </c>
      <c r="G54" s="48">
        <v>0.08</v>
      </c>
      <c r="H54" s="49">
        <f t="shared" si="4"/>
        <v>0</v>
      </c>
      <c r="I54" s="47">
        <f t="shared" si="5"/>
        <v>0</v>
      </c>
      <c r="J54" s="16">
        <v>1</v>
      </c>
    </row>
    <row r="55" spans="1:10" ht="25.5">
      <c r="A55" s="52">
        <v>3</v>
      </c>
      <c r="B55" s="67" t="s">
        <v>88</v>
      </c>
      <c r="C55" s="53">
        <v>5</v>
      </c>
      <c r="D55" s="54"/>
      <c r="E55" s="50"/>
      <c r="F55" s="47">
        <f t="shared" si="3"/>
        <v>0</v>
      </c>
      <c r="G55" s="48">
        <v>0.08</v>
      </c>
      <c r="H55" s="49">
        <f t="shared" si="4"/>
        <v>0</v>
      </c>
      <c r="I55" s="47">
        <f t="shared" si="5"/>
        <v>0</v>
      </c>
      <c r="J55" s="16">
        <v>1</v>
      </c>
    </row>
    <row r="56" spans="1:10" ht="12.75">
      <c r="A56" s="52">
        <v>4</v>
      </c>
      <c r="B56" s="67" t="s">
        <v>87</v>
      </c>
      <c r="C56" s="53">
        <v>5</v>
      </c>
      <c r="D56" s="54"/>
      <c r="E56" s="50"/>
      <c r="F56" s="47">
        <f t="shared" si="3"/>
        <v>0</v>
      </c>
      <c r="G56" s="48">
        <v>0.08</v>
      </c>
      <c r="H56" s="49">
        <f t="shared" si="4"/>
        <v>0</v>
      </c>
      <c r="I56" s="47">
        <f t="shared" si="5"/>
        <v>0</v>
      </c>
      <c r="J56" s="16">
        <v>1</v>
      </c>
    </row>
    <row r="57" spans="1:10" ht="25.5">
      <c r="A57" s="52">
        <v>5</v>
      </c>
      <c r="B57" s="55" t="s">
        <v>59</v>
      </c>
      <c r="C57" s="53">
        <v>15</v>
      </c>
      <c r="D57" s="54"/>
      <c r="E57" s="50"/>
      <c r="F57" s="47">
        <f t="shared" si="3"/>
        <v>0</v>
      </c>
      <c r="G57" s="48">
        <v>0.08</v>
      </c>
      <c r="H57" s="49">
        <f t="shared" si="4"/>
        <v>0</v>
      </c>
      <c r="I57" s="47">
        <f t="shared" si="5"/>
        <v>0</v>
      </c>
      <c r="J57" s="16">
        <v>1</v>
      </c>
    </row>
    <row r="58" spans="1:10" ht="89.25">
      <c r="A58" s="52">
        <v>6</v>
      </c>
      <c r="B58" s="55" t="s">
        <v>60</v>
      </c>
      <c r="C58" s="53">
        <v>15</v>
      </c>
      <c r="D58" s="54"/>
      <c r="E58" s="50"/>
      <c r="F58" s="47">
        <f t="shared" si="3"/>
        <v>0</v>
      </c>
      <c r="G58" s="48">
        <v>0.08</v>
      </c>
      <c r="H58" s="49">
        <f t="shared" si="4"/>
        <v>0</v>
      </c>
      <c r="I58" s="47">
        <f t="shared" si="5"/>
        <v>0</v>
      </c>
      <c r="J58" s="16">
        <v>1</v>
      </c>
    </row>
    <row r="59" spans="1:10" ht="25.5">
      <c r="A59" s="52">
        <v>7</v>
      </c>
      <c r="B59" s="55" t="s">
        <v>61</v>
      </c>
      <c r="C59" s="53">
        <v>50</v>
      </c>
      <c r="D59" s="54"/>
      <c r="E59" s="50"/>
      <c r="F59" s="47">
        <f t="shared" si="3"/>
        <v>0</v>
      </c>
      <c r="G59" s="48">
        <v>0.08</v>
      </c>
      <c r="H59" s="49">
        <f t="shared" si="4"/>
        <v>0</v>
      </c>
      <c r="I59" s="47">
        <f t="shared" si="5"/>
        <v>0</v>
      </c>
      <c r="J59" s="16">
        <v>1</v>
      </c>
    </row>
    <row r="60" spans="1:10" ht="25.5">
      <c r="A60" s="52">
        <v>8</v>
      </c>
      <c r="B60" s="55" t="s">
        <v>59</v>
      </c>
      <c r="C60" s="53">
        <v>15</v>
      </c>
      <c r="D60" s="54"/>
      <c r="E60" s="50"/>
      <c r="F60" s="47">
        <f t="shared" si="3"/>
        <v>0</v>
      </c>
      <c r="G60" s="48">
        <v>0.08</v>
      </c>
      <c r="H60" s="49">
        <f t="shared" si="4"/>
        <v>0</v>
      </c>
      <c r="I60" s="47">
        <f t="shared" si="5"/>
        <v>0</v>
      </c>
      <c r="J60" s="16">
        <v>1</v>
      </c>
    </row>
    <row r="61" spans="1:10" ht="76.5">
      <c r="A61" s="52">
        <v>14</v>
      </c>
      <c r="B61" s="56" t="s">
        <v>62</v>
      </c>
      <c r="C61" s="53">
        <v>5</v>
      </c>
      <c r="D61" s="54"/>
      <c r="E61" s="50"/>
      <c r="F61" s="47">
        <f t="shared" si="3"/>
        <v>0</v>
      </c>
      <c r="G61" s="48">
        <v>0.08</v>
      </c>
      <c r="H61" s="49">
        <f t="shared" si="4"/>
        <v>0</v>
      </c>
      <c r="I61" s="47">
        <f t="shared" si="5"/>
        <v>0</v>
      </c>
      <c r="J61" s="16">
        <v>1</v>
      </c>
    </row>
    <row r="62" spans="1:10" ht="25.5">
      <c r="A62" s="52">
        <v>15</v>
      </c>
      <c r="B62" s="57" t="s">
        <v>63</v>
      </c>
      <c r="C62" s="53">
        <v>10</v>
      </c>
      <c r="D62" s="54"/>
      <c r="E62" s="50"/>
      <c r="F62" s="47">
        <f t="shared" si="3"/>
        <v>0</v>
      </c>
      <c r="G62" s="48">
        <v>0.08</v>
      </c>
      <c r="H62" s="49">
        <f t="shared" si="4"/>
        <v>0</v>
      </c>
      <c r="I62" s="47">
        <f t="shared" si="5"/>
        <v>0</v>
      </c>
      <c r="J62" s="16">
        <v>1</v>
      </c>
    </row>
    <row r="63" spans="1:10" ht="25.5">
      <c r="A63" s="52">
        <v>16</v>
      </c>
      <c r="B63" s="56" t="s">
        <v>64</v>
      </c>
      <c r="C63" s="53">
        <v>10</v>
      </c>
      <c r="D63" s="54"/>
      <c r="E63" s="50"/>
      <c r="F63" s="47">
        <f t="shared" si="3"/>
        <v>0</v>
      </c>
      <c r="G63" s="48">
        <v>0.08</v>
      </c>
      <c r="H63" s="49">
        <f t="shared" si="4"/>
        <v>0</v>
      </c>
      <c r="I63" s="47">
        <f t="shared" si="5"/>
        <v>0</v>
      </c>
      <c r="J63" s="16">
        <v>1</v>
      </c>
    </row>
    <row r="64" spans="1:10" ht="12.75">
      <c r="A64" s="52">
        <v>17</v>
      </c>
      <c r="B64" s="56" t="s">
        <v>65</v>
      </c>
      <c r="C64" s="53">
        <v>5</v>
      </c>
      <c r="D64" s="54"/>
      <c r="E64" s="50"/>
      <c r="F64" s="47">
        <f t="shared" si="3"/>
        <v>0</v>
      </c>
      <c r="G64" s="48">
        <v>0.08</v>
      </c>
      <c r="H64" s="49">
        <f t="shared" si="4"/>
        <v>0</v>
      </c>
      <c r="I64" s="47">
        <f t="shared" si="5"/>
        <v>0</v>
      </c>
      <c r="J64" s="16">
        <v>1</v>
      </c>
    </row>
    <row r="65" spans="1:10" ht="25.5">
      <c r="A65" s="52">
        <v>18</v>
      </c>
      <c r="B65" s="56" t="s">
        <v>66</v>
      </c>
      <c r="C65" s="53">
        <v>5</v>
      </c>
      <c r="D65" s="54"/>
      <c r="E65" s="50"/>
      <c r="F65" s="47">
        <f t="shared" si="3"/>
        <v>0</v>
      </c>
      <c r="G65" s="48">
        <v>0.08</v>
      </c>
      <c r="H65" s="49">
        <f t="shared" si="4"/>
        <v>0</v>
      </c>
      <c r="I65" s="47">
        <f t="shared" si="5"/>
        <v>0</v>
      </c>
      <c r="J65" s="16">
        <v>1</v>
      </c>
    </row>
    <row r="66" spans="1:10" ht="51">
      <c r="A66" s="52">
        <v>19</v>
      </c>
      <c r="B66" s="56" t="s">
        <v>67</v>
      </c>
      <c r="C66" s="53">
        <v>1</v>
      </c>
      <c r="D66" s="54"/>
      <c r="E66" s="50"/>
      <c r="F66" s="47">
        <f t="shared" si="3"/>
        <v>0</v>
      </c>
      <c r="G66" s="48">
        <v>0.08</v>
      </c>
      <c r="H66" s="49">
        <f t="shared" si="4"/>
        <v>0</v>
      </c>
      <c r="I66" s="47">
        <f t="shared" si="5"/>
        <v>0</v>
      </c>
      <c r="J66" s="16">
        <v>1</v>
      </c>
    </row>
    <row r="67" spans="1:10" ht="25.5">
      <c r="A67" s="52">
        <v>20</v>
      </c>
      <c r="B67" s="58" t="s">
        <v>64</v>
      </c>
      <c r="C67" s="53">
        <v>4</v>
      </c>
      <c r="D67" s="54"/>
      <c r="E67" s="50"/>
      <c r="F67" s="47">
        <f t="shared" si="3"/>
        <v>0</v>
      </c>
      <c r="G67" s="48">
        <v>0.08</v>
      </c>
      <c r="H67" s="49">
        <f t="shared" si="4"/>
        <v>0</v>
      </c>
      <c r="I67" s="47">
        <f t="shared" si="5"/>
        <v>0</v>
      </c>
      <c r="J67" s="16">
        <v>1</v>
      </c>
    </row>
    <row r="68" spans="1:10" ht="12.75">
      <c r="A68" s="52">
        <v>21</v>
      </c>
      <c r="B68" s="58" t="s">
        <v>68</v>
      </c>
      <c r="C68" s="53">
        <v>1</v>
      </c>
      <c r="D68" s="54"/>
      <c r="E68" s="50"/>
      <c r="F68" s="47">
        <f t="shared" si="3"/>
        <v>0</v>
      </c>
      <c r="G68" s="48">
        <v>0.08</v>
      </c>
      <c r="H68" s="49">
        <f t="shared" si="4"/>
        <v>0</v>
      </c>
      <c r="I68" s="47">
        <f t="shared" si="5"/>
        <v>0</v>
      </c>
      <c r="J68" s="16">
        <v>1</v>
      </c>
    </row>
    <row r="69" spans="1:10" ht="25.5">
      <c r="A69" s="52">
        <v>22</v>
      </c>
      <c r="B69" s="58" t="s">
        <v>69</v>
      </c>
      <c r="C69" s="53">
        <v>1</v>
      </c>
      <c r="D69" s="54"/>
      <c r="E69" s="50"/>
      <c r="F69" s="47">
        <f t="shared" si="3"/>
        <v>0</v>
      </c>
      <c r="G69" s="48">
        <v>0.08</v>
      </c>
      <c r="H69" s="49">
        <f t="shared" si="4"/>
        <v>0</v>
      </c>
      <c r="I69" s="47">
        <f t="shared" si="5"/>
        <v>0</v>
      </c>
      <c r="J69" s="16">
        <v>1</v>
      </c>
    </row>
    <row r="70" spans="1:10" ht="51">
      <c r="A70" s="52">
        <v>23</v>
      </c>
      <c r="B70" s="58" t="s">
        <v>70</v>
      </c>
      <c r="C70" s="53">
        <v>1</v>
      </c>
      <c r="D70" s="54"/>
      <c r="E70" s="50"/>
      <c r="F70" s="47">
        <f t="shared" si="3"/>
        <v>0</v>
      </c>
      <c r="G70" s="48">
        <v>0.08</v>
      </c>
      <c r="H70" s="49">
        <f t="shared" si="4"/>
        <v>0</v>
      </c>
      <c r="I70" s="47">
        <f t="shared" si="5"/>
        <v>0</v>
      </c>
      <c r="J70" s="16">
        <v>1</v>
      </c>
    </row>
    <row r="71" spans="1:10" ht="25.5">
      <c r="A71" s="52">
        <v>24</v>
      </c>
      <c r="B71" s="58" t="s">
        <v>71</v>
      </c>
      <c r="C71" s="53">
        <v>4</v>
      </c>
      <c r="D71" s="54"/>
      <c r="E71" s="50"/>
      <c r="F71" s="47">
        <f t="shared" si="3"/>
        <v>0</v>
      </c>
      <c r="G71" s="48">
        <v>0.08</v>
      </c>
      <c r="H71" s="49">
        <f t="shared" si="4"/>
        <v>0</v>
      </c>
      <c r="I71" s="47">
        <f t="shared" si="5"/>
        <v>0</v>
      </c>
      <c r="J71" s="16">
        <v>1</v>
      </c>
    </row>
    <row r="72" spans="1:10" ht="12.75">
      <c r="A72" s="52">
        <v>25</v>
      </c>
      <c r="B72" s="58" t="s">
        <v>72</v>
      </c>
      <c r="C72" s="53">
        <v>1</v>
      </c>
      <c r="D72" s="54"/>
      <c r="E72" s="50"/>
      <c r="F72" s="47">
        <f t="shared" si="3"/>
        <v>0</v>
      </c>
      <c r="G72" s="48">
        <v>0.08</v>
      </c>
      <c r="H72" s="49">
        <f t="shared" si="4"/>
        <v>0</v>
      </c>
      <c r="I72" s="47">
        <f t="shared" si="5"/>
        <v>0</v>
      </c>
      <c r="J72" s="16">
        <v>1</v>
      </c>
    </row>
    <row r="73" spans="1:10" ht="25.5">
      <c r="A73" s="52">
        <v>26</v>
      </c>
      <c r="B73" s="58" t="s">
        <v>73</v>
      </c>
      <c r="C73" s="53">
        <v>1</v>
      </c>
      <c r="D73" s="54"/>
      <c r="E73" s="50"/>
      <c r="F73" s="47">
        <f t="shared" si="3"/>
        <v>0</v>
      </c>
      <c r="G73" s="48">
        <v>0.08</v>
      </c>
      <c r="H73" s="49">
        <f t="shared" si="4"/>
        <v>0</v>
      </c>
      <c r="I73" s="47">
        <f t="shared" si="5"/>
        <v>0</v>
      </c>
      <c r="J73" s="16">
        <v>1</v>
      </c>
    </row>
    <row r="74" spans="1:10" ht="165.75">
      <c r="A74" s="52">
        <v>27</v>
      </c>
      <c r="B74" s="59" t="s">
        <v>77</v>
      </c>
      <c r="C74" s="53">
        <v>15</v>
      </c>
      <c r="D74" s="54"/>
      <c r="E74" s="50"/>
      <c r="F74" s="47">
        <f t="shared" si="3"/>
        <v>0</v>
      </c>
      <c r="G74" s="48">
        <v>0.08</v>
      </c>
      <c r="H74" s="49">
        <f t="shared" si="4"/>
        <v>0</v>
      </c>
      <c r="I74" s="47">
        <f t="shared" si="5"/>
        <v>0</v>
      </c>
      <c r="J74" s="16">
        <v>1</v>
      </c>
    </row>
    <row r="75" spans="1:10" ht="12.75">
      <c r="A75" s="52">
        <v>28</v>
      </c>
      <c r="B75" s="60" t="s">
        <v>75</v>
      </c>
      <c r="C75" s="53">
        <v>75</v>
      </c>
      <c r="D75" s="54"/>
      <c r="E75" s="50"/>
      <c r="F75" s="47">
        <f t="shared" si="3"/>
        <v>0</v>
      </c>
      <c r="G75" s="48">
        <v>0.08</v>
      </c>
      <c r="H75" s="49">
        <f t="shared" si="4"/>
        <v>0</v>
      </c>
      <c r="I75" s="47">
        <f t="shared" si="5"/>
        <v>0</v>
      </c>
      <c r="J75" s="16">
        <v>1</v>
      </c>
    </row>
    <row r="76" spans="1:10" ht="12.75">
      <c r="A76" s="52">
        <v>29</v>
      </c>
      <c r="B76" s="60" t="s">
        <v>74</v>
      </c>
      <c r="C76" s="53">
        <v>40</v>
      </c>
      <c r="D76" s="54"/>
      <c r="E76" s="50"/>
      <c r="F76" s="47">
        <f t="shared" si="3"/>
        <v>0</v>
      </c>
      <c r="G76" s="48">
        <v>0.08</v>
      </c>
      <c r="H76" s="49">
        <f t="shared" si="4"/>
        <v>0</v>
      </c>
      <c r="I76" s="47">
        <f t="shared" si="5"/>
        <v>0</v>
      </c>
      <c r="J76" s="16">
        <v>1</v>
      </c>
    </row>
    <row r="77" spans="1:10" ht="25.5">
      <c r="A77" s="52">
        <v>30</v>
      </c>
      <c r="B77" s="60" t="s">
        <v>76</v>
      </c>
      <c r="C77" s="53">
        <v>25</v>
      </c>
      <c r="D77" s="54"/>
      <c r="E77" s="50"/>
      <c r="F77" s="47">
        <f t="shared" si="3"/>
        <v>0</v>
      </c>
      <c r="G77" s="48">
        <v>0.08</v>
      </c>
      <c r="H77" s="49">
        <f t="shared" si="4"/>
        <v>0</v>
      </c>
      <c r="I77" s="47">
        <f t="shared" si="5"/>
        <v>0</v>
      </c>
      <c r="J77" s="16">
        <v>1</v>
      </c>
    </row>
    <row r="78" spans="1:10" ht="12.75">
      <c r="A78" s="28"/>
      <c r="B78" s="20"/>
      <c r="C78" s="30"/>
      <c r="D78" s="5"/>
      <c r="E78" s="6"/>
      <c r="F78" s="41" t="s">
        <v>9</v>
      </c>
      <c r="G78" s="61"/>
      <c r="H78" s="41">
        <f>SUM(H53:H77)</f>
        <v>0</v>
      </c>
      <c r="I78" s="41">
        <f>SUM(I53:I77)</f>
        <v>0</v>
      </c>
      <c r="J78" s="62"/>
    </row>
    <row r="79" spans="1:10" ht="12.75">
      <c r="A79" s="28"/>
      <c r="B79" s="20" t="s">
        <v>15</v>
      </c>
      <c r="C79" s="30"/>
      <c r="D79" s="5"/>
      <c r="E79" s="6"/>
      <c r="F79" s="6"/>
      <c r="G79" s="31"/>
      <c r="H79" s="6"/>
      <c r="I79" s="6"/>
      <c r="J79" s="32"/>
    </row>
    <row r="80" spans="1:10" ht="12.75">
      <c r="A80" s="28"/>
      <c r="B80" s="20"/>
      <c r="C80" s="30"/>
      <c r="D80" s="5"/>
      <c r="E80" s="6"/>
      <c r="F80" s="6"/>
      <c r="G80" s="31"/>
      <c r="H80" s="6"/>
      <c r="I80" s="6"/>
      <c r="J80" s="32"/>
    </row>
    <row r="81" spans="1:10" ht="12.75">
      <c r="A81" s="28"/>
      <c r="B81" s="20"/>
      <c r="C81" s="30"/>
      <c r="D81" s="5"/>
      <c r="E81" s="6"/>
      <c r="F81" s="6"/>
      <c r="G81" s="31"/>
      <c r="H81" s="6"/>
      <c r="I81" s="6"/>
      <c r="J81" s="32"/>
    </row>
    <row r="82" spans="6:9" ht="12.75">
      <c r="F82" s="36" t="s">
        <v>55</v>
      </c>
      <c r="G82" s="36"/>
      <c r="H82" s="37">
        <f>H47+H35+H21+H12+H78</f>
        <v>0</v>
      </c>
      <c r="I82" s="37">
        <f>I47+I35+I21+I12+I78</f>
        <v>0</v>
      </c>
    </row>
    <row r="83" spans="6:8" ht="12.75">
      <c r="F83" s="36" t="s">
        <v>56</v>
      </c>
      <c r="G83" s="36"/>
      <c r="H83" s="37">
        <f>H82/4.0196</f>
        <v>0</v>
      </c>
    </row>
    <row r="84" ht="12.75">
      <c r="B84" s="26" t="s">
        <v>22</v>
      </c>
    </row>
    <row r="85" spans="2:9" ht="12.75">
      <c r="B85" s="12"/>
      <c r="C85" s="1"/>
      <c r="D85" s="13"/>
      <c r="E85" s="1"/>
      <c r="F85" s="1"/>
      <c r="G85" s="1"/>
      <c r="H85" s="1"/>
      <c r="I85" s="13"/>
    </row>
    <row r="86" spans="2:8" ht="12.75">
      <c r="B86" s="17" t="s">
        <v>21</v>
      </c>
      <c r="C86" s="18"/>
      <c r="D86" s="19"/>
      <c r="E86" s="18"/>
      <c r="F86" s="18"/>
      <c r="G86" s="18"/>
      <c r="H86" s="18"/>
    </row>
    <row r="87" ht="12.75">
      <c r="B87" t="s">
        <v>13</v>
      </c>
    </row>
    <row r="88" spans="2:9" ht="12.75">
      <c r="B88" s="27" t="s">
        <v>25</v>
      </c>
      <c r="D88" s="14"/>
      <c r="I88" s="14"/>
    </row>
    <row r="89" spans="2:9" ht="12.75">
      <c r="B89" s="1" t="s">
        <v>24</v>
      </c>
      <c r="D89" s="14"/>
      <c r="I89" s="14"/>
    </row>
    <row r="90" spans="2:9" ht="12.75">
      <c r="B90" s="1" t="s">
        <v>23</v>
      </c>
      <c r="D90" s="14"/>
      <c r="I90" s="14"/>
    </row>
    <row r="91" spans="2:9" ht="12.75">
      <c r="B91" s="1"/>
      <c r="D91" s="14"/>
      <c r="I91" s="14"/>
    </row>
    <row r="92" ht="12.75">
      <c r="B92" s="34" t="s">
        <v>16</v>
      </c>
    </row>
    <row r="93" ht="12.75">
      <c r="B93" s="34" t="s">
        <v>17</v>
      </c>
    </row>
    <row r="94" ht="12.75">
      <c r="B94" s="34" t="s">
        <v>54</v>
      </c>
    </row>
    <row r="96" spans="1:10" ht="15">
      <c r="A96" s="64"/>
      <c r="B96" s="65" t="s">
        <v>80</v>
      </c>
      <c r="C96" s="66"/>
      <c r="D96" s="66"/>
      <c r="E96" s="64"/>
      <c r="F96" s="64"/>
      <c r="G96" s="64"/>
      <c r="H96" s="64"/>
      <c r="I96" s="64"/>
      <c r="J96" s="64"/>
    </row>
    <row r="97" spans="1:10" ht="12.75">
      <c r="A97" s="68" t="s">
        <v>81</v>
      </c>
      <c r="B97" s="69"/>
      <c r="C97" s="69"/>
      <c r="D97" s="69"/>
      <c r="E97" s="69"/>
      <c r="F97" s="69"/>
      <c r="G97" s="69"/>
      <c r="H97" s="69"/>
      <c r="I97" s="69"/>
      <c r="J97" s="69"/>
    </row>
    <row r="98" spans="1:10" ht="12.75">
      <c r="A98" s="68" t="s">
        <v>82</v>
      </c>
      <c r="B98" s="69"/>
      <c r="C98" s="69"/>
      <c r="D98" s="69"/>
      <c r="E98" s="69"/>
      <c r="F98" s="69"/>
      <c r="G98" s="69"/>
      <c r="H98" s="69"/>
      <c r="I98" s="69"/>
      <c r="J98" s="69"/>
    </row>
    <row r="99" spans="1:10" ht="12.75">
      <c r="A99" s="68" t="s">
        <v>83</v>
      </c>
      <c r="B99" s="69"/>
      <c r="C99" s="69"/>
      <c r="D99" s="69"/>
      <c r="E99" s="69"/>
      <c r="F99" s="69"/>
      <c r="G99" s="69"/>
      <c r="H99" s="69"/>
      <c r="I99" s="69"/>
      <c r="J99" s="69"/>
    </row>
    <row r="100" spans="1:10" ht="12.75">
      <c r="A100" s="68" t="s">
        <v>84</v>
      </c>
      <c r="B100" s="69"/>
      <c r="C100" s="69"/>
      <c r="D100" s="69"/>
      <c r="E100" s="69"/>
      <c r="F100" s="69"/>
      <c r="G100" s="69"/>
      <c r="H100" s="69"/>
      <c r="I100" s="69"/>
      <c r="J100" s="69"/>
    </row>
    <row r="101" spans="1:10" ht="12.75">
      <c r="A101" s="68" t="s">
        <v>85</v>
      </c>
      <c r="B101" s="69"/>
      <c r="C101" s="69"/>
      <c r="D101" s="69"/>
      <c r="E101" s="69"/>
      <c r="F101" s="69"/>
      <c r="G101" s="69"/>
      <c r="H101" s="69"/>
      <c r="I101" s="69"/>
      <c r="J101" s="69"/>
    </row>
    <row r="102" spans="1:10" ht="12.75">
      <c r="A102" s="70" t="s">
        <v>86</v>
      </c>
      <c r="B102" s="71"/>
      <c r="C102" s="71"/>
      <c r="D102" s="71"/>
      <c r="E102" s="71"/>
      <c r="F102" s="71"/>
      <c r="G102" s="71"/>
      <c r="H102" s="71"/>
      <c r="I102" s="71"/>
      <c r="J102" s="71"/>
    </row>
  </sheetData>
  <sheetProtection/>
  <mergeCells count="6">
    <mergeCell ref="A101:J101"/>
    <mergeCell ref="A102:J102"/>
    <mergeCell ref="A97:J97"/>
    <mergeCell ref="A98:J98"/>
    <mergeCell ref="A99:J99"/>
    <mergeCell ref="A100:J100"/>
  </mergeCells>
  <printOptions/>
  <pageMargins left="0.2755905511811024" right="0.15748031496062992" top="0.35433070866141736" bottom="0.31496062992125984" header="0.15748031496062992" footer="0.15748031496062992"/>
  <pageSetup horizontalDpi="600" verticalDpi="600" orientation="landscape" paperSize="9" scale="95" r:id="rId1"/>
  <headerFooter alignWithMargins="0">
    <oddHeader>&amp;CStrona &amp;P&amp;RZałacznik nr 5 ofertowy</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kawalekz</dc:creator>
  <cp:keywords/>
  <dc:description/>
  <cp:lastModifiedBy>kawalekz</cp:lastModifiedBy>
  <cp:lastPrinted>2012-10-01T11:12:26Z</cp:lastPrinted>
  <dcterms:created xsi:type="dcterms:W3CDTF">2009-12-22T20:25:29Z</dcterms:created>
  <dcterms:modified xsi:type="dcterms:W3CDTF">2012-10-11T10:30:45Z</dcterms:modified>
  <cp:category/>
  <cp:version/>
  <cp:contentType/>
  <cp:contentStatus/>
</cp:coreProperties>
</file>