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'Arkusz1'!$A$3:$K$248</definedName>
  </definedNames>
  <calcPr fullCalcOnLoad="1"/>
</workbook>
</file>

<file path=xl/sharedStrings.xml><?xml version="1.0" encoding="utf-8"?>
<sst xmlns="http://schemas.openxmlformats.org/spreadsheetml/2006/main" count="554" uniqueCount="183">
  <si>
    <t>Edyta Włodarczyk-Antos</t>
  </si>
  <si>
    <t>cena jednostkowa netto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</si>
  <si>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</si>
  <si>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</si>
  <si>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Próbki</t>
  </si>
  <si>
    <t>Dot. pakietów, do których nie są wymagane próbki przy składaniu ofert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</si>
  <si>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</si>
  <si>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</si>
  <si>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Zestaw do znieczulenia łączonego: podpajęczynówkowego i zewnątrzoponowego (CSE). Zawierający igłę do znieczulenia podpajęczynówkowego typ Pencil point 27G, igłę  typ Touhy z nieruchomymi skrzydełkami 18G i otworem na igłę podpajęczynówkową, system blokowania igły podpajęczynówkowej, samoprzylepny element mocowania filtra cewnika zewnętrznego do skóry</t>
  </si>
  <si>
    <t>Razem</t>
  </si>
  <si>
    <t>Komisja:</t>
  </si>
  <si>
    <t>Dorota Rurarz</t>
  </si>
  <si>
    <t>Irena Bobkiewicz</t>
  </si>
  <si>
    <t xml:space="preserve">Maria Zawłocka </t>
  </si>
  <si>
    <t>Iwona Skiba</t>
  </si>
  <si>
    <t>Jadwiga Latała</t>
  </si>
  <si>
    <t>Małgorzata Stankowska Ogórek</t>
  </si>
  <si>
    <t>Zbigniew Kawałek</t>
  </si>
  <si>
    <t>Szpatułka ginekologiczna do wymazów, sterylna, dł. 22cm</t>
  </si>
  <si>
    <t>Szczoteczka cytologiczna wewnątrzkanałowa TYP 1 jałowa</t>
  </si>
  <si>
    <t xml:space="preserve">Wartość netto </t>
  </si>
  <si>
    <t>Wartość €</t>
  </si>
  <si>
    <t>Lp.</t>
  </si>
  <si>
    <t>opis towaru</t>
  </si>
  <si>
    <t>nazwa handlowa towaru</t>
  </si>
  <si>
    <t>jm</t>
  </si>
  <si>
    <t>ilość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</si>
  <si>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</si>
  <si>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</si>
  <si>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</si>
  <si>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</si>
  <si>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</si>
  <si>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</si>
  <si>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</si>
  <si>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</si>
  <si>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</si>
  <si>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RAZEM</t>
  </si>
  <si>
    <t>Pakiet 1- Zgłębnik KANGAROO</t>
  </si>
  <si>
    <t>Pakiet 2 - Akcesoria ginekologiczne</t>
  </si>
  <si>
    <t>Pakiet 3 - Zestawy do znieczuleń</t>
  </si>
  <si>
    <t>Pakiet 4 - Zestaw do cewnikowania</t>
  </si>
  <si>
    <t>cewnik couvelair  ch 20 / 2-bieżny/ sterylny / silikonowany</t>
  </si>
  <si>
    <t>Cewnik Couvelair  Ch-20 3-bieżny (silikonowany) /sterylny/</t>
  </si>
  <si>
    <t>Cewnik Couvelair  Ch-22 3-bieżny (silikonowy) /sterylny/</t>
  </si>
  <si>
    <t>Cewnik do hemodializy, dwukanałowy, dł.max 15cm, prosta prowadnica, koszulka prowadnicy, rozszerzacz 10F, 12F (mniejszy i wiekszy), igła prosta, opatrunek</t>
  </si>
  <si>
    <t>Dren do drenażu jamy otrzewnej - dren silikonowy, dł. 40-45cm roz. 26</t>
  </si>
  <si>
    <t>dren t-kehra</t>
  </si>
  <si>
    <t>Igła 18G dł. 88- 90 mm do znieczulenia podpajęczynkówkowego typ standard, ze szlifem Quinkiego, przezroczysty uchwyt lock, uchwyt mandrynu w kolorze odpowiadającym kodowi rozmiarów</t>
  </si>
  <si>
    <t>Igła 19G dł. 88- 90 mm do znieczulenia podpajęczynkówkowego typ standard, ze szlifem Quinkiego, przezroczysty uchwyt lock, uchwyt mandrynu w kolorze odpowiadającym kodowi rozmiarów</t>
  </si>
  <si>
    <t>Igła 19Gx1 1/2 - 1,1 x 40mm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</si>
  <si>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</si>
  <si>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</si>
  <si>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22G dł. 88- 90 mm do znieczulenia podpajęczynkówkowego typ standard, ze szlifem Quinkiego, przezroczysty uchwyt lock, uchwyt mandrynu w kolorze odpowiadającym kodowi rozmiarów</t>
  </si>
  <si>
    <t>igła 25G dł.88-90mm do znieczulenia podpajęczynówkowego typ standard</t>
  </si>
  <si>
    <t>igła 26G 130mm standard</t>
  </si>
  <si>
    <t>Igła 26G dł 130mm do znieczulenia podpajęczynókowego typu Pencil Point z bocznym otworem, przezroczysty uchwyt lock, uchwyt mandrynu w kolorze odpowiadającemu kodowi rozmiarów.</t>
  </si>
  <si>
    <t>Igła 26G dł. 88- 90mm do znieczulenia podpajęczynókowego typu Pencil Point z bocznym otworem, przezroczysty uchwyt lock, uchwyt mandrynu w kolorze odpowiadającemu kodowi rozmiarów.</t>
  </si>
  <si>
    <t>Igła 26G dł. 90mm do znieczulenia podpajęczynókowego typu Standard (otwór centralny), przezroczysty uchwyt lock, uchwyt mandrynu w kolorze odpowiadającemu kodowi rozmiarów.</t>
  </si>
  <si>
    <t>igły 22G dł.88-90mm do znieczulenia podpajęczynówkowego typ standard</t>
  </si>
  <si>
    <t>Jednorazowe końcówki do aparatu Bilichek (aparat do mierzenia przezskórnego poziomu bilirubiny)</t>
  </si>
  <si>
    <t>Jednorazowy stapler liniowy z nożem o długości lini szwu 57mm załadowany ładunkiem do tkanki standardowej - wysokość zszywki po zamknięciu 1,5mm ; do tkanki grubej - wysokość zszywki po zamknięciu 2mm. Nóż zintegrowany ze staplerem.                          Zamawiający określi rodzaj ładunku przy składaniu zamówień</t>
  </si>
  <si>
    <t>Jednorazowy stapler liniowy z nożem o długości lini szwu 77mm załadowany ładunkiem do tkanki pośredniej - wysokość zszywki po zamknięciu 1,8mm ; do tkanki grubej - wysokość zszywki po zamknięciu 2mm. Nóż zintegrowany ze staplerem.                          Zamawiający określi rodzaj ładunku przy składaniu zamówień</t>
  </si>
  <si>
    <t xml:space="preserve">Jednorazowy stapler zamykający przegubowy ze zginaną końcówką do 80 stopni i obrotowym ramieniem do 190 stopni, o długości linii szycia 55mm z ładunkiem do tkanki normaknej i grubej.  Zamawiający określi rozmiar ładunku przy składaniu zamówień                                          </t>
  </si>
  <si>
    <t>jednorazowy układ oddechowy do respiratora "Fabian" jednorazowego użytku + jednorazowa komora nawilżacza  MR 290 - lub o równorzędnych parametrach</t>
  </si>
  <si>
    <t>kaczki plastikowe damskie</t>
  </si>
  <si>
    <t>kateter moczowodowy typ nelaton 4f 70 cm dla urologii</t>
  </si>
  <si>
    <t>Komplet rur jednorazowego użytku do CPAP-u Infant Flow + podgrzewacz wody MR 290</t>
  </si>
  <si>
    <t>końcówka do odsysania tradycyjna</t>
  </si>
  <si>
    <t>Końcówki donosowe do aparatu Infant Flow - duża 5mm</t>
  </si>
  <si>
    <t>Końcówki donosowe do aparatu Infant Flow - mała 4mm</t>
  </si>
  <si>
    <t>Końcówki donosowe do aparatu Infant Flow - średnia 4,5mm</t>
  </si>
  <si>
    <t>Kranik trójdrożny z drenem łączacym dł 10cm, średnica 2,0x4,1mm</t>
  </si>
  <si>
    <t>Łącznik karbowany ze złączem rurki 22M/15 zagiętym pod kątem 90 stopni, port odsysania z koreczkiem dł. 15cm</t>
  </si>
  <si>
    <t>Łącznik respiratora do podlaczenia ukladu Infant Flow nCPAP j.u.</t>
  </si>
  <si>
    <t>Maseczka nosowa do aparatu Infant Flow - L</t>
  </si>
  <si>
    <t>Maseczka nosowa do aparatu Infant Flow - M</t>
  </si>
  <si>
    <t>Maseczka nosowa do aparatu Infant Flow - S</t>
  </si>
  <si>
    <t>Maska aerozolowa dla dorosłych bez drenu</t>
  </si>
  <si>
    <t>Maska krtaniowa jednorazowa, rozmiar 4 i 5, wykonana z PCV</t>
  </si>
  <si>
    <t>Maska tlenowa dla dorosłych bez drenu</t>
  </si>
  <si>
    <t>Maska tlenowa pediatryczna z drenem</t>
  </si>
  <si>
    <t>maska tlenowa z drenem z workiem</t>
  </si>
  <si>
    <t>Maska tlenowa z nebulizatorem</t>
  </si>
  <si>
    <t>Maska twarzowa dla dorosłych bez zaworu rozm. 4 i 4/5</t>
  </si>
  <si>
    <t>Maska twarzowa jednorazowa do Entanoxu</t>
  </si>
  <si>
    <t>Maska z osłoną na oczy</t>
  </si>
  <si>
    <t>maski ochronne</t>
  </si>
  <si>
    <t>maski ochronne  Koyote</t>
  </si>
  <si>
    <t>Miarka jednorazowego użytku do mierzenia noworodków</t>
  </si>
  <si>
    <t>Obuwie ochronne foliowe</t>
  </si>
  <si>
    <t>Okularki do fototerapii noworodka, jednorazowego użytku - wykonane z flizeliny karbowanej, obwód gówy 26-33cm</t>
  </si>
  <si>
    <t>Osłonki na termometr Rister, RI-THERMO, Model 1800</t>
  </si>
  <si>
    <t>Osłonki na termometr Rister, RI-THERMO, Model 1805</t>
  </si>
  <si>
    <t>Pensety jednorazowe</t>
  </si>
  <si>
    <t>Pojemnik do odsysania ran typu Redon "Save" 250ml - służący do wywierania podciśnienia od 120mbar; dren łączący o długości 125cm; uniwersalna końcówka schodkowa dla drenów Redona od CH6 do Ch19, jałowy nie pirogenny</t>
  </si>
  <si>
    <t>Pojemnik z pokrywą i pierścieniem gwarancyjnym do maści 500g</t>
  </si>
  <si>
    <t>Pojniki dla chorych</t>
  </si>
  <si>
    <t>Proteza naczyniowa tętniczo - żylna  ze strech 6mmx40cm</t>
  </si>
  <si>
    <t xml:space="preserve">przewód tlenowy z maseczką do podawania tlenu dla noworodka </t>
  </si>
  <si>
    <t xml:space="preserve">rurka intubacyjna amllinckrodt taper guard evac nr 7, 7,5 </t>
  </si>
  <si>
    <t>rurka LTS nr 5</t>
  </si>
  <si>
    <t>Siatka chirurgiczna monofilamentowa, polipropylenowa, gęstość porów 0,3mmx0,5mm  ciężar pow. 80G/m2 - rozmiar 15cm x 15cm</t>
  </si>
  <si>
    <t>Siatka chirurgiczna monofilamentowa, polipropylenowa, gęstość porów 0,5mmx0,5mm  ciężar pow. 80g/m2 - rozmiar 8cm x 12cm</t>
  </si>
  <si>
    <t>Siatka chirurgiczna monofilamentowa, poloprolenowa, gęstość porów 1,16mmx2,6mm  ciężar pow. 36g/m2 - rozmiar 15cm x 15cm</t>
  </si>
  <si>
    <t>Sonda z zatyczką do karmienia noworodków i wcześniaków 6CH</t>
  </si>
  <si>
    <t>Sonda z zatyczką do karmienia noworodków i wcześniaków 8CH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</si>
  <si>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25mm</t>
  </si>
  <si>
    <t>Stapler okrężny, zakrzywiony jednorazowego użytku do wykonania linii szwu naprzemiennego okrężnego z przecięciem tkanek po uformowaniu zszywek, automatyczna regulacja siły docisku, kowadełko łamane pozwalająca na automatyczne usuwanie staplera ze światła narządu. Rozmiar 31mm</t>
  </si>
  <si>
    <t>Stapler okrężny, zakrzywiony jednorazowego użytku do wykonania linii szwu naprzemiennego okrężnego z przecięciem tkanek po uformowaniu zszywek, automatyczna regulacja siły docisku, kowadełko łamane pozwalające na automatyczne usuwanie staplera ze światła narządu. Rozmiar 28mm</t>
  </si>
  <si>
    <t>szczotka do chirurgicznego mycia rąk</t>
  </si>
  <si>
    <t>Tuba inhalacyjna dla dorosłych z maską</t>
  </si>
  <si>
    <t>wkład jednorazowy do ssaka BASIC</t>
  </si>
  <si>
    <t>Wkład jednorazowy do ssaka Victoria II</t>
  </si>
  <si>
    <t>Worek na wymioty</t>
  </si>
  <si>
    <t>Y - connector podwójny</t>
  </si>
  <si>
    <t xml:space="preserve">Zamknięty układ ssący do bezpośredniej autotransfuzji pooperacyjnej, w skład którego wchodzą:                                            -podwójna końcówka uciskowa dla drenów Redona o średnicy zwiększającej schodkowo od CH6 do Ch18 z możliwością podawania w iniekcji antykoagulantów;                      -butelka Redona z przeciw zwrotną zastawką o pojemności 250 ml (początkowe ssanie 120mbar)               </t>
  </si>
  <si>
    <t xml:space="preserve">Zestaw do odsysania pola operacyjnego, końcówki wykonane z twardego, przezroczystego PCW o jakości medycznej, łagodnie zakończone, przewody ssące, wykonane z elastycznego PCW, o jakości medycznej, jałowe sterylizowane w tlenku etylenu + dren 3m z końcówką </t>
  </si>
  <si>
    <t>Zestaw do transfuzji wymiennej krwi u noworodka - sterylny, jednorazowy</t>
  </si>
  <si>
    <t>Złączki podwójnie obrotowe ze złączem rurki 22M/15F pasują bezpośrednio do masek do znieczulenia i rurek intubacyjnych. Łącznik do obwodu oddechowego 15m, port odsysania z gumową uszczelką do bronchoskopii i koreczkiem</t>
  </si>
  <si>
    <t>op</t>
  </si>
  <si>
    <t>kpl</t>
  </si>
  <si>
    <t>wkład jednorazowy do ssaka próżniowego do ssaka system sep-t-vac</t>
  </si>
  <si>
    <t>Pakiet 5 - Cewniki</t>
  </si>
  <si>
    <t>Pakiet 6 - Dreny</t>
  </si>
  <si>
    <r>
      <t>Tasma IVS do leczenia nietrzymania moczu.</t>
    </r>
    <r>
      <rPr>
        <sz val="10"/>
        <rFont val="Arial"/>
        <family val="2"/>
      </rPr>
      <t xml:space="preserve"> Materiał - polipropylen monofilamentowy. Atreumatyczne brzegi zakończone pętelkami, grubość taśmy 0,5mm (+/- 0,01mm), porowatość 86% (+/- 1%), gramatura 70 g/m2 (+/-5 g/m2), długość 50cm (+/-1cm), szerokość 1,3 cm (+/-0,05cm)</t>
    </r>
  </si>
  <si>
    <t>Dotchawicza rurka z drugim światłem do podawania surfsktantu noworodkowi, rozm. 3,0</t>
  </si>
  <si>
    <t>Dotchawicza rurka z drugim światłem do podawania surfsktantu noworodkowi, rozm. 2,5</t>
  </si>
  <si>
    <r>
      <t xml:space="preserve">Szczoteczki z tworzywa sztucznego jednorazowego użytku sterylne do pobierania wymazów cytologicznych umożliwiających pobranie w rozmazie jednocześnie komórek szyjki macicy, kanału szyjki i strefy transformacji, </t>
    </r>
    <r>
      <rPr>
        <b/>
        <sz val="8"/>
        <rFont val="Arial"/>
        <family val="2"/>
      </rPr>
      <t>Cervex-brush</t>
    </r>
  </si>
  <si>
    <t>Szczoteczki z tworzywa sztucznego jednorazowego użytku sterylne do pobierania wymazów cytologicznych umożliwiających pobranie w rozmazie jednocześnie komórek szyjki macicy, kanału szyjki i strefy transformacji, Cervex-brush combi</t>
  </si>
  <si>
    <t xml:space="preserve">Zestaw   do  nefrostomii , Zestawy do wykonania przetoki techniką One-Step. Zestaw zawierający: kateter PIGTAIL 6F x 26 cm, igła dwuczęściowa 18G x 29cm, opaska zaciskowa, kołnierz                                                                                           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</si>
  <si>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24cm, popychacz dł. 70cm, prowadnik powleczony teflonem dł. 120-125cm, zacisk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</si>
  <si>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</si>
  <si>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Cewnik Couvelair  Ch-22 3-bieżny (silikonowany) /sterylny/</t>
  </si>
  <si>
    <t>Cewnik Couvelair  Ch 22 2-bieżny (silikonowany) /sterylny</t>
  </si>
  <si>
    <t xml:space="preserve">Igła do znieczuleń splotów. Ze szlifem 30 stopni,  22G, rozmiar igły 0,7 x 50mm, Igła połaczona na stałe z kablem elektrycznym i drenem do infuzji  </t>
  </si>
  <si>
    <t>zamknięty system do inhalacji nawilżających RESPI-FLO 500ml z głowicą, możliwość zastosowania ciepłej i zimnej nebulizacji, oświadczenie producenta na awykorzystanie wody do wyczerpania butelki</t>
  </si>
  <si>
    <t>Pojemnik 500ml z głowica do zamkniętego systemu do inhalacji nawilżających RESPI-FLO</t>
  </si>
  <si>
    <t>2 szt</t>
  </si>
  <si>
    <t>zestaw PEG Flocar Ch10</t>
  </si>
  <si>
    <t xml:space="preserve">Infuzyjny system pomiaru ośrodkowego ciśnienia żylnego - skala pomiarowa + zestaw drenów 80-100cm </t>
  </si>
  <si>
    <t>Po 2 opakowania z każdego rozmiaru</t>
  </si>
  <si>
    <t>Uchwyty naścienne na rękawice jednorazowe typ SafeDon lub równoważne. Rozmiar podstawy 12 x 13 cm</t>
  </si>
  <si>
    <t>Zatyczka do cewników schodkowa a'100 szt</t>
  </si>
  <si>
    <t>Kranik trójdrożny a'50 szt</t>
  </si>
  <si>
    <r>
      <t>Zgłębnik do żywienia dojelitowego i odbarczania żoładkowego</t>
    </r>
    <r>
      <rPr>
        <sz val="9"/>
        <rFont val="Arial"/>
        <family val="2"/>
      </rPr>
      <t xml:space="preserve"> - 1. część dojelitowa 8CH/Fr, długość 270cm, śr. Zew 2,6mm, śr. Wew 1,4 mm, 2. część dożołądkowa 16CH/Fr, długość 100 cm, śr. Zew. 5,3mm, śr. Wew. 4,0 mm, 3. znacznik RTG, 4. podziałka, 5. Końcówka Luer-Lock, 6. Pakowany pojedyńczo</t>
    </r>
  </si>
  <si>
    <t>dren tlenowy elastyczny przezroczysty, 213cm, do masek tlenowych, do aparatu Ambu</t>
  </si>
  <si>
    <t>Pakiet 7 - Igły do znieczuleń</t>
  </si>
  <si>
    <t>Pakiet 8 - Akcesoria anestezjologiczne</t>
  </si>
  <si>
    <t>Pakiet 9 - Akcesoria neonatologiczne</t>
  </si>
  <si>
    <t>Pakiet 10 - Staplery jednorazowe</t>
  </si>
  <si>
    <t>Pakiet 11 - Drobny sprzęt jednorazowy</t>
  </si>
  <si>
    <t>Pakiet 13 - Maski ochronne</t>
  </si>
  <si>
    <t>Pakiet 14 - Taśma IVS</t>
  </si>
  <si>
    <t xml:space="preserve">Pakiet 15 - Proteza naczyniowa   </t>
  </si>
  <si>
    <t>Pakiet 16 - Prowadnice do rurek intubacyjnych</t>
  </si>
  <si>
    <t>Pakiet 17 - Siatki monofilamentowe</t>
  </si>
  <si>
    <t>Pakiet 18 - Układ ssący</t>
  </si>
  <si>
    <t>Pakiet 19 - Zestawy zabiegowe</t>
  </si>
  <si>
    <t>Pakiet 20 - Rękawice nitrylowe</t>
  </si>
  <si>
    <t>Pakiet 21 - Inne art. medyczne</t>
  </si>
  <si>
    <t>Siatka chirurgiczna monofilamentowa, polipropylenowa, gęstość porów 1,16mmx2,6mm  ciężar pow. 36g/m2 - rozmiar 8cm x 12cm</t>
  </si>
  <si>
    <t>Worki stomijne-chir, przeżroczyste całkowicie lub częściowo, jednoczęściowe (płytka i worek), przylepiec z wyznaczonymi kręgami do wycięcia wg rozmiaru, otwarte (odpuszczalne), zamknięcie - giętki pasek, plastikowa zapinka</t>
  </si>
  <si>
    <t>Ładunki do wielorazowego staplera zamykającego typu TA Premium 55, będącego na wyposażeniu Zamawiającego, o wysokości zszywki 3,5mm</t>
  </si>
  <si>
    <t>Ładunki do wielorazowego staplera zamykającego typu TA Premium 55, będącego na wyposażeniu Zamawiającego, o wysokości zszywki 4,8mm</t>
  </si>
  <si>
    <t>Kanki  doodbytnicze, z PCW, jednorazowe, jałowe, powierzchnia satynowa, łagodne zakończenie, rozm. Ch16x200mm, Ch20x200mm, Ch28x300mm (w zależności od zapotrzebowań Zamawiającego)</t>
  </si>
  <si>
    <t>Butelka REDON do długotrwałego odsysania ran 200ml, jednorazowa, sterylna</t>
  </si>
  <si>
    <t>zestaw  do pompy KANGAROO - zawiera: worek o poj. 1000ml z PCV, wyskalowany z dużym wlewem od góry korkiem-zatyczką , dren elastyczny posiadający końcówki do podawania leków i płukania zgłebnika, komparybilny ze zgłębnikiem żołądkowym i PEG, posiadający komorę kroplową.</t>
  </si>
  <si>
    <t>Prowadnica do trudnej intubacji wielorazowa z wygietym końcem 15 ch/60cm, wielorazowa</t>
  </si>
  <si>
    <t>Prowadnica nr 4,0 do rurek intubacyjnycj</t>
  </si>
  <si>
    <t>Prowadnica nr 5,0 do rurek intubacyjnycj</t>
  </si>
  <si>
    <t>Zestawy  do abrazji jamy macicy typ GINEASPIR lub równoważny. Zestaw zawiera: strzykawkę 20ml z zabezpieczeniem przed cofnięciem tłoka, elastyczna łyżeczka plastikowa, pojemnik na próbki.</t>
  </si>
  <si>
    <t>Lejce naczyniowe jednorazowego użytku do odciągania naczyń, nerwów, moczowodów. Średnica 2,4 x 1,2mm dł 40 cm</t>
  </si>
  <si>
    <t>Silikonowe lejce naczyniowe jednorazowego użytku do odciągania naczyń, nerwów, moczowodów. Średnica 1,5 x 1mm dł 40 cm</t>
  </si>
  <si>
    <t>Pakiet 12 - Lejce naczyniowe</t>
  </si>
  <si>
    <t>Prowadnica nr 2,0 do rurek intubacyjnycj</t>
  </si>
  <si>
    <t>Prowadnica nr 3,0 do rurek intubacyjnycj</t>
  </si>
  <si>
    <t>Rekawice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zróżnicowany na lewą i prawą dłoń
AQL: 1,5  Deklaracja zgodności CE lub równoważne, zgodne z normą PN-EN 455.1-2, EN-374-3, ASTM F1671 potwierdzone 4 badaniami z jednostki niezależnej od producenta, a'200szt, roz. S, M, L. Informacje o odporności na poszczególne substancje chemiczbne opisane na opakowaniu. Rozmiar kodowany kolorystycznie na opakowaniu. Rozmiar opakowania 12 x 13 x 15,5cm (+/- 3mm) pasujący do uchwytu naściennego typ SafeDon</t>
  </si>
  <si>
    <t xml:space="preserve">Rekawice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zróżnicowany na lewą i prawą dłoń
AQL: 1,5  Deklaracja zgodności CE lub równoważne, zgodne z normą PN-EN 455.1-2, EN-374-3, ASTM F1671 potwierdzone 4 badaniami z jednostki niezależnej od producenta, a'100szt, roz. S, M, L. Informacje o odporności na poszczególne substancje chemiczbne opisane na opakowaniu. Rozmiar kodowany kolorystycznie na opakowaniu. </t>
  </si>
  <si>
    <t>Po jednym opakowaniu z każdego rozmiaru</t>
  </si>
  <si>
    <t>Pakiet 22 - Cytoluer</t>
  </si>
  <si>
    <t>Cytoluer - przyrząd do bezigłowej aspiracji płynu z worka</t>
  </si>
  <si>
    <t>Załącznik wycena szacunkowa - opis wymagań minimalnych z ilością przewidywanego zużycia w okresie jednego roku</t>
  </si>
  <si>
    <t>Starachowice 11.04.2012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</si>
</sst>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b/>
      <sz val="8"/>
      <color indexed="8"/>
      <name val="Arial CE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wrapText="1"/>
      <protection/>
    </xf>
    <xf numFmtId="0" fontId="7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20" applyFont="1" applyFill="1" applyBorder="1" applyAlignment="1">
      <alignment vertical="top" wrapText="1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1" fillId="0" borderId="1" xfId="2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2" fillId="2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15" applyNumberFormat="1" applyFont="1" applyFill="1" applyBorder="1" applyAlignment="1" applyProtection="1">
      <alignment horizontal="right" vertical="center"/>
      <protection/>
    </xf>
    <xf numFmtId="4" fontId="2" fillId="2" borderId="1" xfId="15" applyNumberFormat="1" applyFont="1" applyFill="1" applyBorder="1" applyAlignment="1" applyProtection="1">
      <alignment horizontal="right" vertical="center" wrapText="1"/>
      <protection/>
    </xf>
    <xf numFmtId="4" fontId="1" fillId="0" borderId="1" xfId="15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15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>
      <alignment horizontal="right" vertical="center"/>
    </xf>
    <xf numFmtId="4" fontId="1" fillId="0" borderId="1" xfId="23" applyNumberFormat="1" applyFont="1" applyFill="1" applyBorder="1" applyAlignment="1" applyProtection="1">
      <alignment horizontal="right" vertical="center"/>
      <protection/>
    </xf>
    <xf numFmtId="4" fontId="1" fillId="0" borderId="1" xfId="23" applyNumberFormat="1" applyFont="1" applyFill="1" applyBorder="1" applyAlignment="1">
      <alignment horizontal="right" vertical="center"/>
    </xf>
    <xf numFmtId="4" fontId="2" fillId="3" borderId="1" xfId="15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0" borderId="1" xfId="23" applyNumberFormat="1" applyFont="1" applyFill="1" applyBorder="1" applyAlignment="1" applyProtection="1">
      <alignment horizontal="right" vertical="center"/>
      <protection/>
    </xf>
    <xf numFmtId="4" fontId="2" fillId="0" borderId="1" xfId="23" applyNumberFormat="1" applyFont="1" applyFill="1" applyBorder="1" applyAlignment="1">
      <alignment horizontal="right" vertical="center"/>
    </xf>
    <xf numFmtId="4" fontId="2" fillId="0" borderId="1" xfId="23" applyNumberFormat="1" applyFont="1" applyFill="1" applyBorder="1" applyAlignment="1" applyProtection="1">
      <alignment horizontal="right" vertical="center"/>
      <protection/>
    </xf>
    <xf numFmtId="4" fontId="2" fillId="0" borderId="1" xfId="23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9" fontId="1" fillId="0" borderId="4" xfId="22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9" fontId="1" fillId="0" borderId="0" xfId="22" applyFont="1" applyFill="1" applyBorder="1" applyAlignment="1">
      <alignment horizontal="center" vertical="center"/>
    </xf>
    <xf numFmtId="4" fontId="2" fillId="0" borderId="0" xfId="23" applyNumberFormat="1" applyFont="1" applyFill="1" applyBorder="1" applyAlignment="1" applyProtection="1">
      <alignment horizontal="right" vertical="center"/>
      <protection/>
    </xf>
    <xf numFmtId="4" fontId="2" fillId="0" borderId="0" xfId="2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wrapText="1"/>
      <protection locked="0"/>
    </xf>
    <xf numFmtId="4" fontId="2" fillId="0" borderId="0" xfId="0" applyNumberFormat="1" applyFont="1" applyBorder="1" applyAlignment="1">
      <alignment horizontal="right" vertical="center"/>
    </xf>
    <xf numFmtId="4" fontId="1" fillId="0" borderId="0" xfId="23" applyNumberFormat="1" applyFont="1" applyFill="1" applyBorder="1" applyAlignment="1" applyProtection="1">
      <alignment horizontal="right" vertical="center"/>
      <protection/>
    </xf>
    <xf numFmtId="4" fontId="1" fillId="0" borderId="0" xfId="23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wrapText="1"/>
    </xf>
    <xf numFmtId="4" fontId="1" fillId="0" borderId="4" xfId="23" applyNumberFormat="1" applyFont="1" applyFill="1" applyBorder="1" applyAlignment="1" applyProtection="1">
      <alignment horizontal="right" vertical="center"/>
      <protection/>
    </xf>
    <xf numFmtId="4" fontId="1" fillId="0" borderId="4" xfId="23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/>
    </xf>
    <xf numFmtId="4" fontId="2" fillId="0" borderId="0" xfId="23" applyNumberFormat="1" applyFont="1" applyFill="1" applyBorder="1" applyAlignment="1" applyProtection="1">
      <alignment horizontal="right" vertical="center" wrapText="1"/>
      <protection/>
    </xf>
    <xf numFmtId="9" fontId="1" fillId="0" borderId="3" xfId="22" applyFont="1" applyFill="1" applyBorder="1" applyAlignment="1">
      <alignment horizontal="center" vertical="center"/>
    </xf>
    <xf numFmtId="9" fontId="1" fillId="0" borderId="5" xfId="22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14" fillId="0" borderId="0" xfId="19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15" applyNumberFormat="1" applyFont="1" applyBorder="1" applyAlignment="1">
      <alignment horizontal="right" vertical="center" wrapText="1"/>
    </xf>
    <xf numFmtId="4" fontId="2" fillId="0" borderId="6" xfId="23" applyNumberFormat="1" applyFont="1" applyFill="1" applyBorder="1" applyAlignment="1" applyProtection="1">
      <alignment horizontal="right" vertical="center"/>
      <protection/>
    </xf>
    <xf numFmtId="4" fontId="2" fillId="0" borderId="6" xfId="2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/>
    </xf>
    <xf numFmtId="1" fontId="1" fillId="0" borderId="0" xfId="20" applyNumberFormat="1" applyFont="1" applyFill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 3" xfId="18"/>
    <cellStyle name="Normalny_Arkusz1" xfId="19"/>
    <cellStyle name="Normalny_pakiet cewniki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4"/>
  <sheetViews>
    <sheetView tabSelected="1" zoomScaleSheetLayoutView="100" workbookViewId="0" topLeftCell="A212">
      <selection activeCell="F232" sqref="F232"/>
    </sheetView>
  </sheetViews>
  <sheetFormatPr defaultColWidth="9.140625" defaultRowHeight="12.75"/>
  <cols>
    <col min="1" max="1" width="4.00390625" style="11" customWidth="1"/>
    <col min="2" max="2" width="51.8515625" style="11" customWidth="1"/>
    <col min="3" max="3" width="19.28125" style="11" customWidth="1"/>
    <col min="4" max="4" width="11.28125" style="73" customWidth="1"/>
    <col min="5" max="5" width="6.7109375" style="133" customWidth="1"/>
    <col min="6" max="6" width="10.00390625" style="54" customWidth="1"/>
    <col min="7" max="7" width="11.28125" style="58" customWidth="1"/>
    <col min="8" max="8" width="12.28125" style="46" customWidth="1"/>
    <col min="9" max="9" width="17.8515625" style="46" customWidth="1"/>
    <col min="10" max="10" width="15.57421875" style="46" customWidth="1"/>
    <col min="11" max="11" width="9.421875" style="12" bestFit="1" customWidth="1"/>
    <col min="12" max="12" width="10.8515625" style="11" bestFit="1" customWidth="1"/>
    <col min="13" max="16384" width="9.140625" style="11" customWidth="1"/>
  </cols>
  <sheetData>
    <row r="2" ht="15">
      <c r="B2" s="35"/>
    </row>
    <row r="3" spans="1:9" ht="12.75">
      <c r="A3" s="6" t="s">
        <v>181</v>
      </c>
      <c r="I3" s="11" t="s">
        <v>182</v>
      </c>
    </row>
    <row r="4" spans="1:11" s="1" customFormat="1" ht="12">
      <c r="A4" s="2"/>
      <c r="B4" s="18"/>
      <c r="C4" s="19"/>
      <c r="D4" s="74"/>
      <c r="E4" s="84"/>
      <c r="F4" s="50"/>
      <c r="G4" s="5"/>
      <c r="H4" s="62"/>
      <c r="I4" s="63"/>
      <c r="J4" s="47"/>
      <c r="K4" s="10"/>
    </row>
    <row r="5" spans="1:11" s="1" customFormat="1" ht="12">
      <c r="A5" s="2"/>
      <c r="B5" s="25" t="s">
        <v>37</v>
      </c>
      <c r="C5" s="26"/>
      <c r="D5" s="75"/>
      <c r="E5" s="134"/>
      <c r="F5" s="50"/>
      <c r="G5" s="59"/>
      <c r="H5" s="47"/>
      <c r="I5" s="63"/>
      <c r="J5" s="47"/>
      <c r="K5" s="10"/>
    </row>
    <row r="6" spans="1:11" s="3" customFormat="1" ht="33.75">
      <c r="A6" s="4" t="s">
        <v>22</v>
      </c>
      <c r="B6" s="4" t="s">
        <v>23</v>
      </c>
      <c r="C6" s="20" t="s">
        <v>24</v>
      </c>
      <c r="D6" s="76" t="s">
        <v>25</v>
      </c>
      <c r="E6" s="82" t="s">
        <v>26</v>
      </c>
      <c r="F6" s="48" t="s">
        <v>1</v>
      </c>
      <c r="G6" s="60" t="s">
        <v>27</v>
      </c>
      <c r="H6" s="64" t="s">
        <v>28</v>
      </c>
      <c r="I6" s="48" t="s">
        <v>29</v>
      </c>
      <c r="J6" s="48" t="s">
        <v>30</v>
      </c>
      <c r="K6" s="15" t="s">
        <v>4</v>
      </c>
    </row>
    <row r="7" spans="1:11" s="1" customFormat="1" ht="74.25" customHeight="1">
      <c r="A7" s="16" t="s">
        <v>31</v>
      </c>
      <c r="B7" s="141" t="s">
        <v>144</v>
      </c>
      <c r="C7" s="9"/>
      <c r="D7" s="77" t="s">
        <v>32</v>
      </c>
      <c r="E7" s="83">
        <v>4</v>
      </c>
      <c r="F7" s="53">
        <v>0</v>
      </c>
      <c r="G7" s="31">
        <v>0.08</v>
      </c>
      <c r="H7" s="65">
        <f>F7*E7</f>
        <v>0</v>
      </c>
      <c r="I7" s="66">
        <f>H7*0.08</f>
        <v>0</v>
      </c>
      <c r="J7" s="66">
        <f>H7*1.08</f>
        <v>0</v>
      </c>
      <c r="K7" s="10"/>
    </row>
    <row r="8" spans="1:11" s="1" customFormat="1" ht="89.25" customHeight="1">
      <c r="A8" s="16" t="s">
        <v>33</v>
      </c>
      <c r="B8" s="37" t="s">
        <v>166</v>
      </c>
      <c r="C8" s="21"/>
      <c r="D8" s="78" t="s">
        <v>32</v>
      </c>
      <c r="E8" s="83">
        <v>330</v>
      </c>
      <c r="F8" s="55">
        <v>0</v>
      </c>
      <c r="G8" s="31">
        <v>0.08</v>
      </c>
      <c r="H8" s="65">
        <f>F8*E8</f>
        <v>0</v>
      </c>
      <c r="I8" s="66">
        <f>H8*0.08</f>
        <v>0</v>
      </c>
      <c r="J8" s="66">
        <f>H8*1.08</f>
        <v>0</v>
      </c>
      <c r="K8" s="10"/>
    </row>
    <row r="9" spans="1:11" s="1" customFormat="1" ht="12">
      <c r="A9" s="2"/>
      <c r="B9" s="14"/>
      <c r="C9" s="14"/>
      <c r="D9" s="79"/>
      <c r="E9" s="84"/>
      <c r="F9" s="49" t="s">
        <v>36</v>
      </c>
      <c r="G9" s="7"/>
      <c r="H9" s="67">
        <f>SUM(H7:H8)</f>
        <v>0</v>
      </c>
      <c r="I9" s="51">
        <f>SUM(I7:I8)</f>
        <v>0</v>
      </c>
      <c r="J9" s="51">
        <f>SUM(J7:J8)</f>
        <v>0</v>
      </c>
      <c r="K9" s="10"/>
    </row>
    <row r="10" spans="1:11" s="1" customFormat="1" ht="12">
      <c r="A10" s="2"/>
      <c r="C10" s="14"/>
      <c r="D10" s="75"/>
      <c r="E10" s="84"/>
      <c r="F10" s="50"/>
      <c r="G10" s="5"/>
      <c r="H10" s="62"/>
      <c r="I10" s="63"/>
      <c r="J10" s="47"/>
      <c r="K10" s="10"/>
    </row>
    <row r="12" spans="1:11" s="1" customFormat="1" ht="12">
      <c r="A12" s="2"/>
      <c r="B12" s="13" t="s">
        <v>38</v>
      </c>
      <c r="C12" s="14"/>
      <c r="D12" s="75"/>
      <c r="E12" s="134"/>
      <c r="F12" s="50"/>
      <c r="G12" s="59"/>
      <c r="H12" s="47"/>
      <c r="I12" s="63"/>
      <c r="J12" s="47"/>
      <c r="K12" s="10"/>
    </row>
    <row r="13" spans="1:11" s="3" customFormat="1" ht="33.75">
      <c r="A13" s="4" t="s">
        <v>22</v>
      </c>
      <c r="B13" s="4" t="s">
        <v>23</v>
      </c>
      <c r="C13" s="20" t="s">
        <v>24</v>
      </c>
      <c r="D13" s="76" t="s">
        <v>25</v>
      </c>
      <c r="E13" s="82" t="s">
        <v>26</v>
      </c>
      <c r="F13" s="48" t="s">
        <v>1</v>
      </c>
      <c r="G13" s="60" t="s">
        <v>27</v>
      </c>
      <c r="H13" s="64" t="s">
        <v>28</v>
      </c>
      <c r="I13" s="48" t="s">
        <v>29</v>
      </c>
      <c r="J13" s="48" t="s">
        <v>30</v>
      </c>
      <c r="K13" s="15" t="s">
        <v>4</v>
      </c>
    </row>
    <row r="14" spans="1:11" s="1" customFormat="1" ht="51.75" customHeight="1">
      <c r="A14" s="16" t="s">
        <v>31</v>
      </c>
      <c r="B14" s="8" t="s">
        <v>127</v>
      </c>
      <c r="C14" s="8"/>
      <c r="D14" s="77" t="s">
        <v>32</v>
      </c>
      <c r="E14" s="83">
        <v>1000</v>
      </c>
      <c r="F14" s="53">
        <v>0</v>
      </c>
      <c r="G14" s="31">
        <v>0.08</v>
      </c>
      <c r="H14" s="65">
        <f>F14*E14</f>
        <v>0</v>
      </c>
      <c r="I14" s="66">
        <f>H14*0.08</f>
        <v>0</v>
      </c>
      <c r="J14" s="66">
        <f>H14*1.08</f>
        <v>0</v>
      </c>
      <c r="K14" s="10"/>
    </row>
    <row r="15" spans="1:11" s="1" customFormat="1" ht="54" customHeight="1">
      <c r="A15" s="16" t="s">
        <v>33</v>
      </c>
      <c r="B15" s="8" t="s">
        <v>128</v>
      </c>
      <c r="C15" s="8"/>
      <c r="D15" s="77" t="s">
        <v>32</v>
      </c>
      <c r="E15" s="83">
        <v>1000</v>
      </c>
      <c r="F15" s="53">
        <v>0</v>
      </c>
      <c r="G15" s="31">
        <v>0.08</v>
      </c>
      <c r="H15" s="65">
        <f>F15*E15</f>
        <v>0</v>
      </c>
      <c r="I15" s="66">
        <f>H15*0.08</f>
        <v>0</v>
      </c>
      <c r="J15" s="66">
        <f>H15*1.08</f>
        <v>0</v>
      </c>
      <c r="K15" s="10"/>
    </row>
    <row r="16" spans="1:11" s="1" customFormat="1" ht="12">
      <c r="A16" s="16" t="s">
        <v>34</v>
      </c>
      <c r="B16" s="8" t="s">
        <v>18</v>
      </c>
      <c r="C16" s="16"/>
      <c r="D16" s="77" t="s">
        <v>32</v>
      </c>
      <c r="E16" s="83">
        <v>1000</v>
      </c>
      <c r="F16" s="53">
        <v>0</v>
      </c>
      <c r="G16" s="31">
        <v>0.08</v>
      </c>
      <c r="H16" s="65">
        <f>F16*E16</f>
        <v>0</v>
      </c>
      <c r="I16" s="66">
        <f>H16*0.08</f>
        <v>0</v>
      </c>
      <c r="J16" s="66">
        <f>H16*1.08</f>
        <v>0</v>
      </c>
      <c r="K16" s="10"/>
    </row>
    <row r="17" spans="1:11" s="1" customFormat="1" ht="12">
      <c r="A17" s="16" t="s">
        <v>35</v>
      </c>
      <c r="B17" s="8" t="s">
        <v>19</v>
      </c>
      <c r="C17" s="16"/>
      <c r="D17" s="77" t="s">
        <v>32</v>
      </c>
      <c r="E17" s="83">
        <v>500</v>
      </c>
      <c r="F17" s="53">
        <v>0</v>
      </c>
      <c r="G17" s="31">
        <v>0.08</v>
      </c>
      <c r="H17" s="65">
        <f>F17*E17</f>
        <v>0</v>
      </c>
      <c r="I17" s="66">
        <f>H17*0.08</f>
        <v>0</v>
      </c>
      <c r="J17" s="66">
        <f>H17*1.08</f>
        <v>0</v>
      </c>
      <c r="K17" s="10"/>
    </row>
    <row r="18" spans="1:11" s="1" customFormat="1" ht="12">
      <c r="A18" s="2"/>
      <c r="B18" s="17"/>
      <c r="C18" s="2"/>
      <c r="D18" s="79"/>
      <c r="E18" s="84"/>
      <c r="F18" s="49" t="s">
        <v>36</v>
      </c>
      <c r="G18" s="7"/>
      <c r="H18" s="67">
        <f>SUM(H14:H17)</f>
        <v>0</v>
      </c>
      <c r="I18" s="51">
        <f>SUM(I14:I17)</f>
        <v>0</v>
      </c>
      <c r="J18" s="51">
        <f>SUM(J14:J17)</f>
        <v>0</v>
      </c>
      <c r="K18" s="10"/>
    </row>
    <row r="20" spans="1:10" ht="12.75">
      <c r="A20" s="24"/>
      <c r="B20" s="23"/>
      <c r="C20" s="24"/>
      <c r="D20" s="80"/>
      <c r="E20" s="135"/>
      <c r="F20" s="50"/>
      <c r="G20" s="29"/>
      <c r="H20" s="68"/>
      <c r="I20" s="69"/>
      <c r="J20" s="69"/>
    </row>
    <row r="21" ht="12.75">
      <c r="B21" s="28" t="s">
        <v>39</v>
      </c>
    </row>
    <row r="22" spans="1:11" ht="33.75">
      <c r="A22" s="4" t="s">
        <v>22</v>
      </c>
      <c r="B22" s="4" t="s">
        <v>23</v>
      </c>
      <c r="C22" s="20" t="s">
        <v>24</v>
      </c>
      <c r="D22" s="76" t="s">
        <v>25</v>
      </c>
      <c r="E22" s="82" t="s">
        <v>26</v>
      </c>
      <c r="F22" s="48" t="s">
        <v>1</v>
      </c>
      <c r="G22" s="60" t="s">
        <v>27</v>
      </c>
      <c r="H22" s="64" t="s">
        <v>28</v>
      </c>
      <c r="I22" s="48" t="s">
        <v>29</v>
      </c>
      <c r="J22" s="48" t="s">
        <v>30</v>
      </c>
      <c r="K22" s="15" t="s">
        <v>4</v>
      </c>
    </row>
    <row r="23" spans="1:11" ht="127.5">
      <c r="A23" s="21">
        <v>1</v>
      </c>
      <c r="B23" s="22" t="s">
        <v>6</v>
      </c>
      <c r="C23" s="21"/>
      <c r="D23" s="78" t="s">
        <v>32</v>
      </c>
      <c r="E23" s="136">
        <v>150</v>
      </c>
      <c r="F23" s="53">
        <v>0</v>
      </c>
      <c r="G23" s="31">
        <v>0.08</v>
      </c>
      <c r="H23" s="70">
        <f>F23*E23</f>
        <v>0</v>
      </c>
      <c r="I23" s="71">
        <f>ROUND((H23*G23),2)</f>
        <v>0</v>
      </c>
      <c r="J23" s="71">
        <f>H23+I23</f>
        <v>0</v>
      </c>
      <c r="K23" s="22"/>
    </row>
    <row r="24" spans="1:11" ht="89.25">
      <c r="A24" s="21">
        <v>2</v>
      </c>
      <c r="B24" s="22" t="s">
        <v>8</v>
      </c>
      <c r="C24" s="21"/>
      <c r="D24" s="78" t="s">
        <v>32</v>
      </c>
      <c r="E24" s="136">
        <v>40</v>
      </c>
      <c r="F24" s="53">
        <v>0</v>
      </c>
      <c r="G24" s="31">
        <v>0.08</v>
      </c>
      <c r="H24" s="70">
        <f>F24*E24</f>
        <v>0</v>
      </c>
      <c r="I24" s="71">
        <f>ROUND((H24*G24),2)</f>
        <v>0</v>
      </c>
      <c r="J24" s="71">
        <f>H24+I24</f>
        <v>0</v>
      </c>
      <c r="K24" s="22"/>
    </row>
    <row r="25" spans="1:11" ht="102">
      <c r="A25" s="21">
        <v>3</v>
      </c>
      <c r="B25" s="22" t="s">
        <v>7</v>
      </c>
      <c r="C25" s="21"/>
      <c r="D25" s="78" t="s">
        <v>32</v>
      </c>
      <c r="E25" s="136">
        <v>40</v>
      </c>
      <c r="F25" s="53">
        <v>0</v>
      </c>
      <c r="G25" s="31">
        <v>0.08</v>
      </c>
      <c r="H25" s="70">
        <f>F25*E25</f>
        <v>0</v>
      </c>
      <c r="I25" s="71">
        <f>ROUND((H25*G25),2)</f>
        <v>0</v>
      </c>
      <c r="J25" s="71">
        <f>H25+I25</f>
        <v>0</v>
      </c>
      <c r="K25" s="22"/>
    </row>
    <row r="26" spans="1:11" ht="12.75">
      <c r="A26" s="24"/>
      <c r="B26" s="23"/>
      <c r="C26" s="24"/>
      <c r="D26" s="80"/>
      <c r="E26" s="135"/>
      <c r="F26" s="50" t="s">
        <v>9</v>
      </c>
      <c r="G26" s="29"/>
      <c r="H26" s="86">
        <f>SUM(H23:H25)</f>
        <v>0</v>
      </c>
      <c r="I26" s="87">
        <f>SUM(I23:I25)</f>
        <v>0</v>
      </c>
      <c r="J26" s="87">
        <f>SUM(J23:J25)</f>
        <v>0</v>
      </c>
      <c r="K26" s="23"/>
    </row>
    <row r="27" spans="1:11" ht="12.75">
      <c r="A27" s="24"/>
      <c r="B27" s="23"/>
      <c r="C27" s="24"/>
      <c r="D27" s="80"/>
      <c r="E27" s="135"/>
      <c r="F27" s="50"/>
      <c r="G27" s="29"/>
      <c r="H27" s="68"/>
      <c r="I27" s="69"/>
      <c r="J27" s="69"/>
      <c r="K27" s="23"/>
    </row>
    <row r="28" ht="12.75">
      <c r="B28" s="28" t="s">
        <v>40</v>
      </c>
    </row>
    <row r="29" spans="1:11" ht="33.75">
      <c r="A29" s="4" t="s">
        <v>22</v>
      </c>
      <c r="B29" s="4" t="s">
        <v>23</v>
      </c>
      <c r="C29" s="20" t="s">
        <v>24</v>
      </c>
      <c r="D29" s="76" t="s">
        <v>25</v>
      </c>
      <c r="E29" s="82" t="s">
        <v>26</v>
      </c>
      <c r="F29" s="48" t="s">
        <v>1</v>
      </c>
      <c r="G29" s="60" t="s">
        <v>27</v>
      </c>
      <c r="H29" s="64" t="s">
        <v>28</v>
      </c>
      <c r="I29" s="48" t="s">
        <v>29</v>
      </c>
      <c r="J29" s="48" t="s">
        <v>30</v>
      </c>
      <c r="K29" s="15" t="s">
        <v>4</v>
      </c>
    </row>
    <row r="30" spans="1:10" ht="127.5">
      <c r="A30" s="21">
        <v>1</v>
      </c>
      <c r="B30" s="27" t="s">
        <v>3</v>
      </c>
      <c r="C30" s="21"/>
      <c r="D30" s="78" t="s">
        <v>32</v>
      </c>
      <c r="E30" s="136">
        <v>1255</v>
      </c>
      <c r="F30" s="53">
        <v>0</v>
      </c>
      <c r="G30" s="31">
        <v>0.08</v>
      </c>
      <c r="H30" s="70">
        <f>F30*E30</f>
        <v>0</v>
      </c>
      <c r="I30" s="71">
        <f>ROUND((H30*G30),2)</f>
        <v>0</v>
      </c>
      <c r="J30" s="71">
        <f>H30+I30</f>
        <v>0</v>
      </c>
    </row>
    <row r="31" spans="2:10" ht="12.75">
      <c r="B31" s="12"/>
      <c r="F31" s="51" t="s">
        <v>9</v>
      </c>
      <c r="G31" s="30"/>
      <c r="H31" s="56">
        <f>SUM(H30)</f>
        <v>0</v>
      </c>
      <c r="I31" s="56"/>
      <c r="J31" s="56">
        <f>SUM(J30)</f>
        <v>0</v>
      </c>
    </row>
    <row r="32" spans="2:10" ht="12.75">
      <c r="B32" s="12"/>
      <c r="F32" s="50"/>
      <c r="H32" s="54"/>
      <c r="I32" s="54"/>
      <c r="J32" s="54"/>
    </row>
    <row r="33" spans="2:10" ht="12.75">
      <c r="B33" s="40"/>
      <c r="C33" s="24"/>
      <c r="D33" s="80"/>
      <c r="E33" s="135"/>
      <c r="F33" s="99"/>
      <c r="G33" s="95"/>
      <c r="H33" s="100"/>
      <c r="I33" s="101"/>
      <c r="J33" s="101"/>
    </row>
    <row r="34" spans="2:11" s="41" customFormat="1" ht="12.75">
      <c r="B34" s="116" t="s">
        <v>122</v>
      </c>
      <c r="C34" s="3"/>
      <c r="D34" s="79"/>
      <c r="E34" s="84"/>
      <c r="F34" s="50"/>
      <c r="G34" s="95"/>
      <c r="H34" s="100"/>
      <c r="I34" s="101"/>
      <c r="J34" s="101"/>
      <c r="K34" s="42"/>
    </row>
    <row r="35" spans="1:11" s="41" customFormat="1" ht="33.75">
      <c r="A35" s="45" t="s">
        <v>22</v>
      </c>
      <c r="B35" s="45" t="s">
        <v>23</v>
      </c>
      <c r="C35" s="102" t="s">
        <v>24</v>
      </c>
      <c r="D35" s="81" t="s">
        <v>25</v>
      </c>
      <c r="E35" s="85" t="s">
        <v>26</v>
      </c>
      <c r="F35" s="52" t="s">
        <v>1</v>
      </c>
      <c r="G35" s="61" t="s">
        <v>27</v>
      </c>
      <c r="H35" s="72" t="s">
        <v>28</v>
      </c>
      <c r="I35" s="52" t="s">
        <v>29</v>
      </c>
      <c r="J35" s="52" t="s">
        <v>30</v>
      </c>
      <c r="K35" s="15" t="s">
        <v>4</v>
      </c>
    </row>
    <row r="36" spans="1:10" ht="12.75">
      <c r="A36" s="11">
        <v>1</v>
      </c>
      <c r="B36" s="38" t="s">
        <v>41</v>
      </c>
      <c r="C36" s="21"/>
      <c r="D36" s="78" t="s">
        <v>32</v>
      </c>
      <c r="E36" s="83">
        <v>20</v>
      </c>
      <c r="F36" s="53">
        <v>0</v>
      </c>
      <c r="G36" s="31">
        <v>0.08</v>
      </c>
      <c r="H36" s="70">
        <f aca="true" t="shared" si="0" ref="H36:H43">F36*E36</f>
        <v>0</v>
      </c>
      <c r="I36" s="71">
        <f aca="true" t="shared" si="1" ref="I36:I43">ROUND((H36*G36),2)</f>
        <v>0</v>
      </c>
      <c r="J36" s="71">
        <f aca="true" t="shared" si="2" ref="J36:J43">H36+I36</f>
        <v>0</v>
      </c>
    </row>
    <row r="37" spans="1:10" ht="12.75">
      <c r="A37" s="11">
        <v>2</v>
      </c>
      <c r="B37" s="36" t="s">
        <v>133</v>
      </c>
      <c r="C37" s="21"/>
      <c r="D37" s="78" t="s">
        <v>32</v>
      </c>
      <c r="E37" s="83">
        <v>80</v>
      </c>
      <c r="F37" s="53">
        <v>0</v>
      </c>
      <c r="G37" s="31">
        <v>0.08</v>
      </c>
      <c r="H37" s="70">
        <f t="shared" si="0"/>
        <v>0</v>
      </c>
      <c r="I37" s="71">
        <f t="shared" si="1"/>
        <v>0</v>
      </c>
      <c r="J37" s="71">
        <f t="shared" si="2"/>
        <v>0</v>
      </c>
    </row>
    <row r="38" spans="1:10" ht="12.75">
      <c r="A38" s="11">
        <v>3</v>
      </c>
      <c r="B38" s="36" t="s">
        <v>42</v>
      </c>
      <c r="C38" s="21"/>
      <c r="D38" s="78" t="s">
        <v>32</v>
      </c>
      <c r="E38" s="83">
        <v>60</v>
      </c>
      <c r="F38" s="53">
        <v>0</v>
      </c>
      <c r="G38" s="31">
        <v>0.08</v>
      </c>
      <c r="H38" s="70">
        <f t="shared" si="0"/>
        <v>0</v>
      </c>
      <c r="I38" s="71">
        <f t="shared" si="1"/>
        <v>0</v>
      </c>
      <c r="J38" s="71">
        <f t="shared" si="2"/>
        <v>0</v>
      </c>
    </row>
    <row r="39" spans="1:10" ht="12.75">
      <c r="A39" s="11">
        <v>4</v>
      </c>
      <c r="B39" s="36" t="s">
        <v>132</v>
      </c>
      <c r="C39" s="21"/>
      <c r="D39" s="78" t="s">
        <v>32</v>
      </c>
      <c r="E39" s="83">
        <v>60</v>
      </c>
      <c r="F39" s="53">
        <v>0</v>
      </c>
      <c r="G39" s="31">
        <v>0.08</v>
      </c>
      <c r="H39" s="70">
        <f t="shared" si="0"/>
        <v>0</v>
      </c>
      <c r="I39" s="71">
        <f t="shared" si="1"/>
        <v>0</v>
      </c>
      <c r="J39" s="71">
        <f t="shared" si="2"/>
        <v>0</v>
      </c>
    </row>
    <row r="40" spans="1:10" ht="12.75">
      <c r="A40" s="11">
        <v>5</v>
      </c>
      <c r="B40" s="36" t="s">
        <v>43</v>
      </c>
      <c r="C40" s="21"/>
      <c r="D40" s="78" t="s">
        <v>32</v>
      </c>
      <c r="E40" s="83">
        <v>120</v>
      </c>
      <c r="F40" s="53">
        <v>0</v>
      </c>
      <c r="G40" s="31">
        <v>0.08</v>
      </c>
      <c r="H40" s="70">
        <f t="shared" si="0"/>
        <v>0</v>
      </c>
      <c r="I40" s="71">
        <f t="shared" si="1"/>
        <v>0</v>
      </c>
      <c r="J40" s="71">
        <f t="shared" si="2"/>
        <v>0</v>
      </c>
    </row>
    <row r="41" spans="1:10" ht="89.25">
      <c r="A41" s="11">
        <v>6</v>
      </c>
      <c r="B41" s="36" t="s">
        <v>130</v>
      </c>
      <c r="C41" s="21"/>
      <c r="D41" s="78" t="s">
        <v>32</v>
      </c>
      <c r="E41" s="83">
        <v>25</v>
      </c>
      <c r="F41" s="53">
        <v>0</v>
      </c>
      <c r="G41" s="31">
        <v>0.08</v>
      </c>
      <c r="H41" s="70">
        <f t="shared" si="0"/>
        <v>0</v>
      </c>
      <c r="I41" s="71">
        <f t="shared" si="1"/>
        <v>0</v>
      </c>
      <c r="J41" s="71">
        <f t="shared" si="2"/>
        <v>0</v>
      </c>
    </row>
    <row r="42" spans="1:10" ht="89.25">
      <c r="A42" s="11">
        <v>7</v>
      </c>
      <c r="B42" s="36" t="s">
        <v>131</v>
      </c>
      <c r="C42" s="21"/>
      <c r="D42" s="78" t="s">
        <v>32</v>
      </c>
      <c r="E42" s="83">
        <v>25</v>
      </c>
      <c r="F42" s="53">
        <v>0</v>
      </c>
      <c r="G42" s="31">
        <v>0.08</v>
      </c>
      <c r="H42" s="70">
        <f t="shared" si="0"/>
        <v>0</v>
      </c>
      <c r="I42" s="71">
        <f t="shared" si="1"/>
        <v>0</v>
      </c>
      <c r="J42" s="71">
        <f t="shared" si="2"/>
        <v>0</v>
      </c>
    </row>
    <row r="43" spans="1:10" ht="38.25">
      <c r="A43" s="11">
        <v>8</v>
      </c>
      <c r="B43" s="36" t="s">
        <v>44</v>
      </c>
      <c r="C43" s="21"/>
      <c r="D43" s="78" t="s">
        <v>32</v>
      </c>
      <c r="E43" s="136">
        <v>50</v>
      </c>
      <c r="F43" s="53">
        <v>0</v>
      </c>
      <c r="G43" s="31">
        <v>0.08</v>
      </c>
      <c r="H43" s="70">
        <f t="shared" si="0"/>
        <v>0</v>
      </c>
      <c r="I43" s="71">
        <f t="shared" si="1"/>
        <v>0</v>
      </c>
      <c r="J43" s="71">
        <f t="shared" si="2"/>
        <v>0</v>
      </c>
    </row>
    <row r="44" spans="2:10" ht="12.75">
      <c r="B44" s="90"/>
      <c r="C44" s="91"/>
      <c r="D44" s="92"/>
      <c r="E44" s="137"/>
      <c r="F44" s="51" t="s">
        <v>9</v>
      </c>
      <c r="G44" s="31"/>
      <c r="H44" s="88">
        <f>SUM(H36:H43)</f>
        <v>0</v>
      </c>
      <c r="I44" s="89">
        <f>SUM(I36:I43)</f>
        <v>0</v>
      </c>
      <c r="J44" s="89">
        <f>SUM(J36:J43)</f>
        <v>0</v>
      </c>
    </row>
    <row r="45" spans="1:10" ht="12.75">
      <c r="A45" s="24"/>
      <c r="B45" s="94"/>
      <c r="C45" s="24"/>
      <c r="D45" s="80"/>
      <c r="E45" s="135"/>
      <c r="F45" s="50"/>
      <c r="G45" s="95"/>
      <c r="H45" s="96"/>
      <c r="I45" s="97"/>
      <c r="J45" s="97"/>
    </row>
    <row r="46" spans="1:10" ht="12.75">
      <c r="A46" s="24"/>
      <c r="B46" s="98"/>
      <c r="C46" s="24"/>
      <c r="D46" s="80"/>
      <c r="E46" s="135"/>
      <c r="F46" s="99"/>
      <c r="G46" s="95"/>
      <c r="H46" s="100"/>
      <c r="I46" s="101"/>
      <c r="J46" s="101"/>
    </row>
    <row r="47" spans="1:11" s="41" customFormat="1" ht="12.75">
      <c r="A47" s="3"/>
      <c r="B47" s="126" t="s">
        <v>123</v>
      </c>
      <c r="C47" s="3"/>
      <c r="D47" s="79"/>
      <c r="E47" s="84"/>
      <c r="F47" s="50"/>
      <c r="G47" s="95"/>
      <c r="H47" s="100"/>
      <c r="I47" s="101"/>
      <c r="J47" s="101"/>
      <c r="K47" s="42"/>
    </row>
    <row r="48" spans="1:11" s="41" customFormat="1" ht="33.75">
      <c r="A48" s="45" t="s">
        <v>22</v>
      </c>
      <c r="B48" s="45" t="s">
        <v>23</v>
      </c>
      <c r="C48" s="102" t="s">
        <v>24</v>
      </c>
      <c r="D48" s="81" t="s">
        <v>25</v>
      </c>
      <c r="E48" s="85" t="s">
        <v>26</v>
      </c>
      <c r="F48" s="52" t="s">
        <v>1</v>
      </c>
      <c r="G48" s="61" t="s">
        <v>27</v>
      </c>
      <c r="H48" s="72" t="s">
        <v>28</v>
      </c>
      <c r="I48" s="52" t="s">
        <v>29</v>
      </c>
      <c r="J48" s="52" t="s">
        <v>30</v>
      </c>
      <c r="K48" s="15" t="s">
        <v>4</v>
      </c>
    </row>
    <row r="49" spans="1:10" ht="25.5">
      <c r="A49" s="11">
        <v>1</v>
      </c>
      <c r="B49" s="36" t="s">
        <v>45</v>
      </c>
      <c r="C49" s="21"/>
      <c r="D49" s="78" t="s">
        <v>32</v>
      </c>
      <c r="E49" s="136">
        <v>2</v>
      </c>
      <c r="F49" s="53">
        <v>0</v>
      </c>
      <c r="G49" s="31">
        <v>0.08</v>
      </c>
      <c r="H49" s="70">
        <f>F49*E49</f>
        <v>0</v>
      </c>
      <c r="I49" s="71">
        <f>ROUND((H49*G49),2)</f>
        <v>0</v>
      </c>
      <c r="J49" s="71">
        <f>H49+I49</f>
        <v>0</v>
      </c>
    </row>
    <row r="50" spans="1:10" ht="12.75">
      <c r="A50" s="11">
        <v>2</v>
      </c>
      <c r="B50" s="37" t="s">
        <v>46</v>
      </c>
      <c r="C50" s="21"/>
      <c r="D50" s="78" t="s">
        <v>32</v>
      </c>
      <c r="E50" s="136">
        <v>10</v>
      </c>
      <c r="F50" s="53">
        <v>0</v>
      </c>
      <c r="G50" s="31">
        <v>0.08</v>
      </c>
      <c r="H50" s="70">
        <f>F50*E50</f>
        <v>0</v>
      </c>
      <c r="I50" s="71">
        <f>ROUND((H50*G50),2)</f>
        <v>0</v>
      </c>
      <c r="J50" s="71">
        <f>H50+I50</f>
        <v>0</v>
      </c>
    </row>
    <row r="51" spans="1:10" ht="25.5">
      <c r="A51" s="11">
        <v>3</v>
      </c>
      <c r="B51" s="36" t="s">
        <v>145</v>
      </c>
      <c r="C51" s="21"/>
      <c r="D51" s="78" t="s">
        <v>32</v>
      </c>
      <c r="E51" s="136">
        <v>250</v>
      </c>
      <c r="F51" s="53">
        <v>0</v>
      </c>
      <c r="G51" s="31">
        <v>0.08</v>
      </c>
      <c r="H51" s="70">
        <f>F51*E51</f>
        <v>0</v>
      </c>
      <c r="I51" s="71">
        <f>ROUND((H51*G51),2)</f>
        <v>0</v>
      </c>
      <c r="J51" s="71">
        <f>H51+I51</f>
        <v>0</v>
      </c>
    </row>
    <row r="52" spans="2:10" ht="12.75">
      <c r="B52" s="103"/>
      <c r="C52" s="91"/>
      <c r="D52" s="92"/>
      <c r="E52" s="137"/>
      <c r="F52" s="55" t="s">
        <v>9</v>
      </c>
      <c r="G52" s="31"/>
      <c r="H52" s="88">
        <f>SUM(H49:H51)</f>
        <v>0</v>
      </c>
      <c r="I52" s="89">
        <f>SUM(I49:I51)</f>
        <v>0</v>
      </c>
      <c r="J52" s="89">
        <f>SUM(J49:J51)</f>
        <v>0</v>
      </c>
    </row>
    <row r="53" spans="2:10" ht="12.75">
      <c r="B53" s="98"/>
      <c r="C53" s="24"/>
      <c r="D53" s="80"/>
      <c r="E53" s="135"/>
      <c r="F53" s="104"/>
      <c r="G53" s="95"/>
      <c r="H53" s="100"/>
      <c r="I53" s="101"/>
      <c r="J53" s="101"/>
    </row>
    <row r="54" spans="2:10" ht="12.75">
      <c r="B54" s="40"/>
      <c r="C54" s="24"/>
      <c r="D54" s="80"/>
      <c r="E54" s="135"/>
      <c r="F54" s="99"/>
      <c r="G54" s="95"/>
      <c r="H54" s="100"/>
      <c r="I54" s="101"/>
      <c r="J54" s="101"/>
    </row>
    <row r="55" spans="2:10" ht="12.75">
      <c r="B55" s="40"/>
      <c r="C55" s="24"/>
      <c r="D55" s="80"/>
      <c r="E55" s="135"/>
      <c r="F55" s="99"/>
      <c r="G55" s="95"/>
      <c r="H55" s="100"/>
      <c r="I55" s="101"/>
      <c r="J55" s="101"/>
    </row>
    <row r="56" spans="2:11" s="41" customFormat="1" ht="12.75">
      <c r="B56" s="125" t="s">
        <v>146</v>
      </c>
      <c r="C56" s="3"/>
      <c r="D56" s="79"/>
      <c r="E56" s="84"/>
      <c r="F56" s="50"/>
      <c r="G56" s="95"/>
      <c r="H56" s="100"/>
      <c r="I56" s="101"/>
      <c r="J56" s="101"/>
      <c r="K56" s="42"/>
    </row>
    <row r="57" spans="1:11" s="41" customFormat="1" ht="33.75">
      <c r="A57" s="45" t="s">
        <v>22</v>
      </c>
      <c r="B57" s="45" t="s">
        <v>23</v>
      </c>
      <c r="C57" s="102" t="s">
        <v>24</v>
      </c>
      <c r="D57" s="81" t="s">
        <v>25</v>
      </c>
      <c r="E57" s="85" t="s">
        <v>26</v>
      </c>
      <c r="F57" s="52" t="s">
        <v>1</v>
      </c>
      <c r="G57" s="61" t="s">
        <v>27</v>
      </c>
      <c r="H57" s="72" t="s">
        <v>28</v>
      </c>
      <c r="I57" s="52" t="s">
        <v>29</v>
      </c>
      <c r="J57" s="52" t="s">
        <v>30</v>
      </c>
      <c r="K57" s="15" t="s">
        <v>4</v>
      </c>
    </row>
    <row r="58" spans="1:10" ht="51">
      <c r="A58" s="11">
        <v>1</v>
      </c>
      <c r="B58" s="36" t="s">
        <v>47</v>
      </c>
      <c r="C58" s="43"/>
      <c r="D58" s="78" t="s">
        <v>32</v>
      </c>
      <c r="E58" s="83">
        <v>145</v>
      </c>
      <c r="F58" s="53">
        <v>0</v>
      </c>
      <c r="G58" s="110">
        <v>0.08</v>
      </c>
      <c r="H58" s="70">
        <f aca="true" t="shared" si="3" ref="H58:H70">F58*E58</f>
        <v>0</v>
      </c>
      <c r="I58" s="71">
        <f aca="true" t="shared" si="4" ref="I58:I70">ROUND((H58*G58),2)</f>
        <v>0</v>
      </c>
      <c r="J58" s="71">
        <f aca="true" t="shared" si="5" ref="J58:J70">H58+I58</f>
        <v>0</v>
      </c>
    </row>
    <row r="59" spans="1:10" ht="51">
      <c r="A59" s="11">
        <v>2</v>
      </c>
      <c r="B59" s="36" t="s">
        <v>48</v>
      </c>
      <c r="C59" s="43"/>
      <c r="D59" s="78" t="s">
        <v>32</v>
      </c>
      <c r="E59" s="83">
        <v>240</v>
      </c>
      <c r="F59" s="53">
        <v>0</v>
      </c>
      <c r="G59" s="110">
        <v>0.08</v>
      </c>
      <c r="H59" s="70">
        <f t="shared" si="3"/>
        <v>0</v>
      </c>
      <c r="I59" s="71">
        <f t="shared" si="4"/>
        <v>0</v>
      </c>
      <c r="J59" s="71">
        <f t="shared" si="5"/>
        <v>0</v>
      </c>
    </row>
    <row r="60" spans="1:10" ht="51">
      <c r="A60" s="11">
        <v>3</v>
      </c>
      <c r="B60" s="36" t="s">
        <v>49</v>
      </c>
      <c r="C60" s="43"/>
      <c r="D60" s="78" t="s">
        <v>32</v>
      </c>
      <c r="E60" s="83">
        <v>2</v>
      </c>
      <c r="F60" s="53">
        <v>0</v>
      </c>
      <c r="G60" s="110">
        <v>0.08</v>
      </c>
      <c r="H60" s="70">
        <f t="shared" si="3"/>
        <v>0</v>
      </c>
      <c r="I60" s="71">
        <f t="shared" si="4"/>
        <v>0</v>
      </c>
      <c r="J60" s="71">
        <f t="shared" si="5"/>
        <v>0</v>
      </c>
    </row>
    <row r="61" spans="1:10" ht="51">
      <c r="A61" s="11">
        <v>4</v>
      </c>
      <c r="B61" s="36" t="s">
        <v>50</v>
      </c>
      <c r="C61" s="43"/>
      <c r="D61" s="78" t="s">
        <v>32</v>
      </c>
      <c r="E61" s="83">
        <v>283</v>
      </c>
      <c r="F61" s="53">
        <v>0</v>
      </c>
      <c r="G61" s="110">
        <v>0.08</v>
      </c>
      <c r="H61" s="70">
        <f t="shared" si="3"/>
        <v>0</v>
      </c>
      <c r="I61" s="71">
        <f t="shared" si="4"/>
        <v>0</v>
      </c>
      <c r="J61" s="71">
        <f t="shared" si="5"/>
        <v>0</v>
      </c>
    </row>
    <row r="62" spans="1:10" ht="51">
      <c r="A62" s="11">
        <v>5</v>
      </c>
      <c r="B62" s="36" t="s">
        <v>51</v>
      </c>
      <c r="C62" s="43"/>
      <c r="D62" s="78" t="s">
        <v>32</v>
      </c>
      <c r="E62" s="83">
        <v>82</v>
      </c>
      <c r="F62" s="53">
        <v>0</v>
      </c>
      <c r="G62" s="110">
        <v>0.08</v>
      </c>
      <c r="H62" s="70">
        <f t="shared" si="3"/>
        <v>0</v>
      </c>
      <c r="I62" s="71">
        <f t="shared" si="4"/>
        <v>0</v>
      </c>
      <c r="J62" s="71">
        <f t="shared" si="5"/>
        <v>0</v>
      </c>
    </row>
    <row r="63" spans="1:10" ht="51">
      <c r="A63" s="11">
        <v>6</v>
      </c>
      <c r="B63" s="36" t="s">
        <v>52</v>
      </c>
      <c r="C63" s="43"/>
      <c r="D63" s="78" t="s">
        <v>32</v>
      </c>
      <c r="E63" s="83">
        <v>30</v>
      </c>
      <c r="F63" s="53">
        <v>0</v>
      </c>
      <c r="G63" s="110">
        <v>0.08</v>
      </c>
      <c r="H63" s="70">
        <f t="shared" si="3"/>
        <v>0</v>
      </c>
      <c r="I63" s="71">
        <f t="shared" si="4"/>
        <v>0</v>
      </c>
      <c r="J63" s="71">
        <f t="shared" si="5"/>
        <v>0</v>
      </c>
    </row>
    <row r="64" spans="1:10" ht="25.5">
      <c r="A64" s="11">
        <v>7</v>
      </c>
      <c r="B64" s="37" t="s">
        <v>53</v>
      </c>
      <c r="C64" s="43"/>
      <c r="D64" s="78" t="s">
        <v>32</v>
      </c>
      <c r="E64" s="83">
        <v>200</v>
      </c>
      <c r="F64" s="53">
        <v>0</v>
      </c>
      <c r="G64" s="110">
        <v>0.08</v>
      </c>
      <c r="H64" s="70">
        <f t="shared" si="3"/>
        <v>0</v>
      </c>
      <c r="I64" s="71">
        <f t="shared" si="4"/>
        <v>0</v>
      </c>
      <c r="J64" s="71">
        <f t="shared" si="5"/>
        <v>0</v>
      </c>
    </row>
    <row r="65" spans="1:10" ht="12.75">
      <c r="A65" s="11">
        <v>8</v>
      </c>
      <c r="B65" s="37" t="s">
        <v>54</v>
      </c>
      <c r="C65" s="43"/>
      <c r="D65" s="78" t="s">
        <v>32</v>
      </c>
      <c r="E65" s="83">
        <v>40</v>
      </c>
      <c r="F65" s="53">
        <v>0</v>
      </c>
      <c r="G65" s="110">
        <v>0.08</v>
      </c>
      <c r="H65" s="70">
        <f t="shared" si="3"/>
        <v>0</v>
      </c>
      <c r="I65" s="71">
        <f t="shared" si="4"/>
        <v>0</v>
      </c>
      <c r="J65" s="71">
        <f t="shared" si="5"/>
        <v>0</v>
      </c>
    </row>
    <row r="66" spans="1:10" ht="51">
      <c r="A66" s="11">
        <v>9</v>
      </c>
      <c r="B66" s="36" t="s">
        <v>55</v>
      </c>
      <c r="C66" s="43"/>
      <c r="D66" s="78" t="s">
        <v>32</v>
      </c>
      <c r="E66" s="83">
        <v>80</v>
      </c>
      <c r="F66" s="53">
        <v>0</v>
      </c>
      <c r="G66" s="110">
        <v>0.08</v>
      </c>
      <c r="H66" s="70">
        <f t="shared" si="3"/>
        <v>0</v>
      </c>
      <c r="I66" s="71">
        <f t="shared" si="4"/>
        <v>0</v>
      </c>
      <c r="J66" s="71">
        <f t="shared" si="5"/>
        <v>0</v>
      </c>
    </row>
    <row r="67" spans="1:10" ht="51">
      <c r="A67" s="11">
        <v>10</v>
      </c>
      <c r="B67" s="36" t="s">
        <v>56</v>
      </c>
      <c r="C67" s="43"/>
      <c r="D67" s="78" t="s">
        <v>32</v>
      </c>
      <c r="E67" s="83">
        <v>1560</v>
      </c>
      <c r="F67" s="53">
        <v>0</v>
      </c>
      <c r="G67" s="110">
        <v>0.08</v>
      </c>
      <c r="H67" s="70">
        <f t="shared" si="3"/>
        <v>0</v>
      </c>
      <c r="I67" s="71">
        <f t="shared" si="4"/>
        <v>0</v>
      </c>
      <c r="J67" s="71">
        <f t="shared" si="5"/>
        <v>0</v>
      </c>
    </row>
    <row r="68" spans="1:10" ht="51">
      <c r="A68" s="11">
        <v>11</v>
      </c>
      <c r="B68" s="36" t="s">
        <v>57</v>
      </c>
      <c r="C68" s="43"/>
      <c r="D68" s="78" t="s">
        <v>32</v>
      </c>
      <c r="E68" s="83">
        <v>50</v>
      </c>
      <c r="F68" s="53">
        <v>0</v>
      </c>
      <c r="G68" s="110">
        <v>0.08</v>
      </c>
      <c r="H68" s="70">
        <f t="shared" si="3"/>
        <v>0</v>
      </c>
      <c r="I68" s="71">
        <f t="shared" si="4"/>
        <v>0</v>
      </c>
      <c r="J68" s="71">
        <f t="shared" si="5"/>
        <v>0</v>
      </c>
    </row>
    <row r="69" spans="1:10" ht="38.25">
      <c r="A69" s="11">
        <v>12</v>
      </c>
      <c r="B69" s="105" t="s">
        <v>134</v>
      </c>
      <c r="C69" s="108"/>
      <c r="D69" s="92" t="s">
        <v>32</v>
      </c>
      <c r="E69" s="138">
        <v>50</v>
      </c>
      <c r="F69" s="53">
        <v>0</v>
      </c>
      <c r="G69" s="111">
        <v>0.08</v>
      </c>
      <c r="H69" s="70">
        <f t="shared" si="3"/>
        <v>0</v>
      </c>
      <c r="I69" s="71">
        <f t="shared" si="4"/>
        <v>0</v>
      </c>
      <c r="J69" s="71">
        <f t="shared" si="5"/>
        <v>0</v>
      </c>
    </row>
    <row r="70" spans="1:10" ht="25.5">
      <c r="A70" s="11">
        <v>13</v>
      </c>
      <c r="B70" s="37" t="s">
        <v>58</v>
      </c>
      <c r="C70" s="43"/>
      <c r="D70" s="78" t="s">
        <v>32</v>
      </c>
      <c r="E70" s="83">
        <v>10</v>
      </c>
      <c r="F70" s="53">
        <v>0</v>
      </c>
      <c r="G70" s="110">
        <v>0.08</v>
      </c>
      <c r="H70" s="70">
        <f t="shared" si="3"/>
        <v>0</v>
      </c>
      <c r="I70" s="71">
        <f t="shared" si="4"/>
        <v>0</v>
      </c>
      <c r="J70" s="71">
        <f t="shared" si="5"/>
        <v>0</v>
      </c>
    </row>
    <row r="71" spans="1:10" ht="12.75">
      <c r="A71" s="24"/>
      <c r="B71" s="94"/>
      <c r="C71" s="24"/>
      <c r="D71" s="80"/>
      <c r="E71" s="84"/>
      <c r="F71" s="55" t="s">
        <v>9</v>
      </c>
      <c r="G71" s="95"/>
      <c r="H71" s="88">
        <f>SUM(H58:H70)</f>
        <v>0</v>
      </c>
      <c r="I71" s="89">
        <f>SUM(I58:I70)</f>
        <v>0</v>
      </c>
      <c r="J71" s="89">
        <f>SUM(J58:J70)</f>
        <v>0</v>
      </c>
    </row>
    <row r="72" spans="1:10" ht="12.75">
      <c r="A72" s="24"/>
      <c r="B72" s="94"/>
      <c r="C72" s="24"/>
      <c r="D72" s="80"/>
      <c r="E72" s="84"/>
      <c r="F72" s="109"/>
      <c r="G72" s="95"/>
      <c r="H72" s="100"/>
      <c r="I72" s="101"/>
      <c r="J72" s="101"/>
    </row>
    <row r="73" spans="1:10" ht="12.75">
      <c r="A73" s="24"/>
      <c r="B73" s="94"/>
      <c r="C73" s="24"/>
      <c r="D73" s="80"/>
      <c r="E73" s="84"/>
      <c r="F73" s="109"/>
      <c r="G73" s="95"/>
      <c r="H73" s="100"/>
      <c r="I73" s="101"/>
      <c r="J73" s="101"/>
    </row>
    <row r="74" spans="1:11" s="41" customFormat="1" ht="12.75">
      <c r="A74" s="3"/>
      <c r="B74" s="127" t="s">
        <v>147</v>
      </c>
      <c r="C74" s="3"/>
      <c r="D74" s="79"/>
      <c r="E74" s="84"/>
      <c r="F74" s="109"/>
      <c r="G74" s="95"/>
      <c r="H74" s="100"/>
      <c r="I74" s="101"/>
      <c r="J74" s="101"/>
      <c r="K74" s="42"/>
    </row>
    <row r="75" spans="1:11" s="41" customFormat="1" ht="33.75">
      <c r="A75" s="45" t="s">
        <v>22</v>
      </c>
      <c r="B75" s="45" t="s">
        <v>23</v>
      </c>
      <c r="C75" s="102" t="s">
        <v>24</v>
      </c>
      <c r="D75" s="81" t="s">
        <v>25</v>
      </c>
      <c r="E75" s="85" t="s">
        <v>26</v>
      </c>
      <c r="F75" s="52" t="s">
        <v>1</v>
      </c>
      <c r="G75" s="61" t="s">
        <v>27</v>
      </c>
      <c r="H75" s="72" t="s">
        <v>28</v>
      </c>
      <c r="I75" s="52" t="s">
        <v>29</v>
      </c>
      <c r="J75" s="52" t="s">
        <v>30</v>
      </c>
      <c r="K75" s="15" t="s">
        <v>4</v>
      </c>
    </row>
    <row r="76" spans="1:10" ht="25.5">
      <c r="A76" s="11">
        <v>1</v>
      </c>
      <c r="B76" s="36" t="s">
        <v>139</v>
      </c>
      <c r="C76" s="43"/>
      <c r="D76" s="78" t="s">
        <v>32</v>
      </c>
      <c r="E76" s="83">
        <v>110</v>
      </c>
      <c r="F76" s="53">
        <v>0</v>
      </c>
      <c r="G76" s="31">
        <v>0.08</v>
      </c>
      <c r="H76" s="70">
        <f aca="true" t="shared" si="6" ref="H76:H85">F76*E76</f>
        <v>0</v>
      </c>
      <c r="I76" s="71">
        <f aca="true" t="shared" si="7" ref="I76:I85">ROUND((H76*G76),2)</f>
        <v>0</v>
      </c>
      <c r="J76" s="71">
        <f aca="true" t="shared" si="8" ref="J76:J85">H76+I76</f>
        <v>0</v>
      </c>
    </row>
    <row r="77" spans="1:10" ht="25.5">
      <c r="A77" s="11">
        <v>2</v>
      </c>
      <c r="B77" s="36" t="s">
        <v>72</v>
      </c>
      <c r="C77" s="43"/>
      <c r="D77" s="78" t="s">
        <v>32</v>
      </c>
      <c r="E77" s="83">
        <v>50</v>
      </c>
      <c r="F77" s="53">
        <v>0</v>
      </c>
      <c r="G77" s="31">
        <v>0.08</v>
      </c>
      <c r="H77" s="70">
        <f t="shared" si="6"/>
        <v>0</v>
      </c>
      <c r="I77" s="71">
        <f t="shared" si="7"/>
        <v>0</v>
      </c>
      <c r="J77" s="71">
        <f t="shared" si="8"/>
        <v>0</v>
      </c>
    </row>
    <row r="78" spans="1:11" ht="63.75">
      <c r="A78" s="11">
        <v>3</v>
      </c>
      <c r="B78" s="36" t="s">
        <v>118</v>
      </c>
      <c r="C78" s="43"/>
      <c r="D78" s="78" t="s">
        <v>32</v>
      </c>
      <c r="E78" s="83">
        <v>1100</v>
      </c>
      <c r="F78" s="53">
        <v>0</v>
      </c>
      <c r="G78" s="31">
        <v>0.08</v>
      </c>
      <c r="H78" s="70">
        <f t="shared" si="6"/>
        <v>0</v>
      </c>
      <c r="I78" s="71">
        <f t="shared" si="7"/>
        <v>0</v>
      </c>
      <c r="J78" s="71">
        <f t="shared" si="8"/>
        <v>0</v>
      </c>
      <c r="K78" s="132" t="s">
        <v>137</v>
      </c>
    </row>
    <row r="79" spans="1:10" ht="12.75">
      <c r="A79" s="11">
        <v>6</v>
      </c>
      <c r="B79" s="39" t="s">
        <v>99</v>
      </c>
      <c r="C79" s="43"/>
      <c r="D79" s="78" t="s">
        <v>32</v>
      </c>
      <c r="E79" s="83">
        <v>5</v>
      </c>
      <c r="F79" s="53">
        <v>0</v>
      </c>
      <c r="G79" s="31">
        <v>0.08</v>
      </c>
      <c r="H79" s="70">
        <f t="shared" si="6"/>
        <v>0</v>
      </c>
      <c r="I79" s="71">
        <f t="shared" si="7"/>
        <v>0</v>
      </c>
      <c r="J79" s="71">
        <f t="shared" si="8"/>
        <v>0</v>
      </c>
    </row>
    <row r="80" spans="1:10" ht="12.75">
      <c r="A80" s="11">
        <v>7</v>
      </c>
      <c r="B80" s="39" t="s">
        <v>100</v>
      </c>
      <c r="C80" s="43"/>
      <c r="D80" s="78" t="s">
        <v>32</v>
      </c>
      <c r="E80" s="83">
        <v>4</v>
      </c>
      <c r="F80" s="53">
        <v>0</v>
      </c>
      <c r="G80" s="31">
        <v>0.08</v>
      </c>
      <c r="H80" s="70">
        <f t="shared" si="6"/>
        <v>0</v>
      </c>
      <c r="I80" s="71">
        <f t="shared" si="7"/>
        <v>0</v>
      </c>
      <c r="J80" s="71">
        <f t="shared" si="8"/>
        <v>0</v>
      </c>
    </row>
    <row r="81" spans="1:10" ht="12.75">
      <c r="A81" s="11">
        <v>8</v>
      </c>
      <c r="B81" s="37" t="s">
        <v>111</v>
      </c>
      <c r="C81" s="43"/>
      <c r="D81" s="78" t="s">
        <v>32</v>
      </c>
      <c r="E81" s="83">
        <v>100</v>
      </c>
      <c r="F81" s="53">
        <v>0</v>
      </c>
      <c r="G81" s="31">
        <v>0.08</v>
      </c>
      <c r="H81" s="70">
        <f t="shared" si="6"/>
        <v>0</v>
      </c>
      <c r="I81" s="71">
        <f t="shared" si="7"/>
        <v>0</v>
      </c>
      <c r="J81" s="71">
        <f t="shared" si="8"/>
        <v>0</v>
      </c>
    </row>
    <row r="82" spans="1:10" ht="25.5">
      <c r="A82" s="11">
        <v>9</v>
      </c>
      <c r="B82" s="36" t="s">
        <v>121</v>
      </c>
      <c r="C82" s="43"/>
      <c r="D82" s="78" t="s">
        <v>32</v>
      </c>
      <c r="E82" s="83">
        <v>335</v>
      </c>
      <c r="F82" s="53">
        <v>0</v>
      </c>
      <c r="G82" s="31">
        <v>0.08</v>
      </c>
      <c r="H82" s="70">
        <f t="shared" si="6"/>
        <v>0</v>
      </c>
      <c r="I82" s="71">
        <f t="shared" si="7"/>
        <v>0</v>
      </c>
      <c r="J82" s="71">
        <f t="shared" si="8"/>
        <v>0</v>
      </c>
    </row>
    <row r="83" spans="1:10" ht="12.75">
      <c r="A83" s="11">
        <v>10</v>
      </c>
      <c r="B83" s="36" t="s">
        <v>112</v>
      </c>
      <c r="C83" s="43"/>
      <c r="D83" s="78" t="s">
        <v>32</v>
      </c>
      <c r="E83" s="83">
        <v>520</v>
      </c>
      <c r="F83" s="53">
        <v>0</v>
      </c>
      <c r="G83" s="31">
        <v>0.08</v>
      </c>
      <c r="H83" s="70">
        <f t="shared" si="6"/>
        <v>0</v>
      </c>
      <c r="I83" s="71">
        <f t="shared" si="7"/>
        <v>0</v>
      </c>
      <c r="J83" s="71">
        <f t="shared" si="8"/>
        <v>0</v>
      </c>
    </row>
    <row r="84" spans="1:10" ht="25.5">
      <c r="A84" s="11">
        <v>11</v>
      </c>
      <c r="B84" s="37" t="s">
        <v>136</v>
      </c>
      <c r="C84" s="43"/>
      <c r="D84" s="78" t="s">
        <v>32</v>
      </c>
      <c r="E84" s="83">
        <v>180</v>
      </c>
      <c r="F84" s="53">
        <v>0</v>
      </c>
      <c r="G84" s="31">
        <v>0.08</v>
      </c>
      <c r="H84" s="70">
        <f t="shared" si="6"/>
        <v>0</v>
      </c>
      <c r="I84" s="71">
        <f t="shared" si="7"/>
        <v>0</v>
      </c>
      <c r="J84" s="71">
        <f t="shared" si="8"/>
        <v>0</v>
      </c>
    </row>
    <row r="85" spans="1:10" ht="51">
      <c r="A85" s="11">
        <v>12</v>
      </c>
      <c r="B85" s="37" t="s">
        <v>135</v>
      </c>
      <c r="C85" s="43"/>
      <c r="D85" s="78" t="s">
        <v>32</v>
      </c>
      <c r="E85" s="83">
        <v>11</v>
      </c>
      <c r="F85" s="53">
        <v>0</v>
      </c>
      <c r="G85" s="31">
        <v>0.08</v>
      </c>
      <c r="H85" s="70">
        <f t="shared" si="6"/>
        <v>0</v>
      </c>
      <c r="I85" s="71">
        <f t="shared" si="7"/>
        <v>0</v>
      </c>
      <c r="J85" s="71">
        <f t="shared" si="8"/>
        <v>0</v>
      </c>
    </row>
    <row r="86" spans="2:10" ht="12.75">
      <c r="B86" s="103"/>
      <c r="C86" s="91"/>
      <c r="D86" s="92"/>
      <c r="E86" s="138"/>
      <c r="F86" s="55" t="s">
        <v>9</v>
      </c>
      <c r="G86" s="31"/>
      <c r="H86" s="88">
        <f>SUM(H76:H85)</f>
        <v>0</v>
      </c>
      <c r="I86" s="89">
        <f>SUM(I76:I85)</f>
        <v>0</v>
      </c>
      <c r="J86" s="89">
        <f>SUM(J76:J85)</f>
        <v>0</v>
      </c>
    </row>
    <row r="87" spans="1:10" ht="12.75">
      <c r="A87" s="24"/>
      <c r="B87" s="40"/>
      <c r="C87" s="112"/>
      <c r="D87" s="80"/>
      <c r="E87" s="84"/>
      <c r="F87" s="113"/>
      <c r="G87" s="95"/>
      <c r="H87" s="100"/>
      <c r="I87" s="101"/>
      <c r="J87" s="101"/>
    </row>
    <row r="88" spans="1:11" s="41" customFormat="1" ht="12.75">
      <c r="A88" s="3"/>
      <c r="B88" s="127" t="s">
        <v>148</v>
      </c>
      <c r="C88" s="3"/>
      <c r="D88" s="79"/>
      <c r="E88" s="84"/>
      <c r="F88" s="109"/>
      <c r="G88" s="95"/>
      <c r="H88" s="100"/>
      <c r="I88" s="101"/>
      <c r="J88" s="101"/>
      <c r="K88" s="42"/>
    </row>
    <row r="89" spans="1:11" s="41" customFormat="1" ht="33.75">
      <c r="A89" s="45" t="s">
        <v>22</v>
      </c>
      <c r="B89" s="45" t="s">
        <v>23</v>
      </c>
      <c r="C89" s="102" t="s">
        <v>24</v>
      </c>
      <c r="D89" s="81" t="s">
        <v>25</v>
      </c>
      <c r="E89" s="85" t="s">
        <v>26</v>
      </c>
      <c r="F89" s="52" t="s">
        <v>1</v>
      </c>
      <c r="G89" s="61" t="s">
        <v>27</v>
      </c>
      <c r="H89" s="72" t="s">
        <v>28</v>
      </c>
      <c r="I89" s="52" t="s">
        <v>29</v>
      </c>
      <c r="J89" s="52" t="s">
        <v>30</v>
      </c>
      <c r="K89" s="15" t="s">
        <v>4</v>
      </c>
    </row>
    <row r="90" spans="1:10" ht="25.5">
      <c r="A90" s="11">
        <v>1</v>
      </c>
      <c r="B90" s="36" t="s">
        <v>59</v>
      </c>
      <c r="C90" s="22"/>
      <c r="D90" s="78" t="s">
        <v>32</v>
      </c>
      <c r="E90" s="83">
        <v>50</v>
      </c>
      <c r="F90" s="53">
        <v>0</v>
      </c>
      <c r="G90" s="31">
        <v>0.08</v>
      </c>
      <c r="H90" s="70">
        <f>F90*E90</f>
        <v>0</v>
      </c>
      <c r="I90" s="71">
        <f>ROUND((H90*G90),2)</f>
        <v>0</v>
      </c>
      <c r="J90" s="71">
        <f>H90+I90</f>
        <v>0</v>
      </c>
    </row>
    <row r="91" spans="1:10" ht="38.25">
      <c r="A91" s="11">
        <v>2</v>
      </c>
      <c r="B91" s="36" t="s">
        <v>63</v>
      </c>
      <c r="C91" s="22"/>
      <c r="D91" s="78" t="s">
        <v>32</v>
      </c>
      <c r="E91" s="83">
        <v>4</v>
      </c>
      <c r="F91" s="53">
        <v>0</v>
      </c>
      <c r="G91" s="31">
        <v>0.08</v>
      </c>
      <c r="H91" s="70">
        <f aca="true" t="shared" si="9" ref="H91:H104">F91*E91</f>
        <v>0</v>
      </c>
      <c r="I91" s="71">
        <f aca="true" t="shared" si="10" ref="I91:I104">ROUND((H91*G91),2)</f>
        <v>0</v>
      </c>
      <c r="J91" s="71">
        <f aca="true" t="shared" si="11" ref="J91:J104">H91+I91</f>
        <v>0</v>
      </c>
    </row>
    <row r="92" spans="1:10" ht="25.5">
      <c r="A92" s="11">
        <v>3</v>
      </c>
      <c r="B92" s="36" t="s">
        <v>66</v>
      </c>
      <c r="C92" s="22"/>
      <c r="D92" s="78" t="s">
        <v>32</v>
      </c>
      <c r="E92" s="83">
        <v>30</v>
      </c>
      <c r="F92" s="53">
        <v>0</v>
      </c>
      <c r="G92" s="31">
        <v>0.08</v>
      </c>
      <c r="H92" s="70">
        <f t="shared" si="9"/>
        <v>0</v>
      </c>
      <c r="I92" s="71">
        <f t="shared" si="10"/>
        <v>0</v>
      </c>
      <c r="J92" s="71">
        <f t="shared" si="11"/>
        <v>0</v>
      </c>
    </row>
    <row r="93" spans="1:10" ht="12.75">
      <c r="A93" s="11">
        <v>4</v>
      </c>
      <c r="B93" s="36" t="s">
        <v>68</v>
      </c>
      <c r="C93" s="22"/>
      <c r="D93" s="78" t="s">
        <v>32</v>
      </c>
      <c r="E93" s="83">
        <v>10</v>
      </c>
      <c r="F93" s="53">
        <v>0</v>
      </c>
      <c r="G93" s="31">
        <v>0.08</v>
      </c>
      <c r="H93" s="70">
        <f t="shared" si="9"/>
        <v>0</v>
      </c>
      <c r="I93" s="71">
        <f t="shared" si="10"/>
        <v>0</v>
      </c>
      <c r="J93" s="71">
        <f t="shared" si="11"/>
        <v>0</v>
      </c>
    </row>
    <row r="94" spans="1:10" ht="12.75">
      <c r="A94" s="11">
        <v>5</v>
      </c>
      <c r="B94" s="36" t="s">
        <v>69</v>
      </c>
      <c r="C94" s="22"/>
      <c r="D94" s="78" t="s">
        <v>32</v>
      </c>
      <c r="E94" s="83">
        <v>10</v>
      </c>
      <c r="F94" s="53">
        <v>0</v>
      </c>
      <c r="G94" s="31">
        <v>0.08</v>
      </c>
      <c r="H94" s="70">
        <f t="shared" si="9"/>
        <v>0</v>
      </c>
      <c r="I94" s="71">
        <f t="shared" si="10"/>
        <v>0</v>
      </c>
      <c r="J94" s="71">
        <f t="shared" si="11"/>
        <v>0</v>
      </c>
    </row>
    <row r="95" spans="1:10" ht="25.5">
      <c r="A95" s="11">
        <v>6</v>
      </c>
      <c r="B95" s="36" t="s">
        <v>70</v>
      </c>
      <c r="C95" s="22"/>
      <c r="D95" s="78" t="s">
        <v>32</v>
      </c>
      <c r="E95" s="83">
        <v>10</v>
      </c>
      <c r="F95" s="53">
        <v>0</v>
      </c>
      <c r="G95" s="31">
        <v>0.08</v>
      </c>
      <c r="H95" s="70">
        <f t="shared" si="9"/>
        <v>0</v>
      </c>
      <c r="I95" s="71">
        <f t="shared" si="10"/>
        <v>0</v>
      </c>
      <c r="J95" s="71">
        <f t="shared" si="11"/>
        <v>0</v>
      </c>
    </row>
    <row r="96" spans="1:10" ht="25.5">
      <c r="A96" s="11">
        <v>7</v>
      </c>
      <c r="B96" s="37" t="s">
        <v>73</v>
      </c>
      <c r="C96" s="22"/>
      <c r="D96" s="78" t="s">
        <v>32</v>
      </c>
      <c r="E96" s="83">
        <v>5</v>
      </c>
      <c r="F96" s="53">
        <v>0</v>
      </c>
      <c r="G96" s="31">
        <v>0.08</v>
      </c>
      <c r="H96" s="70">
        <f t="shared" si="9"/>
        <v>0</v>
      </c>
      <c r="I96" s="71">
        <f t="shared" si="10"/>
        <v>0</v>
      </c>
      <c r="J96" s="71">
        <f t="shared" si="11"/>
        <v>0</v>
      </c>
    </row>
    <row r="97" spans="1:10" ht="12.75">
      <c r="A97" s="11">
        <v>8</v>
      </c>
      <c r="B97" s="36" t="s">
        <v>74</v>
      </c>
      <c r="C97" s="22"/>
      <c r="D97" s="78" t="s">
        <v>32</v>
      </c>
      <c r="E97" s="83">
        <v>10</v>
      </c>
      <c r="F97" s="53">
        <v>0</v>
      </c>
      <c r="G97" s="31">
        <v>0.08</v>
      </c>
      <c r="H97" s="70">
        <f t="shared" si="9"/>
        <v>0</v>
      </c>
      <c r="I97" s="71">
        <f t="shared" si="10"/>
        <v>0</v>
      </c>
      <c r="J97" s="71">
        <f t="shared" si="11"/>
        <v>0</v>
      </c>
    </row>
    <row r="98" spans="1:10" ht="12.75">
      <c r="A98" s="11">
        <v>9</v>
      </c>
      <c r="B98" s="36" t="s">
        <v>75</v>
      </c>
      <c r="C98" s="22"/>
      <c r="D98" s="78" t="s">
        <v>32</v>
      </c>
      <c r="E98" s="83">
        <v>15</v>
      </c>
      <c r="F98" s="53">
        <v>0</v>
      </c>
      <c r="G98" s="31">
        <v>0.08</v>
      </c>
      <c r="H98" s="70">
        <f t="shared" si="9"/>
        <v>0</v>
      </c>
      <c r="I98" s="71">
        <f t="shared" si="10"/>
        <v>0</v>
      </c>
      <c r="J98" s="71">
        <f t="shared" si="11"/>
        <v>0</v>
      </c>
    </row>
    <row r="99" spans="1:10" ht="12.75">
      <c r="A99" s="11">
        <v>10</v>
      </c>
      <c r="B99" s="36" t="s">
        <v>76</v>
      </c>
      <c r="C99" s="22"/>
      <c r="D99" s="78" t="s">
        <v>32</v>
      </c>
      <c r="E99" s="83">
        <v>10</v>
      </c>
      <c r="F99" s="53">
        <v>0</v>
      </c>
      <c r="G99" s="31">
        <v>0.08</v>
      </c>
      <c r="H99" s="70">
        <f t="shared" si="9"/>
        <v>0</v>
      </c>
      <c r="I99" s="71">
        <f t="shared" si="10"/>
        <v>0</v>
      </c>
      <c r="J99" s="71">
        <f t="shared" si="11"/>
        <v>0</v>
      </c>
    </row>
    <row r="100" spans="1:10" ht="25.5">
      <c r="A100" s="11">
        <v>11</v>
      </c>
      <c r="B100" s="36" t="s">
        <v>90</v>
      </c>
      <c r="C100" s="22"/>
      <c r="D100" s="78" t="s">
        <v>32</v>
      </c>
      <c r="E100" s="83">
        <v>350</v>
      </c>
      <c r="F100" s="53">
        <v>0</v>
      </c>
      <c r="G100" s="31">
        <v>0.08</v>
      </c>
      <c r="H100" s="70">
        <f t="shared" si="9"/>
        <v>0</v>
      </c>
      <c r="I100" s="71">
        <f t="shared" si="10"/>
        <v>0</v>
      </c>
      <c r="J100" s="71">
        <f t="shared" si="11"/>
        <v>0</v>
      </c>
    </row>
    <row r="101" spans="1:10" ht="25.5">
      <c r="A101" s="11">
        <v>12</v>
      </c>
      <c r="B101" s="36" t="s">
        <v>117</v>
      </c>
      <c r="C101" s="22"/>
      <c r="D101" s="78" t="s">
        <v>120</v>
      </c>
      <c r="E101" s="83">
        <v>2</v>
      </c>
      <c r="F101" s="53">
        <v>0</v>
      </c>
      <c r="G101" s="31">
        <v>0.08</v>
      </c>
      <c r="H101" s="70">
        <f t="shared" si="9"/>
        <v>0</v>
      </c>
      <c r="I101" s="71">
        <f t="shared" si="10"/>
        <v>0</v>
      </c>
      <c r="J101" s="71">
        <f t="shared" si="11"/>
        <v>0</v>
      </c>
    </row>
    <row r="102" spans="1:10" ht="25.5">
      <c r="A102" s="11">
        <v>13</v>
      </c>
      <c r="B102" s="36" t="s">
        <v>98</v>
      </c>
      <c r="C102" s="22"/>
      <c r="D102" s="78" t="s">
        <v>32</v>
      </c>
      <c r="E102" s="83">
        <v>20</v>
      </c>
      <c r="F102" s="53">
        <v>0</v>
      </c>
      <c r="G102" s="31">
        <v>0.08</v>
      </c>
      <c r="H102" s="70">
        <f t="shared" si="9"/>
        <v>0</v>
      </c>
      <c r="I102" s="71">
        <f t="shared" si="10"/>
        <v>0</v>
      </c>
      <c r="J102" s="71">
        <f t="shared" si="11"/>
        <v>0</v>
      </c>
    </row>
    <row r="103" spans="1:10" ht="25.5">
      <c r="A103" s="11">
        <v>14</v>
      </c>
      <c r="B103" s="36" t="s">
        <v>104</v>
      </c>
      <c r="C103" s="22"/>
      <c r="D103" s="78" t="s">
        <v>32</v>
      </c>
      <c r="E103" s="83">
        <v>80</v>
      </c>
      <c r="F103" s="53">
        <v>0</v>
      </c>
      <c r="G103" s="31">
        <v>0.08</v>
      </c>
      <c r="H103" s="70">
        <f t="shared" si="9"/>
        <v>0</v>
      </c>
      <c r="I103" s="71">
        <f t="shared" si="10"/>
        <v>0</v>
      </c>
      <c r="J103" s="71">
        <f t="shared" si="11"/>
        <v>0</v>
      </c>
    </row>
    <row r="104" spans="1:10" ht="25.5">
      <c r="A104" s="11">
        <v>15</v>
      </c>
      <c r="B104" s="36" t="s">
        <v>105</v>
      </c>
      <c r="C104" s="22"/>
      <c r="D104" s="78" t="s">
        <v>32</v>
      </c>
      <c r="E104" s="83">
        <v>40</v>
      </c>
      <c r="F104" s="53">
        <v>0</v>
      </c>
      <c r="G104" s="31">
        <v>0.08</v>
      </c>
      <c r="H104" s="70">
        <f t="shared" si="9"/>
        <v>0</v>
      </c>
      <c r="I104" s="71">
        <f t="shared" si="10"/>
        <v>0</v>
      </c>
      <c r="J104" s="71">
        <f t="shared" si="11"/>
        <v>0</v>
      </c>
    </row>
    <row r="105" spans="2:10" ht="12.75">
      <c r="B105" s="105"/>
      <c r="C105" s="91"/>
      <c r="D105" s="92"/>
      <c r="E105" s="138"/>
      <c r="F105" s="55" t="s">
        <v>9</v>
      </c>
      <c r="G105" s="31"/>
      <c r="H105" s="88">
        <f>SUM(H90:H104)</f>
        <v>0</v>
      </c>
      <c r="I105" s="89">
        <f>SUM(I90:I104)</f>
        <v>0</v>
      </c>
      <c r="J105" s="89">
        <f>SUM(J90:J104)</f>
        <v>0</v>
      </c>
    </row>
    <row r="106" spans="1:10" ht="12.75">
      <c r="A106" s="24"/>
      <c r="B106" s="40"/>
      <c r="C106" s="24"/>
      <c r="D106" s="80"/>
      <c r="E106" s="84"/>
      <c r="F106" s="62"/>
      <c r="G106" s="95"/>
      <c r="H106" s="100"/>
      <c r="I106" s="101"/>
      <c r="J106" s="101"/>
    </row>
    <row r="107" spans="1:11" s="41" customFormat="1" ht="12.75">
      <c r="A107" s="3"/>
      <c r="B107" s="125" t="s">
        <v>149</v>
      </c>
      <c r="C107" s="3"/>
      <c r="D107" s="79"/>
      <c r="E107" s="84"/>
      <c r="F107" s="114"/>
      <c r="G107" s="95"/>
      <c r="H107" s="100"/>
      <c r="I107" s="101"/>
      <c r="J107" s="101"/>
      <c r="K107" s="42"/>
    </row>
    <row r="108" spans="1:11" s="41" customFormat="1" ht="33.75">
      <c r="A108" s="4" t="s">
        <v>22</v>
      </c>
      <c r="B108" s="4" t="s">
        <v>23</v>
      </c>
      <c r="C108" s="115" t="s">
        <v>24</v>
      </c>
      <c r="D108" s="76" t="s">
        <v>25</v>
      </c>
      <c r="E108" s="82" t="s">
        <v>26</v>
      </c>
      <c r="F108" s="48" t="s">
        <v>1</v>
      </c>
      <c r="G108" s="60" t="s">
        <v>27</v>
      </c>
      <c r="H108" s="64" t="s">
        <v>28</v>
      </c>
      <c r="I108" s="48" t="s">
        <v>29</v>
      </c>
      <c r="J108" s="48" t="s">
        <v>30</v>
      </c>
      <c r="K108" s="15" t="s">
        <v>4</v>
      </c>
    </row>
    <row r="109" spans="1:10" ht="76.5">
      <c r="A109" s="11">
        <v>1</v>
      </c>
      <c r="B109" s="36" t="s">
        <v>106</v>
      </c>
      <c r="C109" s="44"/>
      <c r="D109" s="78" t="s">
        <v>32</v>
      </c>
      <c r="E109" s="83">
        <v>9</v>
      </c>
      <c r="F109" s="53">
        <v>0</v>
      </c>
      <c r="G109" s="31">
        <v>0.08</v>
      </c>
      <c r="H109" s="70">
        <f aca="true" t="shared" si="12" ref="H109:H116">F109*E109</f>
        <v>0</v>
      </c>
      <c r="I109" s="71">
        <f aca="true" t="shared" si="13" ref="I109:I116">ROUND((H109*G109),2)</f>
        <v>0</v>
      </c>
      <c r="J109" s="71">
        <f aca="true" t="shared" si="14" ref="J109:J116">H109+I109</f>
        <v>0</v>
      </c>
    </row>
    <row r="110" spans="1:10" ht="76.5">
      <c r="A110" s="11">
        <v>2</v>
      </c>
      <c r="B110" s="36" t="s">
        <v>107</v>
      </c>
      <c r="C110" s="44"/>
      <c r="D110" s="78" t="s">
        <v>32</v>
      </c>
      <c r="E110" s="83">
        <v>9</v>
      </c>
      <c r="F110" s="53">
        <v>0</v>
      </c>
      <c r="G110" s="31">
        <v>0.08</v>
      </c>
      <c r="H110" s="70">
        <f t="shared" si="12"/>
        <v>0</v>
      </c>
      <c r="I110" s="71">
        <f t="shared" si="13"/>
        <v>0</v>
      </c>
      <c r="J110" s="71">
        <f t="shared" si="14"/>
        <v>0</v>
      </c>
    </row>
    <row r="111" spans="1:10" ht="76.5">
      <c r="A111" s="11">
        <v>3</v>
      </c>
      <c r="B111" s="36" t="s">
        <v>108</v>
      </c>
      <c r="C111" s="44"/>
      <c r="D111" s="78" t="s">
        <v>32</v>
      </c>
      <c r="E111" s="83">
        <v>18</v>
      </c>
      <c r="F111" s="53">
        <v>0</v>
      </c>
      <c r="G111" s="31">
        <v>0.08</v>
      </c>
      <c r="H111" s="70">
        <f t="shared" si="12"/>
        <v>0</v>
      </c>
      <c r="I111" s="71">
        <f t="shared" si="13"/>
        <v>0</v>
      </c>
      <c r="J111" s="71">
        <f t="shared" si="14"/>
        <v>0</v>
      </c>
    </row>
    <row r="112" spans="1:10" ht="76.5">
      <c r="A112" s="11">
        <v>4</v>
      </c>
      <c r="B112" s="36" t="s">
        <v>60</v>
      </c>
      <c r="C112" s="44"/>
      <c r="D112" s="78" t="s">
        <v>32</v>
      </c>
      <c r="E112" s="83">
        <v>5</v>
      </c>
      <c r="F112" s="53">
        <v>0</v>
      </c>
      <c r="G112" s="31">
        <v>0.08</v>
      </c>
      <c r="H112" s="70">
        <f t="shared" si="12"/>
        <v>0</v>
      </c>
      <c r="I112" s="71">
        <f t="shared" si="13"/>
        <v>0</v>
      </c>
      <c r="J112" s="71">
        <f t="shared" si="14"/>
        <v>0</v>
      </c>
    </row>
    <row r="113" spans="1:10" ht="76.5">
      <c r="A113" s="11">
        <v>5</v>
      </c>
      <c r="B113" s="36" t="s">
        <v>61</v>
      </c>
      <c r="C113" s="44"/>
      <c r="D113" s="78" t="s">
        <v>32</v>
      </c>
      <c r="E113" s="83">
        <v>5</v>
      </c>
      <c r="F113" s="53">
        <v>0</v>
      </c>
      <c r="G113" s="31">
        <v>0.08</v>
      </c>
      <c r="H113" s="70">
        <f t="shared" si="12"/>
        <v>0</v>
      </c>
      <c r="I113" s="71">
        <f t="shared" si="13"/>
        <v>0</v>
      </c>
      <c r="J113" s="71">
        <f t="shared" si="14"/>
        <v>0</v>
      </c>
    </row>
    <row r="114" spans="1:10" ht="63.75">
      <c r="A114" s="11">
        <v>6</v>
      </c>
      <c r="B114" s="36" t="s">
        <v>62</v>
      </c>
      <c r="C114" s="44"/>
      <c r="D114" s="78" t="s">
        <v>32</v>
      </c>
      <c r="E114" s="83">
        <v>1</v>
      </c>
      <c r="F114" s="53">
        <v>0</v>
      </c>
      <c r="G114" s="31">
        <v>0.08</v>
      </c>
      <c r="H114" s="70">
        <f t="shared" si="12"/>
        <v>0</v>
      </c>
      <c r="I114" s="71">
        <f t="shared" si="13"/>
        <v>0</v>
      </c>
      <c r="J114" s="71">
        <f t="shared" si="14"/>
        <v>0</v>
      </c>
    </row>
    <row r="115" spans="1:10" ht="38.25">
      <c r="A115" s="11">
        <v>7</v>
      </c>
      <c r="B115" s="105" t="s">
        <v>162</v>
      </c>
      <c r="C115" s="117"/>
      <c r="D115" s="92" t="s">
        <v>119</v>
      </c>
      <c r="E115" s="138">
        <v>12</v>
      </c>
      <c r="F115" s="53">
        <v>0</v>
      </c>
      <c r="G115" s="93">
        <v>0.08</v>
      </c>
      <c r="H115" s="106">
        <f t="shared" si="12"/>
        <v>0</v>
      </c>
      <c r="I115" s="107">
        <f t="shared" si="13"/>
        <v>0</v>
      </c>
      <c r="J115" s="107">
        <f t="shared" si="14"/>
        <v>0</v>
      </c>
    </row>
    <row r="116" spans="1:10" ht="38.25">
      <c r="A116" s="21">
        <v>8</v>
      </c>
      <c r="B116" s="36" t="s">
        <v>163</v>
      </c>
      <c r="C116" s="44"/>
      <c r="D116" s="78" t="s">
        <v>119</v>
      </c>
      <c r="E116" s="83">
        <v>2</v>
      </c>
      <c r="F116" s="53">
        <v>0</v>
      </c>
      <c r="G116" s="31">
        <v>0.08</v>
      </c>
      <c r="H116" s="70">
        <f t="shared" si="12"/>
        <v>0</v>
      </c>
      <c r="I116" s="71">
        <f t="shared" si="13"/>
        <v>0</v>
      </c>
      <c r="J116" s="71">
        <f t="shared" si="14"/>
        <v>0</v>
      </c>
    </row>
    <row r="117" spans="1:10" ht="12.75">
      <c r="A117" s="24"/>
      <c r="B117" s="40"/>
      <c r="C117" s="118"/>
      <c r="D117" s="80"/>
      <c r="E117" s="84"/>
      <c r="F117" s="55" t="s">
        <v>9</v>
      </c>
      <c r="G117" s="95"/>
      <c r="H117" s="88">
        <f>SUM(H109:H116)</f>
        <v>0</v>
      </c>
      <c r="I117" s="89">
        <f>SUM(I109:I116)</f>
        <v>0</v>
      </c>
      <c r="J117" s="89">
        <f>SUM(J109:J116)</f>
        <v>0</v>
      </c>
    </row>
    <row r="118" spans="1:10" ht="12.75">
      <c r="A118" s="24"/>
      <c r="B118" s="40"/>
      <c r="C118" s="118"/>
      <c r="D118" s="80"/>
      <c r="E118" s="84"/>
      <c r="F118" s="104"/>
      <c r="G118" s="95"/>
      <c r="H118" s="100"/>
      <c r="I118" s="101"/>
      <c r="J118" s="101"/>
    </row>
    <row r="119" spans="1:10" ht="12.75">
      <c r="A119" s="24"/>
      <c r="B119" s="40"/>
      <c r="C119" s="24"/>
      <c r="D119" s="80"/>
      <c r="E119" s="84"/>
      <c r="F119" s="114"/>
      <c r="G119" s="95"/>
      <c r="H119" s="100"/>
      <c r="I119" s="101"/>
      <c r="J119" s="101"/>
    </row>
    <row r="120" spans="1:11" s="41" customFormat="1" ht="12.75">
      <c r="A120" s="3"/>
      <c r="B120" s="125" t="s">
        <v>150</v>
      </c>
      <c r="C120" s="3"/>
      <c r="D120" s="79"/>
      <c r="E120" s="84"/>
      <c r="F120" s="114"/>
      <c r="G120" s="95"/>
      <c r="H120" s="100"/>
      <c r="I120" s="101"/>
      <c r="J120" s="101"/>
      <c r="K120" s="42"/>
    </row>
    <row r="121" spans="1:11" s="41" customFormat="1" ht="33.75">
      <c r="A121" s="45" t="s">
        <v>22</v>
      </c>
      <c r="B121" s="45" t="s">
        <v>23</v>
      </c>
      <c r="C121" s="102" t="s">
        <v>24</v>
      </c>
      <c r="D121" s="81" t="s">
        <v>25</v>
      </c>
      <c r="E121" s="85" t="s">
        <v>26</v>
      </c>
      <c r="F121" s="52" t="s">
        <v>1</v>
      </c>
      <c r="G121" s="61" t="s">
        <v>27</v>
      </c>
      <c r="H121" s="72" t="s">
        <v>28</v>
      </c>
      <c r="I121" s="52" t="s">
        <v>29</v>
      </c>
      <c r="J121" s="52" t="s">
        <v>30</v>
      </c>
      <c r="K121" s="15" t="s">
        <v>4</v>
      </c>
    </row>
    <row r="122" spans="1:10" ht="12.75">
      <c r="A122" s="11">
        <v>1</v>
      </c>
      <c r="B122" s="36" t="s">
        <v>64</v>
      </c>
      <c r="C122" s="21"/>
      <c r="D122" s="78" t="s">
        <v>32</v>
      </c>
      <c r="E122" s="83">
        <v>23</v>
      </c>
      <c r="F122" s="53">
        <v>0</v>
      </c>
      <c r="G122" s="31">
        <v>0.08</v>
      </c>
      <c r="H122" s="70">
        <f>F122*E122</f>
        <v>0</v>
      </c>
      <c r="I122" s="71">
        <f>ROUND((H122*G122),2)</f>
        <v>0</v>
      </c>
      <c r="J122" s="71">
        <f>H122+I122</f>
        <v>0</v>
      </c>
    </row>
    <row r="123" spans="1:10" ht="51">
      <c r="A123" s="11">
        <v>2</v>
      </c>
      <c r="B123" s="37" t="s">
        <v>164</v>
      </c>
      <c r="C123" s="21"/>
      <c r="D123" s="78" t="s">
        <v>32</v>
      </c>
      <c r="E123" s="83">
        <v>30</v>
      </c>
      <c r="F123" s="53">
        <v>0</v>
      </c>
      <c r="G123" s="31">
        <v>0.08</v>
      </c>
      <c r="H123" s="70">
        <f>F123*E123</f>
        <v>0</v>
      </c>
      <c r="I123" s="71">
        <f>ROUND((H123*G123),2)</f>
        <v>0</v>
      </c>
      <c r="J123" s="71">
        <f>H123+I123</f>
        <v>0</v>
      </c>
    </row>
    <row r="124" spans="1:10" ht="12.75">
      <c r="A124" s="11">
        <v>3</v>
      </c>
      <c r="B124" s="36" t="s">
        <v>67</v>
      </c>
      <c r="C124" s="21"/>
      <c r="D124" s="78" t="s">
        <v>32</v>
      </c>
      <c r="E124" s="83">
        <v>80</v>
      </c>
      <c r="F124" s="53">
        <v>0</v>
      </c>
      <c r="G124" s="31">
        <v>0.08</v>
      </c>
      <c r="H124" s="70">
        <f aca="true" t="shared" si="15" ref="H124:H135">F124*E124</f>
        <v>0</v>
      </c>
      <c r="I124" s="71">
        <f aca="true" t="shared" si="16" ref="I124:I135">ROUND((H124*G124),2)</f>
        <v>0</v>
      </c>
      <c r="J124" s="71">
        <f aca="true" t="shared" si="17" ref="J124:J135">H124+I124</f>
        <v>0</v>
      </c>
    </row>
    <row r="125" spans="1:10" ht="12.75">
      <c r="A125" s="11">
        <v>4</v>
      </c>
      <c r="B125" s="36" t="s">
        <v>143</v>
      </c>
      <c r="C125" s="21"/>
      <c r="D125" s="78" t="s">
        <v>119</v>
      </c>
      <c r="E125" s="83">
        <v>50</v>
      </c>
      <c r="F125" s="53">
        <v>0</v>
      </c>
      <c r="G125" s="31">
        <v>0.08</v>
      </c>
      <c r="H125" s="70">
        <f t="shared" si="15"/>
        <v>0</v>
      </c>
      <c r="I125" s="71">
        <f t="shared" si="16"/>
        <v>0</v>
      </c>
      <c r="J125" s="71">
        <f t="shared" si="17"/>
        <v>0</v>
      </c>
    </row>
    <row r="126" spans="1:10" ht="25.5">
      <c r="A126" s="11">
        <v>5</v>
      </c>
      <c r="B126" s="36" t="s">
        <v>71</v>
      </c>
      <c r="C126" s="21"/>
      <c r="D126" s="78" t="s">
        <v>32</v>
      </c>
      <c r="E126" s="83">
        <v>200</v>
      </c>
      <c r="F126" s="53">
        <v>0</v>
      </c>
      <c r="G126" s="31">
        <v>0.08</v>
      </c>
      <c r="H126" s="70">
        <f t="shared" si="15"/>
        <v>0</v>
      </c>
      <c r="I126" s="71">
        <f t="shared" si="16"/>
        <v>0</v>
      </c>
      <c r="J126" s="71">
        <f t="shared" si="17"/>
        <v>0</v>
      </c>
    </row>
    <row r="127" spans="1:10" ht="12.75">
      <c r="A127" s="11">
        <v>6</v>
      </c>
      <c r="B127" s="37" t="s">
        <v>88</v>
      </c>
      <c r="C127" s="21"/>
      <c r="D127" s="78" t="s">
        <v>32</v>
      </c>
      <c r="E127" s="83">
        <v>1000</v>
      </c>
      <c r="F127" s="53">
        <v>0</v>
      </c>
      <c r="G127" s="31">
        <v>0.08</v>
      </c>
      <c r="H127" s="70">
        <f t="shared" si="15"/>
        <v>0</v>
      </c>
      <c r="I127" s="71">
        <f t="shared" si="16"/>
        <v>0</v>
      </c>
      <c r="J127" s="71">
        <f t="shared" si="17"/>
        <v>0</v>
      </c>
    </row>
    <row r="128" spans="1:10" ht="12.75">
      <c r="A128" s="11">
        <v>7</v>
      </c>
      <c r="B128" s="36" t="s">
        <v>89</v>
      </c>
      <c r="C128" s="21"/>
      <c r="D128" s="78" t="s">
        <v>32</v>
      </c>
      <c r="E128" s="83">
        <v>1800</v>
      </c>
      <c r="F128" s="53">
        <v>0</v>
      </c>
      <c r="G128" s="31">
        <v>0.08</v>
      </c>
      <c r="H128" s="70">
        <f t="shared" si="15"/>
        <v>0</v>
      </c>
      <c r="I128" s="71">
        <f t="shared" si="16"/>
        <v>0</v>
      </c>
      <c r="J128" s="71">
        <f t="shared" si="17"/>
        <v>0</v>
      </c>
    </row>
    <row r="129" spans="1:10" ht="12.75">
      <c r="A129" s="11">
        <v>8</v>
      </c>
      <c r="B129" s="36" t="s">
        <v>91</v>
      </c>
      <c r="C129" s="21"/>
      <c r="D129" s="78" t="s">
        <v>32</v>
      </c>
      <c r="E129" s="83">
        <v>800</v>
      </c>
      <c r="F129" s="53">
        <v>0</v>
      </c>
      <c r="G129" s="31">
        <v>0.08</v>
      </c>
      <c r="H129" s="70">
        <f t="shared" si="15"/>
        <v>0</v>
      </c>
      <c r="I129" s="71">
        <f t="shared" si="16"/>
        <v>0</v>
      </c>
      <c r="J129" s="71">
        <f t="shared" si="17"/>
        <v>0</v>
      </c>
    </row>
    <row r="130" spans="1:10" ht="12.75">
      <c r="A130" s="11">
        <v>9</v>
      </c>
      <c r="B130" s="36" t="s">
        <v>92</v>
      </c>
      <c r="C130" s="21"/>
      <c r="D130" s="78" t="s">
        <v>32</v>
      </c>
      <c r="E130" s="83">
        <v>2500</v>
      </c>
      <c r="F130" s="53">
        <v>0</v>
      </c>
      <c r="G130" s="31">
        <v>0.08</v>
      </c>
      <c r="H130" s="70">
        <f t="shared" si="15"/>
        <v>0</v>
      </c>
      <c r="I130" s="71">
        <f t="shared" si="16"/>
        <v>0</v>
      </c>
      <c r="J130" s="71">
        <f t="shared" si="17"/>
        <v>0</v>
      </c>
    </row>
    <row r="131" spans="1:10" ht="12.75">
      <c r="A131" s="11">
        <v>10</v>
      </c>
      <c r="B131" s="36" t="s">
        <v>93</v>
      </c>
      <c r="C131" s="21"/>
      <c r="D131" s="78" t="s">
        <v>32</v>
      </c>
      <c r="E131" s="83">
        <v>160</v>
      </c>
      <c r="F131" s="53">
        <v>0</v>
      </c>
      <c r="G131" s="31">
        <v>0.08</v>
      </c>
      <c r="H131" s="70">
        <f t="shared" si="15"/>
        <v>0</v>
      </c>
      <c r="I131" s="71">
        <f t="shared" si="16"/>
        <v>0</v>
      </c>
      <c r="J131" s="71">
        <f t="shared" si="17"/>
        <v>0</v>
      </c>
    </row>
    <row r="132" spans="1:10" ht="12.75">
      <c r="A132" s="11">
        <v>11</v>
      </c>
      <c r="B132" s="36" t="s">
        <v>96</v>
      </c>
      <c r="C132" s="21"/>
      <c r="D132" s="78" t="s">
        <v>32</v>
      </c>
      <c r="E132" s="83">
        <v>120</v>
      </c>
      <c r="F132" s="53">
        <v>0</v>
      </c>
      <c r="G132" s="31">
        <v>0.08</v>
      </c>
      <c r="H132" s="70">
        <f t="shared" si="15"/>
        <v>0</v>
      </c>
      <c r="I132" s="71">
        <f t="shared" si="16"/>
        <v>0</v>
      </c>
      <c r="J132" s="71">
        <f t="shared" si="17"/>
        <v>0</v>
      </c>
    </row>
    <row r="133" spans="1:10" ht="12.75">
      <c r="A133" s="11">
        <v>12</v>
      </c>
      <c r="B133" s="39" t="s">
        <v>109</v>
      </c>
      <c r="C133" s="21"/>
      <c r="D133" s="78" t="s">
        <v>32</v>
      </c>
      <c r="E133" s="83">
        <v>54</v>
      </c>
      <c r="F133" s="53">
        <v>0</v>
      </c>
      <c r="G133" s="31">
        <v>0.08</v>
      </c>
      <c r="H133" s="70">
        <f t="shared" si="15"/>
        <v>0</v>
      </c>
      <c r="I133" s="71">
        <f t="shared" si="16"/>
        <v>0</v>
      </c>
      <c r="J133" s="71">
        <f t="shared" si="17"/>
        <v>0</v>
      </c>
    </row>
    <row r="134" spans="1:10" ht="12.75">
      <c r="A134" s="11">
        <v>13</v>
      </c>
      <c r="B134" s="37" t="s">
        <v>113</v>
      </c>
      <c r="C134" s="43"/>
      <c r="D134" s="78" t="s">
        <v>32</v>
      </c>
      <c r="E134" s="83">
        <v>250</v>
      </c>
      <c r="F134" s="53">
        <v>0</v>
      </c>
      <c r="G134" s="31">
        <v>0.08</v>
      </c>
      <c r="H134" s="70">
        <f t="shared" si="15"/>
        <v>0</v>
      </c>
      <c r="I134" s="71">
        <f t="shared" si="16"/>
        <v>0</v>
      </c>
      <c r="J134" s="71">
        <f t="shared" si="17"/>
        <v>0</v>
      </c>
    </row>
    <row r="135" spans="1:10" ht="12.75">
      <c r="A135" s="11">
        <v>14</v>
      </c>
      <c r="B135" s="36" t="s">
        <v>142</v>
      </c>
      <c r="C135" s="21"/>
      <c r="D135" s="78" t="s">
        <v>119</v>
      </c>
      <c r="E135" s="83">
        <v>20</v>
      </c>
      <c r="F135" s="53">
        <v>0</v>
      </c>
      <c r="G135" s="31">
        <v>0.08</v>
      </c>
      <c r="H135" s="70">
        <f t="shared" si="15"/>
        <v>0</v>
      </c>
      <c r="I135" s="71">
        <f t="shared" si="16"/>
        <v>0</v>
      </c>
      <c r="J135" s="71">
        <f t="shared" si="17"/>
        <v>0</v>
      </c>
    </row>
    <row r="136" spans="1:10" ht="12.75">
      <c r="A136" s="24"/>
      <c r="B136" s="40"/>
      <c r="C136" s="24"/>
      <c r="D136" s="80"/>
      <c r="E136" s="84"/>
      <c r="F136" s="119" t="s">
        <v>9</v>
      </c>
      <c r="G136" s="95"/>
      <c r="H136" s="88">
        <f>SUM(H122:H135)</f>
        <v>0</v>
      </c>
      <c r="I136" s="89">
        <f>SUM(I122:I135)</f>
        <v>0</v>
      </c>
      <c r="J136" s="89">
        <f>SUM(J122:J135)</f>
        <v>0</v>
      </c>
    </row>
    <row r="137" spans="1:10" ht="12.75">
      <c r="A137" s="24"/>
      <c r="B137" s="40"/>
      <c r="C137" s="24"/>
      <c r="D137" s="80"/>
      <c r="E137" s="84"/>
      <c r="F137" s="119"/>
      <c r="G137" s="95"/>
      <c r="H137" s="100"/>
      <c r="I137" s="101"/>
      <c r="J137" s="101"/>
    </row>
    <row r="138" spans="1:10" ht="12.75">
      <c r="A138" s="24"/>
      <c r="B138" s="98"/>
      <c r="C138" s="112"/>
      <c r="D138" s="80"/>
      <c r="E138" s="84"/>
      <c r="F138" s="104"/>
      <c r="G138" s="95"/>
      <c r="H138" s="100"/>
      <c r="I138" s="101"/>
      <c r="J138" s="101"/>
    </row>
    <row r="139" spans="1:11" s="41" customFormat="1" ht="12.75">
      <c r="A139" s="3"/>
      <c r="B139" s="127" t="s">
        <v>173</v>
      </c>
      <c r="C139" s="3"/>
      <c r="D139" s="79"/>
      <c r="E139" s="84"/>
      <c r="F139" s="114"/>
      <c r="G139" s="95"/>
      <c r="H139" s="100"/>
      <c r="I139" s="101"/>
      <c r="J139" s="101"/>
      <c r="K139" s="42"/>
    </row>
    <row r="140" spans="1:11" s="41" customFormat="1" ht="33.75">
      <c r="A140" s="45" t="s">
        <v>22</v>
      </c>
      <c r="B140" s="45" t="s">
        <v>23</v>
      </c>
      <c r="C140" s="102" t="s">
        <v>24</v>
      </c>
      <c r="D140" s="81" t="s">
        <v>25</v>
      </c>
      <c r="E140" s="85" t="s">
        <v>26</v>
      </c>
      <c r="F140" s="52" t="s">
        <v>1</v>
      </c>
      <c r="G140" s="61" t="s">
        <v>27</v>
      </c>
      <c r="H140" s="72" t="s">
        <v>28</v>
      </c>
      <c r="I140" s="52" t="s">
        <v>29</v>
      </c>
      <c r="J140" s="52" t="s">
        <v>30</v>
      </c>
      <c r="K140" s="15" t="s">
        <v>4</v>
      </c>
    </row>
    <row r="141" spans="1:10" ht="38.25">
      <c r="A141" s="21">
        <v>1</v>
      </c>
      <c r="B141" s="36" t="s">
        <v>172</v>
      </c>
      <c r="C141" s="21"/>
      <c r="D141" s="78" t="s">
        <v>32</v>
      </c>
      <c r="E141" s="83">
        <v>70</v>
      </c>
      <c r="F141" s="53">
        <v>0</v>
      </c>
      <c r="G141" s="110">
        <v>0.08</v>
      </c>
      <c r="H141" s="70">
        <f>F141*E141</f>
        <v>0</v>
      </c>
      <c r="I141" s="71">
        <f>ROUND((H141*G141),2)</f>
        <v>0</v>
      </c>
      <c r="J141" s="71">
        <f>H141+I141</f>
        <v>0</v>
      </c>
    </row>
    <row r="142" spans="1:10" ht="38.25">
      <c r="A142" s="21">
        <v>2</v>
      </c>
      <c r="B142" s="36" t="s">
        <v>171</v>
      </c>
      <c r="C142" s="21"/>
      <c r="D142" s="78" t="s">
        <v>32</v>
      </c>
      <c r="E142" s="83">
        <v>70</v>
      </c>
      <c r="F142" s="53">
        <v>0</v>
      </c>
      <c r="G142" s="110">
        <v>0.08</v>
      </c>
      <c r="H142" s="70">
        <f>F142*E142</f>
        <v>0</v>
      </c>
      <c r="I142" s="71">
        <f>ROUND((H142*G142),2)</f>
        <v>0</v>
      </c>
      <c r="J142" s="71">
        <f>H142+I142</f>
        <v>0</v>
      </c>
    </row>
    <row r="143" spans="1:10" ht="12.75">
      <c r="A143" s="21">
        <v>3</v>
      </c>
      <c r="B143" s="36" t="s">
        <v>65</v>
      </c>
      <c r="C143" s="21"/>
      <c r="D143" s="78" t="s">
        <v>32</v>
      </c>
      <c r="E143" s="83">
        <v>50</v>
      </c>
      <c r="F143" s="53">
        <v>0</v>
      </c>
      <c r="G143" s="110">
        <v>0.08</v>
      </c>
      <c r="H143" s="70">
        <f>F143*E143</f>
        <v>0</v>
      </c>
      <c r="I143" s="71">
        <f>ROUND((H143*G143),2)</f>
        <v>0</v>
      </c>
      <c r="J143" s="71">
        <f>H143+I143</f>
        <v>0</v>
      </c>
    </row>
    <row r="144" spans="1:10" ht="12.75">
      <c r="A144" s="24"/>
      <c r="B144" s="40"/>
      <c r="C144" s="24"/>
      <c r="D144" s="80"/>
      <c r="E144" s="84"/>
      <c r="F144" s="119" t="s">
        <v>9</v>
      </c>
      <c r="G144" s="95"/>
      <c r="H144" s="88">
        <f>SUM(H141:H143)</f>
        <v>0</v>
      </c>
      <c r="I144" s="89">
        <f>SUM(I141:I143)</f>
        <v>0</v>
      </c>
      <c r="J144" s="89">
        <f>SUM(J141:J143)</f>
        <v>0</v>
      </c>
    </row>
    <row r="145" spans="1:10" ht="12.75">
      <c r="A145" s="24"/>
      <c r="B145" s="40"/>
      <c r="C145" s="24"/>
      <c r="D145" s="80"/>
      <c r="E145" s="84"/>
      <c r="F145" s="120"/>
      <c r="G145" s="95"/>
      <c r="H145" s="100"/>
      <c r="I145" s="101"/>
      <c r="J145" s="101"/>
    </row>
    <row r="146" spans="1:11" s="41" customFormat="1" ht="12.75">
      <c r="A146" s="3"/>
      <c r="B146" s="125" t="s">
        <v>151</v>
      </c>
      <c r="C146" s="3"/>
      <c r="D146" s="79"/>
      <c r="E146" s="84"/>
      <c r="F146" s="120"/>
      <c r="G146" s="95"/>
      <c r="H146" s="100"/>
      <c r="I146" s="101"/>
      <c r="J146" s="101"/>
      <c r="K146" s="42"/>
    </row>
    <row r="147" spans="1:11" s="41" customFormat="1" ht="33.75">
      <c r="A147" s="45" t="s">
        <v>22</v>
      </c>
      <c r="B147" s="45" t="s">
        <v>23</v>
      </c>
      <c r="C147" s="102" t="s">
        <v>24</v>
      </c>
      <c r="D147" s="81" t="s">
        <v>25</v>
      </c>
      <c r="E147" s="85" t="s">
        <v>26</v>
      </c>
      <c r="F147" s="52" t="s">
        <v>1</v>
      </c>
      <c r="G147" s="61" t="s">
        <v>27</v>
      </c>
      <c r="H147" s="72" t="s">
        <v>28</v>
      </c>
      <c r="I147" s="52" t="s">
        <v>29</v>
      </c>
      <c r="J147" s="52" t="s">
        <v>30</v>
      </c>
      <c r="K147" s="15" t="s">
        <v>4</v>
      </c>
    </row>
    <row r="148" spans="1:11" ht="12.75">
      <c r="A148" s="21">
        <v>1</v>
      </c>
      <c r="B148" s="36" t="s">
        <v>77</v>
      </c>
      <c r="C148" s="21"/>
      <c r="D148" s="78" t="s">
        <v>32</v>
      </c>
      <c r="E148" s="83">
        <v>5</v>
      </c>
      <c r="F148" s="53">
        <v>0</v>
      </c>
      <c r="G148" s="31">
        <v>0.08</v>
      </c>
      <c r="H148" s="70">
        <f aca="true" t="shared" si="18" ref="H148:H158">F148*E148</f>
        <v>0</v>
      </c>
      <c r="I148" s="71">
        <f aca="true" t="shared" si="19" ref="I148:I158">ROUND((H148*G148),2)</f>
        <v>0</v>
      </c>
      <c r="J148" s="71">
        <f aca="true" t="shared" si="20" ref="J148:J158">H148+I148</f>
        <v>0</v>
      </c>
      <c r="K148" s="22">
        <v>1</v>
      </c>
    </row>
    <row r="149" spans="1:11" ht="25.5">
      <c r="A149" s="21">
        <v>2</v>
      </c>
      <c r="B149" s="36" t="s">
        <v>78</v>
      </c>
      <c r="C149" s="21"/>
      <c r="D149" s="78" t="s">
        <v>32</v>
      </c>
      <c r="E149" s="83">
        <v>14</v>
      </c>
      <c r="F149" s="53">
        <v>0</v>
      </c>
      <c r="G149" s="31">
        <v>0.08</v>
      </c>
      <c r="H149" s="70">
        <f t="shared" si="18"/>
        <v>0</v>
      </c>
      <c r="I149" s="71">
        <f t="shared" si="19"/>
        <v>0</v>
      </c>
      <c r="J149" s="71">
        <f t="shared" si="20"/>
        <v>0</v>
      </c>
      <c r="K149" s="22">
        <v>1</v>
      </c>
    </row>
    <row r="150" spans="1:11" ht="12.75">
      <c r="A150" s="21">
        <v>3</v>
      </c>
      <c r="B150" s="36" t="s">
        <v>79</v>
      </c>
      <c r="C150" s="21"/>
      <c r="D150" s="78" t="s">
        <v>32</v>
      </c>
      <c r="E150" s="83">
        <f>250+400+109</f>
        <v>759</v>
      </c>
      <c r="F150" s="53">
        <v>0</v>
      </c>
      <c r="G150" s="31">
        <v>0.08</v>
      </c>
      <c r="H150" s="70">
        <f t="shared" si="18"/>
        <v>0</v>
      </c>
      <c r="I150" s="71">
        <f t="shared" si="19"/>
        <v>0</v>
      </c>
      <c r="J150" s="71">
        <f t="shared" si="20"/>
        <v>0</v>
      </c>
      <c r="K150" s="22">
        <v>1</v>
      </c>
    </row>
    <row r="151" spans="1:11" ht="12.75">
      <c r="A151" s="21">
        <v>4</v>
      </c>
      <c r="B151" s="36" t="s">
        <v>80</v>
      </c>
      <c r="C151" s="21"/>
      <c r="D151" s="78" t="s">
        <v>32</v>
      </c>
      <c r="E151" s="83">
        <v>112</v>
      </c>
      <c r="F151" s="53">
        <v>0</v>
      </c>
      <c r="G151" s="31">
        <v>0.08</v>
      </c>
      <c r="H151" s="70">
        <f t="shared" si="18"/>
        <v>0</v>
      </c>
      <c r="I151" s="71">
        <f t="shared" si="19"/>
        <v>0</v>
      </c>
      <c r="J151" s="71">
        <f t="shared" si="20"/>
        <v>0</v>
      </c>
      <c r="K151" s="22">
        <v>1</v>
      </c>
    </row>
    <row r="152" spans="1:11" ht="12.75">
      <c r="A152" s="21">
        <v>5</v>
      </c>
      <c r="B152" s="37" t="s">
        <v>81</v>
      </c>
      <c r="C152" s="21"/>
      <c r="D152" s="78" t="s">
        <v>32</v>
      </c>
      <c r="E152" s="83">
        <v>15</v>
      </c>
      <c r="F152" s="53">
        <v>0</v>
      </c>
      <c r="G152" s="31">
        <v>0.08</v>
      </c>
      <c r="H152" s="70">
        <f t="shared" si="18"/>
        <v>0</v>
      </c>
      <c r="I152" s="71">
        <f t="shared" si="19"/>
        <v>0</v>
      </c>
      <c r="J152" s="71">
        <f t="shared" si="20"/>
        <v>0</v>
      </c>
      <c r="K152" s="22">
        <v>1</v>
      </c>
    </row>
    <row r="153" spans="1:11" ht="12.75">
      <c r="A153" s="21">
        <v>6</v>
      </c>
      <c r="B153" s="37" t="s">
        <v>82</v>
      </c>
      <c r="C153" s="21"/>
      <c r="D153" s="78" t="s">
        <v>32</v>
      </c>
      <c r="E153" s="83">
        <v>150</v>
      </c>
      <c r="F153" s="53">
        <v>0</v>
      </c>
      <c r="G153" s="31">
        <v>0.08</v>
      </c>
      <c r="H153" s="70">
        <f t="shared" si="18"/>
        <v>0</v>
      </c>
      <c r="I153" s="71">
        <f t="shared" si="19"/>
        <v>0</v>
      </c>
      <c r="J153" s="71">
        <f t="shared" si="20"/>
        <v>0</v>
      </c>
      <c r="K153" s="22">
        <v>1</v>
      </c>
    </row>
    <row r="154" spans="1:11" ht="12.75">
      <c r="A154" s="21">
        <v>7</v>
      </c>
      <c r="B154" s="36" t="s">
        <v>83</v>
      </c>
      <c r="C154" s="21"/>
      <c r="D154" s="78" t="s">
        <v>32</v>
      </c>
      <c r="E154" s="83">
        <v>629</v>
      </c>
      <c r="F154" s="53">
        <v>0</v>
      </c>
      <c r="G154" s="31">
        <v>0.08</v>
      </c>
      <c r="H154" s="70">
        <f t="shared" si="18"/>
        <v>0</v>
      </c>
      <c r="I154" s="71">
        <f t="shared" si="19"/>
        <v>0</v>
      </c>
      <c r="J154" s="71">
        <f t="shared" si="20"/>
        <v>0</v>
      </c>
      <c r="K154" s="22">
        <v>1</v>
      </c>
    </row>
    <row r="155" spans="1:11" ht="12.75">
      <c r="A155" s="21">
        <v>8</v>
      </c>
      <c r="B155" s="37" t="s">
        <v>84</v>
      </c>
      <c r="C155" s="21"/>
      <c r="D155" s="78" t="s">
        <v>32</v>
      </c>
      <c r="E155" s="83">
        <v>400</v>
      </c>
      <c r="F155" s="53">
        <v>0</v>
      </c>
      <c r="G155" s="31">
        <v>0.08</v>
      </c>
      <c r="H155" s="70">
        <f t="shared" si="18"/>
        <v>0</v>
      </c>
      <c r="I155" s="71">
        <f t="shared" si="19"/>
        <v>0</v>
      </c>
      <c r="J155" s="71">
        <f t="shared" si="20"/>
        <v>0</v>
      </c>
      <c r="K155" s="22">
        <v>1</v>
      </c>
    </row>
    <row r="156" spans="1:11" ht="12.75">
      <c r="A156" s="21">
        <v>9</v>
      </c>
      <c r="B156" s="36" t="s">
        <v>85</v>
      </c>
      <c r="C156" s="21"/>
      <c r="D156" s="78" t="s">
        <v>32</v>
      </c>
      <c r="E156" s="83">
        <v>181</v>
      </c>
      <c r="F156" s="53">
        <v>0</v>
      </c>
      <c r="G156" s="31">
        <v>0.08</v>
      </c>
      <c r="H156" s="70">
        <f t="shared" si="18"/>
        <v>0</v>
      </c>
      <c r="I156" s="71">
        <f t="shared" si="19"/>
        <v>0</v>
      </c>
      <c r="J156" s="71">
        <f t="shared" si="20"/>
        <v>0</v>
      </c>
      <c r="K156" s="22">
        <v>1</v>
      </c>
    </row>
    <row r="157" spans="1:11" ht="12.75">
      <c r="A157" s="21">
        <v>11</v>
      </c>
      <c r="B157" s="36" t="s">
        <v>86</v>
      </c>
      <c r="C157" s="21"/>
      <c r="D157" s="78" t="s">
        <v>32</v>
      </c>
      <c r="E157" s="83">
        <v>100</v>
      </c>
      <c r="F157" s="53">
        <v>0</v>
      </c>
      <c r="G157" s="31">
        <v>0.08</v>
      </c>
      <c r="H157" s="70">
        <f t="shared" si="18"/>
        <v>0</v>
      </c>
      <c r="I157" s="71">
        <f t="shared" si="19"/>
        <v>0</v>
      </c>
      <c r="J157" s="71">
        <f t="shared" si="20"/>
        <v>0</v>
      </c>
      <c r="K157" s="22">
        <v>1</v>
      </c>
    </row>
    <row r="158" spans="1:11" ht="12.75">
      <c r="A158" s="21">
        <v>12</v>
      </c>
      <c r="B158" s="37" t="s">
        <v>87</v>
      </c>
      <c r="C158" s="21"/>
      <c r="D158" s="78" t="s">
        <v>32</v>
      </c>
      <c r="E158" s="83">
        <v>10</v>
      </c>
      <c r="F158" s="53">
        <v>0</v>
      </c>
      <c r="G158" s="31">
        <v>0.08</v>
      </c>
      <c r="H158" s="70">
        <f t="shared" si="18"/>
        <v>0</v>
      </c>
      <c r="I158" s="71">
        <f t="shared" si="19"/>
        <v>0</v>
      </c>
      <c r="J158" s="71">
        <f t="shared" si="20"/>
        <v>0</v>
      </c>
      <c r="K158" s="22">
        <v>1</v>
      </c>
    </row>
    <row r="159" spans="1:10" ht="12.75">
      <c r="A159" s="24"/>
      <c r="B159" s="98"/>
      <c r="C159" s="24"/>
      <c r="D159" s="80"/>
      <c r="E159" s="84"/>
      <c r="F159" s="119" t="s">
        <v>9</v>
      </c>
      <c r="G159" s="95"/>
      <c r="H159" s="88">
        <f>SUM(H148:H158)</f>
        <v>0</v>
      </c>
      <c r="I159" s="89">
        <f>SUM(I148:I158)</f>
        <v>0</v>
      </c>
      <c r="J159" s="89">
        <f>SUM(J148:J158)</f>
        <v>0</v>
      </c>
    </row>
    <row r="160" spans="1:10" ht="12.75">
      <c r="A160" s="24"/>
      <c r="B160" s="98"/>
      <c r="C160" s="24"/>
      <c r="D160" s="80"/>
      <c r="E160" s="84"/>
      <c r="F160" s="50"/>
      <c r="G160" s="95"/>
      <c r="H160" s="100"/>
      <c r="I160" s="101"/>
      <c r="J160" s="101"/>
    </row>
    <row r="161" spans="1:10" ht="12.75">
      <c r="A161" s="24"/>
      <c r="B161" s="98"/>
      <c r="C161" s="24"/>
      <c r="D161" s="80"/>
      <c r="E161" s="84"/>
      <c r="F161" s="50"/>
      <c r="G161" s="95"/>
      <c r="H161" s="100"/>
      <c r="I161" s="101"/>
      <c r="J161" s="101"/>
    </row>
    <row r="162" spans="1:10" ht="12.75">
      <c r="A162" s="24"/>
      <c r="B162" s="98"/>
      <c r="C162" s="24"/>
      <c r="D162" s="80"/>
      <c r="E162" s="84"/>
      <c r="F162" s="50"/>
      <c r="G162" s="95"/>
      <c r="H162" s="100"/>
      <c r="I162" s="101"/>
      <c r="J162" s="101"/>
    </row>
    <row r="163" spans="1:10" ht="12.75">
      <c r="A163" s="24"/>
      <c r="B163" s="126" t="s">
        <v>152</v>
      </c>
      <c r="C163" s="24"/>
      <c r="D163" s="80"/>
      <c r="E163" s="84"/>
      <c r="F163" s="50"/>
      <c r="G163" s="95"/>
      <c r="H163" s="100"/>
      <c r="I163" s="101"/>
      <c r="J163" s="101"/>
    </row>
    <row r="164" spans="1:11" ht="33.75">
      <c r="A164" s="4" t="s">
        <v>22</v>
      </c>
      <c r="B164" s="4" t="s">
        <v>23</v>
      </c>
      <c r="C164" s="115" t="s">
        <v>24</v>
      </c>
      <c r="D164" s="76" t="s">
        <v>25</v>
      </c>
      <c r="E164" s="82" t="s">
        <v>26</v>
      </c>
      <c r="F164" s="48" t="s">
        <v>1</v>
      </c>
      <c r="G164" s="60" t="s">
        <v>27</v>
      </c>
      <c r="H164" s="64" t="s">
        <v>28</v>
      </c>
      <c r="I164" s="48" t="s">
        <v>29</v>
      </c>
      <c r="J164" s="48" t="s">
        <v>30</v>
      </c>
      <c r="K164" s="15" t="s">
        <v>4</v>
      </c>
    </row>
    <row r="165" spans="1:10" ht="76.5">
      <c r="A165" s="21">
        <v>1</v>
      </c>
      <c r="B165" s="131" t="s">
        <v>124</v>
      </c>
      <c r="C165" s="21"/>
      <c r="D165" s="78" t="s">
        <v>32</v>
      </c>
      <c r="E165" s="83">
        <v>12</v>
      </c>
      <c r="F165" s="53">
        <v>0</v>
      </c>
      <c r="G165" s="31">
        <v>0.08</v>
      </c>
      <c r="H165" s="70">
        <f>F165*E165</f>
        <v>0</v>
      </c>
      <c r="I165" s="71">
        <f>ROUND((H165*G165),2)</f>
        <v>0</v>
      </c>
      <c r="J165" s="71">
        <f>H165+I165</f>
        <v>0</v>
      </c>
    </row>
    <row r="166" spans="2:10" ht="12.75">
      <c r="B166" s="40"/>
      <c r="C166" s="24"/>
      <c r="D166" s="80"/>
      <c r="E166" s="84"/>
      <c r="F166" s="119" t="s">
        <v>9</v>
      </c>
      <c r="G166" s="95"/>
      <c r="H166" s="88">
        <f>SUM(H165)</f>
        <v>0</v>
      </c>
      <c r="I166" s="89">
        <f>SUM(I165)</f>
        <v>0</v>
      </c>
      <c r="J166" s="89">
        <f>SUM(J165)</f>
        <v>0</v>
      </c>
    </row>
    <row r="167" spans="2:10" ht="12.75">
      <c r="B167" s="40"/>
      <c r="C167" s="24"/>
      <c r="D167" s="80"/>
      <c r="E167" s="84"/>
      <c r="F167" s="62"/>
      <c r="G167" s="95"/>
      <c r="H167" s="100"/>
      <c r="I167" s="101"/>
      <c r="J167" s="101"/>
    </row>
    <row r="168" spans="1:10" ht="12.75">
      <c r="A168" s="24"/>
      <c r="B168" s="98"/>
      <c r="C168" s="24"/>
      <c r="D168" s="80"/>
      <c r="E168" s="84"/>
      <c r="F168" s="50"/>
      <c r="G168" s="95"/>
      <c r="H168" s="100"/>
      <c r="I168" s="101"/>
      <c r="J168" s="101"/>
    </row>
    <row r="169" spans="1:10" ht="12.75">
      <c r="A169" s="24"/>
      <c r="B169" s="126" t="s">
        <v>153</v>
      </c>
      <c r="C169" s="24"/>
      <c r="D169" s="80"/>
      <c r="E169" s="84"/>
      <c r="F169" s="50"/>
      <c r="G169" s="95"/>
      <c r="H169" s="100"/>
      <c r="I169" s="101"/>
      <c r="J169" s="101"/>
    </row>
    <row r="170" spans="1:11" ht="33.75">
      <c r="A170" s="4" t="s">
        <v>22</v>
      </c>
      <c r="B170" s="4" t="s">
        <v>23</v>
      </c>
      <c r="C170" s="115" t="s">
        <v>24</v>
      </c>
      <c r="D170" s="76" t="s">
        <v>25</v>
      </c>
      <c r="E170" s="82" t="s">
        <v>26</v>
      </c>
      <c r="F170" s="48" t="s">
        <v>1</v>
      </c>
      <c r="G170" s="60" t="s">
        <v>27</v>
      </c>
      <c r="H170" s="64" t="s">
        <v>28</v>
      </c>
      <c r="I170" s="48" t="s">
        <v>29</v>
      </c>
      <c r="J170" s="48" t="s">
        <v>30</v>
      </c>
      <c r="K170" s="15" t="s">
        <v>4</v>
      </c>
    </row>
    <row r="171" spans="1:10" ht="12.75">
      <c r="A171" s="21">
        <v>1</v>
      </c>
      <c r="B171" s="36" t="s">
        <v>97</v>
      </c>
      <c r="C171" s="43"/>
      <c r="D171" s="78" t="s">
        <v>32</v>
      </c>
      <c r="E171" s="83">
        <v>6</v>
      </c>
      <c r="F171" s="53">
        <v>0</v>
      </c>
      <c r="G171" s="31">
        <v>0.08</v>
      </c>
      <c r="H171" s="70">
        <f>F171*E171</f>
        <v>0</v>
      </c>
      <c r="I171" s="71">
        <f>ROUND((H171*G171),2)</f>
        <v>0</v>
      </c>
      <c r="J171" s="71">
        <f>H171+I171</f>
        <v>0</v>
      </c>
    </row>
    <row r="172" spans="1:10" ht="12.75">
      <c r="A172" s="24"/>
      <c r="B172" s="40"/>
      <c r="C172" s="112"/>
      <c r="D172" s="80"/>
      <c r="E172" s="84"/>
      <c r="F172" s="119" t="s">
        <v>9</v>
      </c>
      <c r="G172" s="95"/>
      <c r="H172" s="88">
        <f>SUM(H171)</f>
        <v>0</v>
      </c>
      <c r="I172" s="89">
        <f>SUM(I171)</f>
        <v>0</v>
      </c>
      <c r="J172" s="89">
        <f>SUM(J171)</f>
        <v>0</v>
      </c>
    </row>
    <row r="173" spans="1:10" ht="12.75">
      <c r="A173" s="24"/>
      <c r="B173" s="40"/>
      <c r="C173" s="112"/>
      <c r="D173" s="80"/>
      <c r="E173" s="84"/>
      <c r="F173" s="50"/>
      <c r="G173" s="95"/>
      <c r="H173" s="100"/>
      <c r="I173" s="101"/>
      <c r="J173" s="101"/>
    </row>
    <row r="174" spans="1:10" ht="12.75">
      <c r="A174" s="24"/>
      <c r="B174" s="98"/>
      <c r="C174" s="24"/>
      <c r="D174" s="80"/>
      <c r="E174" s="84"/>
      <c r="F174" s="50"/>
      <c r="G174" s="95"/>
      <c r="H174" s="100"/>
      <c r="I174" s="101"/>
      <c r="J174" s="101"/>
    </row>
    <row r="175" spans="1:10" ht="12.75">
      <c r="A175" s="24"/>
      <c r="B175" s="126" t="s">
        <v>154</v>
      </c>
      <c r="C175" s="24"/>
      <c r="D175" s="80"/>
      <c r="E175" s="84"/>
      <c r="F175" s="50"/>
      <c r="G175" s="95"/>
      <c r="H175" s="100"/>
      <c r="I175" s="101"/>
      <c r="J175" s="101"/>
    </row>
    <row r="176" spans="1:11" ht="33.75">
      <c r="A176" s="4" t="s">
        <v>22</v>
      </c>
      <c r="B176" s="4" t="s">
        <v>23</v>
      </c>
      <c r="C176" s="115" t="s">
        <v>24</v>
      </c>
      <c r="D176" s="76" t="s">
        <v>25</v>
      </c>
      <c r="E176" s="82" t="s">
        <v>26</v>
      </c>
      <c r="F176" s="48" t="s">
        <v>1</v>
      </c>
      <c r="G176" s="60" t="s">
        <v>27</v>
      </c>
      <c r="H176" s="64" t="s">
        <v>28</v>
      </c>
      <c r="I176" s="48" t="s">
        <v>29</v>
      </c>
      <c r="J176" s="48" t="s">
        <v>30</v>
      </c>
      <c r="K176" s="15" t="s">
        <v>4</v>
      </c>
    </row>
    <row r="177" spans="1:10" ht="12.75">
      <c r="A177" s="21">
        <v>1</v>
      </c>
      <c r="B177" s="37" t="s">
        <v>174</v>
      </c>
      <c r="C177" s="21"/>
      <c r="D177" s="78" t="s">
        <v>32</v>
      </c>
      <c r="E177" s="83">
        <v>2</v>
      </c>
      <c r="F177" s="53">
        <v>0</v>
      </c>
      <c r="G177" s="110">
        <v>0.08</v>
      </c>
      <c r="H177" s="70">
        <f aca="true" t="shared" si="21" ref="H177:H183">F177*E177</f>
        <v>0</v>
      </c>
      <c r="I177" s="71">
        <f aca="true" t="shared" si="22" ref="I177:I183">ROUND((H177*G177),2)</f>
        <v>0</v>
      </c>
      <c r="J177" s="71">
        <f aca="true" t="shared" si="23" ref="J177:J183">H177+I177</f>
        <v>0</v>
      </c>
    </row>
    <row r="178" spans="1:10" ht="12.75">
      <c r="A178" s="21">
        <v>2</v>
      </c>
      <c r="B178" s="37" t="s">
        <v>175</v>
      </c>
      <c r="C178" s="21"/>
      <c r="D178" s="78" t="s">
        <v>32</v>
      </c>
      <c r="E178" s="83">
        <v>10</v>
      </c>
      <c r="F178" s="53">
        <v>0</v>
      </c>
      <c r="G178" s="110">
        <v>0.08</v>
      </c>
      <c r="H178" s="70">
        <f>F178*E178</f>
        <v>0</v>
      </c>
      <c r="I178" s="71">
        <f>ROUND((H178*G178),2)</f>
        <v>0</v>
      </c>
      <c r="J178" s="71">
        <f>H178+I178</f>
        <v>0</v>
      </c>
    </row>
    <row r="179" spans="1:10" ht="25.5">
      <c r="A179" s="21">
        <v>3</v>
      </c>
      <c r="B179" s="37" t="s">
        <v>167</v>
      </c>
      <c r="C179" s="21"/>
      <c r="D179" s="78" t="s">
        <v>32</v>
      </c>
      <c r="E179" s="83">
        <v>21</v>
      </c>
      <c r="F179" s="53">
        <v>0</v>
      </c>
      <c r="G179" s="110">
        <v>0.08</v>
      </c>
      <c r="H179" s="70">
        <f>F179*E179</f>
        <v>0</v>
      </c>
      <c r="I179" s="71">
        <f>ROUND((H179*G179),2)</f>
        <v>0</v>
      </c>
      <c r="J179" s="71">
        <f>H179+I179</f>
        <v>0</v>
      </c>
    </row>
    <row r="180" spans="1:10" ht="12.75">
      <c r="A180" s="21">
        <v>4</v>
      </c>
      <c r="B180" s="37" t="s">
        <v>168</v>
      </c>
      <c r="C180" s="21"/>
      <c r="D180" s="78" t="s">
        <v>32</v>
      </c>
      <c r="E180" s="83">
        <v>70</v>
      </c>
      <c r="F180" s="53">
        <v>0</v>
      </c>
      <c r="G180" s="110">
        <v>0.08</v>
      </c>
      <c r="H180" s="70">
        <f>F180*E180</f>
        <v>0</v>
      </c>
      <c r="I180" s="71">
        <f>ROUND((H180*G180),2)</f>
        <v>0</v>
      </c>
      <c r="J180" s="71">
        <f>H180+I180</f>
        <v>0</v>
      </c>
    </row>
    <row r="181" spans="1:10" ht="12.75">
      <c r="A181" s="21">
        <v>5</v>
      </c>
      <c r="B181" s="37" t="s">
        <v>169</v>
      </c>
      <c r="C181" s="21"/>
      <c r="D181" s="78" t="s">
        <v>32</v>
      </c>
      <c r="E181" s="83">
        <v>40</v>
      </c>
      <c r="F181" s="53">
        <v>0</v>
      </c>
      <c r="G181" s="110">
        <v>0.08</v>
      </c>
      <c r="H181" s="70">
        <f>F181*E181</f>
        <v>0</v>
      </c>
      <c r="I181" s="71">
        <f>ROUND((H181*G181),2)</f>
        <v>0</v>
      </c>
      <c r="J181" s="71">
        <f>H181+I181</f>
        <v>0</v>
      </c>
    </row>
    <row r="182" spans="1:10" ht="25.5">
      <c r="A182" s="21">
        <v>6</v>
      </c>
      <c r="B182" s="37" t="s">
        <v>125</v>
      </c>
      <c r="C182" s="21"/>
      <c r="D182" s="78" t="s">
        <v>32</v>
      </c>
      <c r="E182" s="136">
        <v>2</v>
      </c>
      <c r="F182" s="53">
        <v>0</v>
      </c>
      <c r="G182" s="31">
        <v>0.08</v>
      </c>
      <c r="H182" s="70">
        <f t="shared" si="21"/>
        <v>0</v>
      </c>
      <c r="I182" s="71">
        <f t="shared" si="22"/>
        <v>0</v>
      </c>
      <c r="J182" s="71">
        <f t="shared" si="23"/>
        <v>0</v>
      </c>
    </row>
    <row r="183" spans="1:10" ht="25.5">
      <c r="A183" s="21">
        <v>7</v>
      </c>
      <c r="B183" s="37" t="s">
        <v>126</v>
      </c>
      <c r="C183" s="21"/>
      <c r="D183" s="78" t="s">
        <v>32</v>
      </c>
      <c r="E183" s="136">
        <v>3</v>
      </c>
      <c r="F183" s="53">
        <v>0</v>
      </c>
      <c r="G183" s="31">
        <v>0.08</v>
      </c>
      <c r="H183" s="70">
        <f t="shared" si="21"/>
        <v>0</v>
      </c>
      <c r="I183" s="71">
        <f t="shared" si="22"/>
        <v>0</v>
      </c>
      <c r="J183" s="71">
        <f t="shared" si="23"/>
        <v>0</v>
      </c>
    </row>
    <row r="184" spans="1:10" ht="12.75">
      <c r="A184" s="24"/>
      <c r="B184" s="98"/>
      <c r="C184" s="24"/>
      <c r="D184" s="80"/>
      <c r="E184" s="135"/>
      <c r="F184" s="119" t="s">
        <v>9</v>
      </c>
      <c r="G184" s="95"/>
      <c r="H184" s="88">
        <f>SUM(H177:H183)</f>
        <v>0</v>
      </c>
      <c r="I184" s="89">
        <f>SUM(I177:I183)</f>
        <v>0</v>
      </c>
      <c r="J184" s="89">
        <f>SUM(J177:J183)</f>
        <v>0</v>
      </c>
    </row>
    <row r="185" spans="1:10" ht="12.75">
      <c r="A185" s="24"/>
      <c r="B185" s="98"/>
      <c r="C185" s="24"/>
      <c r="D185" s="80"/>
      <c r="E185" s="135"/>
      <c r="F185" s="99"/>
      <c r="G185" s="95"/>
      <c r="H185" s="100"/>
      <c r="I185" s="101"/>
      <c r="J185" s="101"/>
    </row>
    <row r="186" spans="1:10" ht="12.75">
      <c r="A186" s="24"/>
      <c r="B186" s="94"/>
      <c r="C186" s="24"/>
      <c r="D186" s="80"/>
      <c r="E186" s="84"/>
      <c r="F186" s="104"/>
      <c r="G186" s="95"/>
      <c r="H186" s="100"/>
      <c r="I186" s="101"/>
      <c r="J186" s="101"/>
    </row>
    <row r="187" spans="1:10" ht="12.75">
      <c r="A187" s="24"/>
      <c r="B187" s="98"/>
      <c r="C187" s="24"/>
      <c r="D187" s="80"/>
      <c r="E187" s="84"/>
      <c r="F187" s="113"/>
      <c r="G187" s="95"/>
      <c r="H187" s="100"/>
      <c r="I187" s="101"/>
      <c r="J187" s="101"/>
    </row>
    <row r="188" spans="1:10" ht="12.75">
      <c r="A188" s="24"/>
      <c r="B188" s="126" t="s">
        <v>155</v>
      </c>
      <c r="C188" s="24"/>
      <c r="D188" s="80"/>
      <c r="E188" s="84"/>
      <c r="F188" s="113"/>
      <c r="G188" s="95"/>
      <c r="H188" s="100"/>
      <c r="I188" s="101"/>
      <c r="J188" s="101"/>
    </row>
    <row r="189" spans="1:11" ht="33.75">
      <c r="A189" s="4" t="s">
        <v>22</v>
      </c>
      <c r="B189" s="4" t="s">
        <v>23</v>
      </c>
      <c r="C189" s="115" t="s">
        <v>24</v>
      </c>
      <c r="D189" s="76" t="s">
        <v>25</v>
      </c>
      <c r="E189" s="82" t="s">
        <v>26</v>
      </c>
      <c r="F189" s="48" t="s">
        <v>1</v>
      </c>
      <c r="G189" s="60" t="s">
        <v>27</v>
      </c>
      <c r="H189" s="64" t="s">
        <v>28</v>
      </c>
      <c r="I189" s="48" t="s">
        <v>29</v>
      </c>
      <c r="J189" s="48" t="s">
        <v>30</v>
      </c>
      <c r="K189" s="15" t="s">
        <v>4</v>
      </c>
    </row>
    <row r="190" spans="1:10" ht="44.25" customHeight="1">
      <c r="A190" s="21">
        <v>1</v>
      </c>
      <c r="B190" s="36" t="s">
        <v>101</v>
      </c>
      <c r="C190" s="43"/>
      <c r="D190" s="78" t="s">
        <v>32</v>
      </c>
      <c r="E190" s="83">
        <v>30</v>
      </c>
      <c r="F190" s="53">
        <v>0</v>
      </c>
      <c r="G190" s="110">
        <v>0.08</v>
      </c>
      <c r="H190" s="70">
        <f>F190*E190</f>
        <v>0</v>
      </c>
      <c r="I190" s="71">
        <f>ROUND((H190*G190),2)</f>
        <v>0</v>
      </c>
      <c r="J190" s="71">
        <f>H190+I190</f>
        <v>0</v>
      </c>
    </row>
    <row r="191" spans="1:10" ht="44.25" customHeight="1">
      <c r="A191" s="21">
        <v>2</v>
      </c>
      <c r="B191" s="36" t="s">
        <v>102</v>
      </c>
      <c r="C191" s="43"/>
      <c r="D191" s="78" t="s">
        <v>32</v>
      </c>
      <c r="E191" s="83">
        <v>120</v>
      </c>
      <c r="F191" s="53">
        <v>0</v>
      </c>
      <c r="G191" s="110">
        <v>0.08</v>
      </c>
      <c r="H191" s="70">
        <f>F191*E191</f>
        <v>0</v>
      </c>
      <c r="I191" s="71">
        <f>ROUND((H191*G191),2)</f>
        <v>0</v>
      </c>
      <c r="J191" s="71">
        <f>H191+I191</f>
        <v>0</v>
      </c>
    </row>
    <row r="192" spans="1:10" ht="45" customHeight="1">
      <c r="A192" s="21">
        <v>3</v>
      </c>
      <c r="B192" s="36" t="s">
        <v>160</v>
      </c>
      <c r="C192" s="43"/>
      <c r="D192" s="78" t="s">
        <v>32</v>
      </c>
      <c r="E192" s="83">
        <v>60</v>
      </c>
      <c r="F192" s="53">
        <v>0</v>
      </c>
      <c r="G192" s="110">
        <v>0.08</v>
      </c>
      <c r="H192" s="70">
        <f>F192*E192</f>
        <v>0</v>
      </c>
      <c r="I192" s="71">
        <f>ROUND((H192*G192),2)</f>
        <v>0</v>
      </c>
      <c r="J192" s="71">
        <f>H192+I192</f>
        <v>0</v>
      </c>
    </row>
    <row r="193" spans="1:10" ht="42" customHeight="1">
      <c r="A193" s="21">
        <v>4</v>
      </c>
      <c r="B193" s="36" t="s">
        <v>103</v>
      </c>
      <c r="C193" s="43"/>
      <c r="D193" s="78" t="s">
        <v>32</v>
      </c>
      <c r="E193" s="83">
        <v>40</v>
      </c>
      <c r="F193" s="53">
        <v>0</v>
      </c>
      <c r="G193" s="110">
        <v>0.08</v>
      </c>
      <c r="H193" s="70">
        <f>F193*E193</f>
        <v>0</v>
      </c>
      <c r="I193" s="71">
        <f>ROUND((H193*G193),2)</f>
        <v>0</v>
      </c>
      <c r="J193" s="71">
        <f>H193+I193</f>
        <v>0</v>
      </c>
    </row>
    <row r="194" spans="1:10" ht="12.75">
      <c r="A194" s="24"/>
      <c r="B194" s="40"/>
      <c r="C194" s="112"/>
      <c r="D194" s="80"/>
      <c r="E194" s="84"/>
      <c r="F194" s="119" t="s">
        <v>9</v>
      </c>
      <c r="G194" s="95"/>
      <c r="H194" s="88">
        <f>SUM(H190:H193)</f>
        <v>0</v>
      </c>
      <c r="I194" s="89">
        <f>SUM(I190:I193)</f>
        <v>0</v>
      </c>
      <c r="J194" s="89">
        <f>SUM(J190:J193)</f>
        <v>0</v>
      </c>
    </row>
    <row r="195" spans="1:10" ht="12.75">
      <c r="A195" s="24"/>
      <c r="B195" s="40"/>
      <c r="C195" s="112"/>
      <c r="D195" s="80"/>
      <c r="E195" s="84"/>
      <c r="F195" s="122"/>
      <c r="G195" s="95"/>
      <c r="H195" s="100"/>
      <c r="I195" s="101"/>
      <c r="J195" s="101"/>
    </row>
    <row r="196" spans="1:10" ht="12.75">
      <c r="A196" s="24"/>
      <c r="B196" s="40"/>
      <c r="C196" s="112"/>
      <c r="D196" s="80"/>
      <c r="E196" s="84"/>
      <c r="F196" s="122"/>
      <c r="G196" s="95"/>
      <c r="H196" s="100"/>
      <c r="I196" s="101"/>
      <c r="J196" s="101"/>
    </row>
    <row r="197" spans="1:10" ht="12.75">
      <c r="A197" s="24"/>
      <c r="B197" s="40"/>
      <c r="C197" s="24"/>
      <c r="D197" s="80"/>
      <c r="E197" s="84"/>
      <c r="F197" s="104"/>
      <c r="G197" s="95"/>
      <c r="H197" s="100"/>
      <c r="I197" s="101"/>
      <c r="J197" s="101"/>
    </row>
    <row r="198" spans="1:10" ht="12.75">
      <c r="A198" s="24"/>
      <c r="B198" s="126" t="s">
        <v>156</v>
      </c>
      <c r="C198" s="24"/>
      <c r="D198" s="80"/>
      <c r="E198" s="84"/>
      <c r="F198" s="121"/>
      <c r="G198" s="95"/>
      <c r="H198" s="100"/>
      <c r="I198" s="101"/>
      <c r="J198" s="101"/>
    </row>
    <row r="199" spans="1:11" ht="33.75">
      <c r="A199" s="4" t="s">
        <v>22</v>
      </c>
      <c r="B199" s="4" t="s">
        <v>23</v>
      </c>
      <c r="C199" s="115" t="s">
        <v>24</v>
      </c>
      <c r="D199" s="76" t="s">
        <v>25</v>
      </c>
      <c r="E199" s="82" t="s">
        <v>26</v>
      </c>
      <c r="F199" s="48" t="s">
        <v>1</v>
      </c>
      <c r="G199" s="60" t="s">
        <v>27</v>
      </c>
      <c r="H199" s="64" t="s">
        <v>28</v>
      </c>
      <c r="I199" s="48" t="s">
        <v>29</v>
      </c>
      <c r="J199" s="48" t="s">
        <v>30</v>
      </c>
      <c r="K199" s="15" t="s">
        <v>4</v>
      </c>
    </row>
    <row r="200" spans="1:11" ht="89.25">
      <c r="A200" s="21">
        <v>1</v>
      </c>
      <c r="B200" s="36" t="s">
        <v>115</v>
      </c>
      <c r="C200" s="21"/>
      <c r="D200" s="78" t="s">
        <v>32</v>
      </c>
      <c r="E200" s="83">
        <v>250</v>
      </c>
      <c r="F200" s="53">
        <v>0</v>
      </c>
      <c r="G200" s="31">
        <v>0.08</v>
      </c>
      <c r="H200" s="70">
        <f>F200*E200</f>
        <v>0</v>
      </c>
      <c r="I200" s="71">
        <f>ROUND((H200*G200),2)</f>
        <v>0</v>
      </c>
      <c r="J200" s="71">
        <f>H200+I200</f>
        <v>0</v>
      </c>
      <c r="K200" s="22">
        <v>2</v>
      </c>
    </row>
    <row r="201" spans="1:11" ht="76.5">
      <c r="A201" s="21">
        <v>2</v>
      </c>
      <c r="B201" s="36" t="s">
        <v>116</v>
      </c>
      <c r="C201" s="21"/>
      <c r="D201" s="78" t="s">
        <v>32</v>
      </c>
      <c r="E201" s="83">
        <v>3800</v>
      </c>
      <c r="F201" s="53">
        <v>0</v>
      </c>
      <c r="G201" s="31">
        <v>0.08</v>
      </c>
      <c r="H201" s="70">
        <f>F201*E201</f>
        <v>0</v>
      </c>
      <c r="I201" s="71">
        <f>ROUND((H201*G201),2)</f>
        <v>0</v>
      </c>
      <c r="J201" s="71">
        <f>H201+I201</f>
        <v>0</v>
      </c>
      <c r="K201" s="22">
        <v>2</v>
      </c>
    </row>
    <row r="202" spans="1:11" ht="63.75">
      <c r="A202" s="21">
        <v>3</v>
      </c>
      <c r="B202" s="36" t="s">
        <v>94</v>
      </c>
      <c r="C202" s="21"/>
      <c r="D202" s="78" t="s">
        <v>32</v>
      </c>
      <c r="E202" s="83">
        <v>640</v>
      </c>
      <c r="F202" s="53">
        <v>0</v>
      </c>
      <c r="G202" s="31">
        <v>0.08</v>
      </c>
      <c r="H202" s="70">
        <f>F202*E202</f>
        <v>0</v>
      </c>
      <c r="I202" s="71">
        <f>ROUND((H202*G202),2)</f>
        <v>0</v>
      </c>
      <c r="J202" s="71">
        <f>H202+I202</f>
        <v>0</v>
      </c>
      <c r="K202" s="22">
        <v>2</v>
      </c>
    </row>
    <row r="203" spans="1:11" ht="25.5">
      <c r="A203" s="21">
        <v>4</v>
      </c>
      <c r="B203" s="36" t="s">
        <v>165</v>
      </c>
      <c r="C203" s="21"/>
      <c r="D203" s="78" t="s">
        <v>32</v>
      </c>
      <c r="E203" s="83">
        <v>1900</v>
      </c>
      <c r="F203" s="53">
        <v>0</v>
      </c>
      <c r="G203" s="31">
        <v>0.08</v>
      </c>
      <c r="H203" s="70">
        <f>F203*E203</f>
        <v>0</v>
      </c>
      <c r="I203" s="71">
        <f>ROUND((H203*G203),2)</f>
        <v>0</v>
      </c>
      <c r="J203" s="71">
        <f>H203+I203</f>
        <v>0</v>
      </c>
      <c r="K203" s="22">
        <v>2</v>
      </c>
    </row>
    <row r="204" spans="1:10" ht="12.75">
      <c r="A204" s="24"/>
      <c r="B204" s="40"/>
      <c r="C204" s="24"/>
      <c r="D204" s="80"/>
      <c r="E204" s="84"/>
      <c r="F204" s="119" t="s">
        <v>9</v>
      </c>
      <c r="G204" s="95"/>
      <c r="H204" s="123">
        <f>SUM(H200:H203)</f>
        <v>0</v>
      </c>
      <c r="I204" s="124">
        <f>SUM(I200:I203)</f>
        <v>0</v>
      </c>
      <c r="J204" s="124">
        <f>SUM(J200:J203)</f>
        <v>0</v>
      </c>
    </row>
    <row r="205" spans="1:10" ht="12.75">
      <c r="A205" s="24"/>
      <c r="B205" s="40"/>
      <c r="C205" s="24"/>
      <c r="D205" s="80"/>
      <c r="E205" s="84"/>
      <c r="F205" s="104"/>
      <c r="G205" s="95"/>
      <c r="H205" s="100"/>
      <c r="I205" s="101"/>
      <c r="J205" s="101"/>
    </row>
    <row r="206" spans="1:10" ht="12.75">
      <c r="A206" s="24"/>
      <c r="B206" s="125" t="s">
        <v>157</v>
      </c>
      <c r="C206" s="24"/>
      <c r="D206" s="80"/>
      <c r="E206" s="84"/>
      <c r="F206" s="104"/>
      <c r="G206" s="95"/>
      <c r="H206" s="100"/>
      <c r="I206" s="101"/>
      <c r="J206" s="101"/>
    </row>
    <row r="207" spans="1:11" ht="33.75">
      <c r="A207" s="4" t="s">
        <v>22</v>
      </c>
      <c r="B207" s="4" t="s">
        <v>23</v>
      </c>
      <c r="C207" s="115" t="s">
        <v>24</v>
      </c>
      <c r="D207" s="76" t="s">
        <v>25</v>
      </c>
      <c r="E207" s="82" t="s">
        <v>26</v>
      </c>
      <c r="F207" s="48" t="s">
        <v>1</v>
      </c>
      <c r="G207" s="60" t="s">
        <v>27</v>
      </c>
      <c r="H207" s="64" t="s">
        <v>28</v>
      </c>
      <c r="I207" s="48" t="s">
        <v>29</v>
      </c>
      <c r="J207" s="48" t="s">
        <v>30</v>
      </c>
      <c r="K207" s="15" t="s">
        <v>4</v>
      </c>
    </row>
    <row r="208" spans="1:10" ht="12.75">
      <c r="A208" s="11">
        <v>1</v>
      </c>
      <c r="B208" s="37" t="s">
        <v>138</v>
      </c>
      <c r="C208" s="43"/>
      <c r="D208" s="78" t="s">
        <v>32</v>
      </c>
      <c r="E208" s="83">
        <v>6</v>
      </c>
      <c r="F208" s="53">
        <v>0</v>
      </c>
      <c r="G208" s="31">
        <v>0.08</v>
      </c>
      <c r="H208" s="70">
        <f>F208*E208</f>
        <v>0</v>
      </c>
      <c r="I208" s="71">
        <f>ROUND((H208*G208),2)</f>
        <v>0</v>
      </c>
      <c r="J208" s="71">
        <f>H208+I208</f>
        <v>0</v>
      </c>
    </row>
    <row r="209" spans="1:10" ht="51">
      <c r="A209" s="11">
        <v>2</v>
      </c>
      <c r="B209" s="37" t="s">
        <v>129</v>
      </c>
      <c r="C209" s="21"/>
      <c r="D209" s="78" t="s">
        <v>32</v>
      </c>
      <c r="E209" s="83">
        <v>20</v>
      </c>
      <c r="F209" s="53">
        <v>0</v>
      </c>
      <c r="G209" s="31">
        <v>0.08</v>
      </c>
      <c r="H209" s="70">
        <f>F209*E209</f>
        <v>0</v>
      </c>
      <c r="I209" s="71">
        <f>ROUND((H209*G209),2)</f>
        <v>0</v>
      </c>
      <c r="J209" s="71">
        <f>H209+I209</f>
        <v>0</v>
      </c>
    </row>
    <row r="210" spans="1:10" ht="51">
      <c r="A210" s="11">
        <v>3</v>
      </c>
      <c r="B210" s="36" t="s">
        <v>170</v>
      </c>
      <c r="C210" s="43"/>
      <c r="D210" s="78" t="s">
        <v>32</v>
      </c>
      <c r="E210" s="83">
        <v>360</v>
      </c>
      <c r="F210" s="53">
        <v>0</v>
      </c>
      <c r="G210" s="31">
        <v>0.08</v>
      </c>
      <c r="H210" s="70">
        <f>F210*E210</f>
        <v>0</v>
      </c>
      <c r="I210" s="71">
        <f>ROUND((H210*G210),2)</f>
        <v>0</v>
      </c>
      <c r="J210" s="71">
        <f>H210+I210</f>
        <v>0</v>
      </c>
    </row>
    <row r="211" spans="2:10" ht="12.75">
      <c r="B211" s="36"/>
      <c r="C211" s="21"/>
      <c r="D211" s="78"/>
      <c r="E211" s="83"/>
      <c r="F211" s="57" t="s">
        <v>9</v>
      </c>
      <c r="G211" s="31"/>
      <c r="H211" s="88">
        <f>SUM(H208:H210)</f>
        <v>0</v>
      </c>
      <c r="I211" s="89">
        <f>SUM(I208:I210)</f>
        <v>0</v>
      </c>
      <c r="J211" s="89">
        <f>SUM(J208:J210)</f>
        <v>0</v>
      </c>
    </row>
    <row r="212" spans="2:10" ht="12.75">
      <c r="B212" s="40"/>
      <c r="C212" s="24"/>
      <c r="D212" s="80"/>
      <c r="E212" s="84"/>
      <c r="F212" s="119"/>
      <c r="G212" s="95"/>
      <c r="H212" s="96"/>
      <c r="I212" s="97"/>
      <c r="J212" s="97"/>
    </row>
    <row r="213" spans="2:10" ht="12.75">
      <c r="B213" s="125" t="s">
        <v>158</v>
      </c>
      <c r="C213" s="24"/>
      <c r="D213" s="80"/>
      <c r="E213" s="84"/>
      <c r="F213" s="119"/>
      <c r="G213" s="95"/>
      <c r="H213" s="96"/>
      <c r="I213" s="97"/>
      <c r="J213" s="97"/>
    </row>
    <row r="214" spans="1:11" ht="33.75">
      <c r="A214" s="4" t="s">
        <v>22</v>
      </c>
      <c r="B214" s="4" t="s">
        <v>23</v>
      </c>
      <c r="C214" s="115" t="s">
        <v>24</v>
      </c>
      <c r="D214" s="76" t="s">
        <v>25</v>
      </c>
      <c r="E214" s="82" t="s">
        <v>26</v>
      </c>
      <c r="F214" s="48" t="s">
        <v>1</v>
      </c>
      <c r="G214" s="60" t="s">
        <v>27</v>
      </c>
      <c r="H214" s="64" t="s">
        <v>28</v>
      </c>
      <c r="I214" s="48" t="s">
        <v>29</v>
      </c>
      <c r="J214" s="48" t="s">
        <v>30</v>
      </c>
      <c r="K214" s="15" t="s">
        <v>4</v>
      </c>
    </row>
    <row r="215" spans="1:11" ht="178.5">
      <c r="A215" s="21">
        <v>1</v>
      </c>
      <c r="B215" s="105" t="s">
        <v>177</v>
      </c>
      <c r="C215" s="91"/>
      <c r="D215" s="92" t="s">
        <v>119</v>
      </c>
      <c r="E215" s="139">
        <v>5200</v>
      </c>
      <c r="F215" s="53">
        <v>0</v>
      </c>
      <c r="G215" s="111">
        <v>0.08</v>
      </c>
      <c r="H215" s="106">
        <f>F215*E215</f>
        <v>0</v>
      </c>
      <c r="I215" s="107">
        <f>ROUND((H215*G215),2)</f>
        <v>0</v>
      </c>
      <c r="J215" s="107">
        <f>H215+I215</f>
        <v>0</v>
      </c>
      <c r="K215" s="22" t="s">
        <v>140</v>
      </c>
    </row>
    <row r="216" spans="1:11" ht="191.25">
      <c r="A216" s="21">
        <v>2</v>
      </c>
      <c r="B216" s="105" t="s">
        <v>176</v>
      </c>
      <c r="C216" s="91"/>
      <c r="D216" s="92" t="s">
        <v>119</v>
      </c>
      <c r="E216" s="139">
        <v>500</v>
      </c>
      <c r="F216" s="53">
        <v>0</v>
      </c>
      <c r="G216" s="111">
        <v>0.08</v>
      </c>
      <c r="H216" s="106">
        <f>F216*E216</f>
        <v>0</v>
      </c>
      <c r="I216" s="107">
        <f>ROUND((H216*G216),2)</f>
        <v>0</v>
      </c>
      <c r="J216" s="107">
        <f>H216+I216</f>
        <v>0</v>
      </c>
      <c r="K216" s="22" t="s">
        <v>178</v>
      </c>
    </row>
    <row r="217" spans="1:11" ht="25.5">
      <c r="A217" s="21">
        <v>3</v>
      </c>
      <c r="B217" s="36" t="s">
        <v>141</v>
      </c>
      <c r="C217" s="21"/>
      <c r="D217" s="78" t="s">
        <v>32</v>
      </c>
      <c r="E217" s="140">
        <v>10</v>
      </c>
      <c r="F217" s="53">
        <v>0</v>
      </c>
      <c r="G217" s="31">
        <v>0.23</v>
      </c>
      <c r="H217" s="70">
        <f>F217*E217</f>
        <v>0</v>
      </c>
      <c r="I217" s="71">
        <f>ROUND((H217*G217),2)</f>
        <v>0</v>
      </c>
      <c r="J217" s="71">
        <f>H217+I217</f>
        <v>0</v>
      </c>
      <c r="K217" s="22">
        <v>1</v>
      </c>
    </row>
    <row r="218" spans="2:10" ht="12.75">
      <c r="B218" s="40"/>
      <c r="C218" s="24"/>
      <c r="D218" s="80"/>
      <c r="E218" s="84"/>
      <c r="F218" s="119" t="s">
        <v>9</v>
      </c>
      <c r="G218" s="95"/>
      <c r="H218" s="123">
        <f>SUM(H215:H217)</f>
        <v>0</v>
      </c>
      <c r="I218" s="124">
        <f>SUM(I215:I217)</f>
        <v>0</v>
      </c>
      <c r="J218" s="124">
        <f>SUM(J215:J217)</f>
        <v>0</v>
      </c>
    </row>
    <row r="219" spans="2:10" ht="12.75">
      <c r="B219" s="40"/>
      <c r="C219" s="24"/>
      <c r="D219" s="80"/>
      <c r="E219" s="84"/>
      <c r="F219" s="119"/>
      <c r="G219" s="95"/>
      <c r="H219" s="96"/>
      <c r="I219" s="97"/>
      <c r="J219" s="97"/>
    </row>
    <row r="220" spans="2:10" ht="12.75">
      <c r="B220" s="40"/>
      <c r="C220" s="24"/>
      <c r="D220" s="80"/>
      <c r="E220" s="84"/>
      <c r="F220" s="119"/>
      <c r="G220" s="95"/>
      <c r="H220" s="96"/>
      <c r="I220" s="97"/>
      <c r="J220" s="97"/>
    </row>
    <row r="221" spans="2:10" ht="12.75">
      <c r="B221" s="40"/>
      <c r="C221" s="24"/>
      <c r="D221" s="80"/>
      <c r="E221" s="84"/>
      <c r="F221" s="119"/>
      <c r="G221" s="95"/>
      <c r="H221" s="96"/>
      <c r="I221" s="97"/>
      <c r="J221" s="97"/>
    </row>
    <row r="222" spans="2:10" ht="12.75">
      <c r="B222" s="125" t="s">
        <v>159</v>
      </c>
      <c r="C222" s="24"/>
      <c r="D222" s="80"/>
      <c r="E222" s="84"/>
      <c r="F222" s="119"/>
      <c r="G222" s="95"/>
      <c r="H222" s="96"/>
      <c r="I222" s="97"/>
      <c r="J222" s="97"/>
    </row>
    <row r="223" spans="1:11" ht="33.75">
      <c r="A223" s="4" t="s">
        <v>22</v>
      </c>
      <c r="B223" s="4" t="s">
        <v>23</v>
      </c>
      <c r="C223" s="115" t="s">
        <v>24</v>
      </c>
      <c r="D223" s="76" t="s">
        <v>25</v>
      </c>
      <c r="E223" s="82" t="s">
        <v>26</v>
      </c>
      <c r="F223" s="48" t="s">
        <v>1</v>
      </c>
      <c r="G223" s="60" t="s">
        <v>27</v>
      </c>
      <c r="H223" s="64" t="s">
        <v>28</v>
      </c>
      <c r="I223" s="48" t="s">
        <v>29</v>
      </c>
      <c r="J223" s="48" t="s">
        <v>30</v>
      </c>
      <c r="K223" s="15" t="s">
        <v>4</v>
      </c>
    </row>
    <row r="224" spans="1:11" ht="12.75">
      <c r="A224" s="21">
        <v>1</v>
      </c>
      <c r="B224" s="37" t="s">
        <v>110</v>
      </c>
      <c r="C224" s="43"/>
      <c r="D224" s="78"/>
      <c r="E224" s="83">
        <v>4</v>
      </c>
      <c r="F224" s="53">
        <v>0</v>
      </c>
      <c r="G224" s="110">
        <v>0.08</v>
      </c>
      <c r="H224" s="70">
        <f>F224*E224</f>
        <v>0</v>
      </c>
      <c r="I224" s="71">
        <f>ROUND((H224*G224),2)</f>
        <v>0</v>
      </c>
      <c r="J224" s="71">
        <f>H224+I224</f>
        <v>0</v>
      </c>
      <c r="K224" s="22"/>
    </row>
    <row r="225" spans="1:11" ht="63.75">
      <c r="A225" s="21">
        <v>2</v>
      </c>
      <c r="B225" s="36" t="s">
        <v>161</v>
      </c>
      <c r="C225" s="43"/>
      <c r="D225" s="78"/>
      <c r="E225" s="83">
        <v>150</v>
      </c>
      <c r="F225" s="53">
        <v>0</v>
      </c>
      <c r="G225" s="110">
        <v>0.08</v>
      </c>
      <c r="H225" s="70">
        <f>F225*E225</f>
        <v>0</v>
      </c>
      <c r="I225" s="71">
        <f>ROUND((H225*G225),2)</f>
        <v>0</v>
      </c>
      <c r="J225" s="71">
        <f>H225+I225</f>
        <v>0</v>
      </c>
      <c r="K225" s="22">
        <v>2</v>
      </c>
    </row>
    <row r="226" spans="1:11" ht="12.75">
      <c r="A226" s="21">
        <v>3</v>
      </c>
      <c r="B226" s="36" t="s">
        <v>114</v>
      </c>
      <c r="C226" s="43"/>
      <c r="D226" s="78"/>
      <c r="E226" s="83">
        <v>50</v>
      </c>
      <c r="F226" s="53">
        <v>0</v>
      </c>
      <c r="G226" s="110">
        <v>0.08</v>
      </c>
      <c r="H226" s="70">
        <f>F226*E226</f>
        <v>0</v>
      </c>
      <c r="I226" s="71">
        <f>ROUND((H226*G226),2)</f>
        <v>0</v>
      </c>
      <c r="J226" s="71">
        <f>H226+I226</f>
        <v>0</v>
      </c>
      <c r="K226" s="22"/>
    </row>
    <row r="227" spans="1:11" ht="25.5">
      <c r="A227" s="21">
        <v>4</v>
      </c>
      <c r="B227" s="37" t="s">
        <v>95</v>
      </c>
      <c r="C227" s="21"/>
      <c r="D227" s="78" t="s">
        <v>32</v>
      </c>
      <c r="E227" s="83">
        <v>200</v>
      </c>
      <c r="F227" s="53">
        <v>0</v>
      </c>
      <c r="G227" s="31">
        <v>0.08</v>
      </c>
      <c r="H227" s="70">
        <f>F227*E227</f>
        <v>0</v>
      </c>
      <c r="I227" s="71">
        <f>ROUND((H227*G227),2)</f>
        <v>0</v>
      </c>
      <c r="J227" s="71">
        <f>H227+I227</f>
        <v>0</v>
      </c>
      <c r="K227" s="22"/>
    </row>
    <row r="228" spans="2:10" ht="12.75">
      <c r="B228" s="40"/>
      <c r="C228" s="24"/>
      <c r="D228" s="80"/>
      <c r="E228" s="84"/>
      <c r="F228" s="119" t="s">
        <v>9</v>
      </c>
      <c r="G228" s="95"/>
      <c r="H228" s="88">
        <f>SUM(H224:H227)</f>
        <v>0</v>
      </c>
      <c r="I228" s="89">
        <f>SUM(I224:I227)</f>
        <v>0</v>
      </c>
      <c r="J228" s="89">
        <f>SUM(J224:J227)</f>
        <v>0</v>
      </c>
    </row>
    <row r="229" spans="2:10" ht="12.75">
      <c r="B229" s="40"/>
      <c r="C229" s="24"/>
      <c r="D229" s="80"/>
      <c r="E229" s="84"/>
      <c r="F229" s="119"/>
      <c r="G229" s="95"/>
      <c r="H229" s="96"/>
      <c r="I229" s="97"/>
      <c r="J229" s="97"/>
    </row>
    <row r="230" spans="2:10" ht="12.75">
      <c r="B230" s="125" t="s">
        <v>179</v>
      </c>
      <c r="C230" s="24"/>
      <c r="D230" s="80"/>
      <c r="E230" s="84"/>
      <c r="F230" s="119"/>
      <c r="G230" s="95"/>
      <c r="H230" s="96"/>
      <c r="I230" s="97"/>
      <c r="J230" s="97"/>
    </row>
    <row r="231" spans="1:11" ht="33.75">
      <c r="A231" s="4" t="s">
        <v>22</v>
      </c>
      <c r="B231" s="4" t="s">
        <v>23</v>
      </c>
      <c r="C231" s="115" t="s">
        <v>24</v>
      </c>
      <c r="D231" s="76" t="s">
        <v>25</v>
      </c>
      <c r="E231" s="82" t="s">
        <v>26</v>
      </c>
      <c r="F231" s="48" t="s">
        <v>1</v>
      </c>
      <c r="G231" s="60" t="s">
        <v>27</v>
      </c>
      <c r="H231" s="64" t="s">
        <v>28</v>
      </c>
      <c r="I231" s="48" t="s">
        <v>29</v>
      </c>
      <c r="J231" s="48" t="s">
        <v>30</v>
      </c>
      <c r="K231" s="15" t="s">
        <v>4</v>
      </c>
    </row>
    <row r="232" spans="1:11" ht="12.75">
      <c r="A232" s="21">
        <v>1</v>
      </c>
      <c r="B232" s="37" t="s">
        <v>180</v>
      </c>
      <c r="C232" s="43"/>
      <c r="D232" s="78" t="s">
        <v>32</v>
      </c>
      <c r="E232" s="83">
        <v>1200</v>
      </c>
      <c r="F232" s="53">
        <v>0</v>
      </c>
      <c r="G232" s="110">
        <v>0.08</v>
      </c>
      <c r="H232" s="70">
        <f>F232*E232</f>
        <v>0</v>
      </c>
      <c r="I232" s="71">
        <f>ROUND((H232*G232),2)</f>
        <v>0</v>
      </c>
      <c r="J232" s="71">
        <f>H232+I232</f>
        <v>0</v>
      </c>
      <c r="K232" s="22"/>
    </row>
    <row r="233" spans="2:10" ht="12.75">
      <c r="B233" s="40"/>
      <c r="C233" s="24"/>
      <c r="D233" s="80"/>
      <c r="E233" s="84"/>
      <c r="F233" s="119" t="s">
        <v>9</v>
      </c>
      <c r="G233" s="95"/>
      <c r="H233" s="88">
        <f>SUM(H229:H232)</f>
        <v>0</v>
      </c>
      <c r="I233" s="89">
        <f>SUM(I229:I232)</f>
        <v>0</v>
      </c>
      <c r="J233" s="89">
        <f>SUM(J229:J232)</f>
        <v>0</v>
      </c>
    </row>
    <row r="234" spans="2:10" ht="12.75">
      <c r="B234" s="40"/>
      <c r="C234" s="24"/>
      <c r="D234" s="80"/>
      <c r="E234" s="84"/>
      <c r="F234" s="119"/>
      <c r="G234" s="95"/>
      <c r="H234" s="96"/>
      <c r="I234" s="97"/>
      <c r="J234" s="97"/>
    </row>
    <row r="235" spans="2:10" ht="12.75">
      <c r="B235" s="40"/>
      <c r="C235" s="24"/>
      <c r="D235" s="80"/>
      <c r="E235" s="84"/>
      <c r="F235" s="119"/>
      <c r="G235" s="95"/>
      <c r="H235" s="96"/>
      <c r="I235" s="97"/>
      <c r="J235" s="97"/>
    </row>
    <row r="236" ht="25.5">
      <c r="B236" s="32" t="s">
        <v>5</v>
      </c>
    </row>
    <row r="237" ht="63.75">
      <c r="B237" s="33" t="s">
        <v>2</v>
      </c>
    </row>
    <row r="238" spans="2:10" ht="12.75">
      <c r="B238" s="12"/>
      <c r="E238" s="133" t="s">
        <v>20</v>
      </c>
      <c r="H238" s="130">
        <f>H233+H228+H218+H211+H204+H194+H184+H172+H166+H159+H144+H136+H117+H105+H86+H71+H52+H44+H31+H26+H18+H9</f>
        <v>0</v>
      </c>
      <c r="I238" s="46">
        <f>J238-H238</f>
        <v>0</v>
      </c>
      <c r="J238" s="46">
        <f>J233+J228+J218+J211+J204+J194+J184+J172+J166+J159+J144+J136+J117+J105+J86+J71+J52+J44+J31+J26+J18+J9</f>
        <v>0</v>
      </c>
    </row>
    <row r="239" ht="12.75">
      <c r="H239" s="129"/>
    </row>
    <row r="240" spans="2:8" ht="12.75">
      <c r="B240" s="34" t="s">
        <v>10</v>
      </c>
      <c r="E240" s="133" t="s">
        <v>21</v>
      </c>
      <c r="H240" s="130">
        <f>H238/4.0196</f>
        <v>0</v>
      </c>
    </row>
    <row r="241" ht="15">
      <c r="B241" s="128" t="s">
        <v>11</v>
      </c>
    </row>
    <row r="242" ht="15">
      <c r="B242" s="128" t="s">
        <v>12</v>
      </c>
    </row>
    <row r="243" ht="15">
      <c r="B243" s="128" t="s">
        <v>13</v>
      </c>
    </row>
    <row r="244" ht="15">
      <c r="B244" s="128" t="s">
        <v>14</v>
      </c>
    </row>
    <row r="245" ht="15">
      <c r="B245" s="128" t="s">
        <v>0</v>
      </c>
    </row>
    <row r="246" ht="15">
      <c r="B246" s="128" t="s">
        <v>15</v>
      </c>
    </row>
    <row r="247" ht="15">
      <c r="B247" s="128" t="s">
        <v>16</v>
      </c>
    </row>
    <row r="248" ht="15">
      <c r="B248" s="128" t="s">
        <v>17</v>
      </c>
    </row>
    <row r="249" ht="15">
      <c r="B249" s="128"/>
    </row>
    <row r="250" spans="1:2" ht="15">
      <c r="A250" s="11" t="s">
        <v>182</v>
      </c>
      <c r="B250" s="128"/>
    </row>
    <row r="251" ht="15">
      <c r="B251" s="128"/>
    </row>
    <row r="252" ht="15">
      <c r="B252" s="128"/>
    </row>
    <row r="253" ht="15">
      <c r="B253" s="128"/>
    </row>
    <row r="254" ht="15">
      <c r="B254" s="128"/>
    </row>
  </sheetData>
  <printOptions/>
  <pageMargins left="0.33" right="0.19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2012-04-11T05:47:05Z</cp:lastPrinted>
  <dcterms:created xsi:type="dcterms:W3CDTF">2011-12-29T08:05:45Z</dcterms:created>
  <dcterms:modified xsi:type="dcterms:W3CDTF">2012-04-12T06:53:54Z</dcterms:modified>
  <cp:category/>
  <cp:version/>
  <cp:contentType/>
  <cp:contentStatus/>
</cp:coreProperties>
</file>