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0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'Arkusz1'!$A$2:$K$196</definedName>
  </definedNames>
  <calcPr fullCalcOnLoad="1"/>
</workbook>
</file>

<file path=xl/sharedStrings.xml><?xml version="1.0" encoding="utf-8"?>
<sst xmlns="http://schemas.openxmlformats.org/spreadsheetml/2006/main" count="434" uniqueCount="208">
  <si>
    <t xml:space="preserve">Zamawiajacy w poz. 24 rozumie dopasowanie ilości płytek z celkami do ilości odczynnika </t>
  </si>
  <si>
    <t xml:space="preserve">P/ciała ANA(screening)zestaw zawiera testy +kalibratory+materiały kontrolne </t>
  </si>
  <si>
    <t>Pakiet 2 -Zestawy do badań metodą ELISA (Infekcje)</t>
  </si>
  <si>
    <t>Pakiet 3 -Zestawy do badań metodą ELISA</t>
  </si>
  <si>
    <t>PAKIET 4 - Płyny i materiały zużywalne do obsługi i pracy analizatora biochemicznego Vitalab flexor</t>
  </si>
  <si>
    <t>Pakiet 5 - Żele do immunofiksacji</t>
  </si>
  <si>
    <t>Pakiet 6 - Podłoża w butelkach i na płytkach</t>
  </si>
  <si>
    <t>Pakiet 7 - Kontrola sterylizacji</t>
  </si>
  <si>
    <t>Pakiet 8 - Serotypowanie E.coli i Shigella/Salmonella</t>
  </si>
  <si>
    <t>Pakiet 9 - Inne odczynniki</t>
  </si>
  <si>
    <t xml:space="preserve">Pakiet 10 - Testy alergologiczne </t>
  </si>
  <si>
    <t>Podłoże chromogenne do wybiórczej izolacji gronkowców i bezpośredniej identyfikacji Staphylococcus aureus</t>
  </si>
  <si>
    <t>Wieloparametrowy wskaźnik chemiczny do pary wodnej</t>
  </si>
  <si>
    <t>opak a' 5 szt</t>
  </si>
  <si>
    <t xml:space="preserve"> opak a'40szt</t>
  </si>
  <si>
    <t>opak a' 100szt</t>
  </si>
  <si>
    <t xml:space="preserve">opak a' 250 szt  </t>
  </si>
  <si>
    <t xml:space="preserve">opak. </t>
  </si>
  <si>
    <t>opak. 300
 oznaczeń</t>
  </si>
  <si>
    <t>Pakiet 1- Odczynniki do metod manualnych</t>
  </si>
  <si>
    <t xml:space="preserve">R1 1x120
R2 2x100+wzorzec </t>
  </si>
  <si>
    <t>zestaw żeli do immunofiksacji IF K 20</t>
  </si>
  <si>
    <t>Grażyna konecka Diagmed</t>
  </si>
  <si>
    <t>Surowica kontrolna - parametry biochemiczne Normal</t>
  </si>
  <si>
    <t xml:space="preserve">Komplet antysurowic do immunofiksacji 
 (antyIgG łańcuchy ciężkie, anty IgA łańcychy ciężkie, 
anty IgM łańcuchy ciężkie, Anty Kappa lekkie -wolne +związane, 
anty Lambda Lekiie-wolne +związane, 
anty Lambda lekkie-wolne +związane , fixative solution) </t>
  </si>
  <si>
    <t>opak po 1 ml 
każdej surowicy</t>
  </si>
  <si>
    <t>Zestaw żeli do białka Bence_Jonesa</t>
  </si>
  <si>
    <t>Zestaw antysurowic do białka Bence-Jonesa w moczu anty(IgG+IgM+IgA)mix łańcuchy ciężkie, 
anty Kappa lekie wolne+związane, 
anty Lambda lekkie+związane,
 anty Kappa lekkie, anty Lambda lekkie</t>
  </si>
  <si>
    <t xml:space="preserve"> </t>
  </si>
  <si>
    <t>Surowica kontrolna - parametry biochemiczne Patologiczny</t>
  </si>
  <si>
    <t xml:space="preserve">Podłoże do wybiórczej izolacji Shigellaa Salmonela Hektoen Enteric Agar </t>
  </si>
  <si>
    <t>Podłoze chromogenne do ilościowej oceny drobnoustrojów w moczu i bezpośredniej identyfikacji E.coli</t>
  </si>
  <si>
    <t>Immunofiksacja wykonywana w systemie Paragon, densytometr Appraise firmy BECKMAN</t>
  </si>
  <si>
    <t>1x500 ml</t>
  </si>
  <si>
    <t>Zamawiający w poz. 2 rozumie paski kompatybilne z aparatem Clinitec 500</t>
  </si>
  <si>
    <t>Mykoplazma IgM/IgG-zestaw zawiera testy +kalibratory+materiały kontrolne</t>
  </si>
  <si>
    <t>Borelioza IgM zestaw zawiera testy +kalibratory+materiały kontrolne</t>
  </si>
  <si>
    <t>RF Sorbo Tech ( do Mycoplazmy Ig M )</t>
  </si>
  <si>
    <t>1x 2 ml</t>
  </si>
  <si>
    <t>Borelioza IgG zestaw zawiera testy +kalibratory+materiały kontrolne</t>
  </si>
  <si>
    <t>Borelioza IgM Western Blotta(antygen rekombinowany)zestaw zawiera testy +kalibratory+materiały kontrolne</t>
  </si>
  <si>
    <t>Podłoże tioglikolanowe z rezazuryną w probówkach, 8-10ml</t>
  </si>
  <si>
    <t>Bulion Todd Hewitta z antybiotykami do namnażania Stretococcus agalactiae, 8-10ml</t>
  </si>
  <si>
    <t>Agar Schaedlera z krwią baranią, płytki</t>
  </si>
  <si>
    <t>Agar Schaedlera z krwią baranią i antybiotykami, płytki</t>
  </si>
  <si>
    <t>Podłoże seleninowo-fosforanowe do namnażania Shigella, Salmonela w probówkach, 8-10ml</t>
  </si>
  <si>
    <t>Borelioza IgG Western Blotta (antygen rekombinowany)zestaw zawiera testy +kalibratory+materiały kontrolne</t>
  </si>
  <si>
    <t>Zamawiający bezwzględnie wymaga polskojęzycznej obsługi wykonania badań oraz długiego okresu ważności zestawów do wykonania badań (min 8 miesięcy)</t>
  </si>
  <si>
    <t>WARUNKI BEZWZGLĘDNE dla testów Elisa Borelia Ig G i Borelia Ig M( poz 4 i 5):</t>
  </si>
  <si>
    <t>Wzorzec albuminy</t>
  </si>
  <si>
    <t>UWAGI:</t>
  </si>
  <si>
    <t xml:space="preserve"> oprócz polskojęzycznej instrukcji wykonania wymaga się dołączenia materiałów reklamowych potwierdzających wymagania zawarte w  poniższych punktach: -Możliwość oznaczeń zarówno w surowicy jak i PMR przy użyciu tego samego zestawu(metodyka testu zawiera procedurę rozcienczania i wykonania oznaczeń z PMR ) - Wykrywanie 3 genogatunków europejskich z zastosowaniem do opłaszczenia płytki rekombinowanych antygenów:   B.afzelli.B.garinii i B.burgdorfrei sensu stricto.   Obliczanie wyniku na podstawie standardu CUT OFF(1 oznaczenie Nie dopuszcza sie wyliczania na podstawie wykreślania krzywej z kilku standardów.Bufor do rozcieńczania surowicy w klasie M powinien zawierać czynnik usuwającyRF.</t>
  </si>
  <si>
    <t>podłoże agarowe sabourauda</t>
  </si>
  <si>
    <t>Agar czekoladowy wybiórczy dla haemophilus</t>
  </si>
  <si>
    <t>Mueller Hinton Agar II 90mm</t>
  </si>
  <si>
    <t>10szt/op</t>
  </si>
  <si>
    <t xml:space="preserve">Podłoże chromogenne do wykrywania i bezpośredniej identyfikacji Streptococcus agalactiae </t>
  </si>
  <si>
    <t>Mueller Hinton Agar II 145mm</t>
  </si>
  <si>
    <t>Podłoże chromogenne do wykrywania MRSA</t>
  </si>
  <si>
    <t>Podłoże chromogenne do wykrywania ESBL u gram(-) pałeczek z rozróznieniem gatunków</t>
  </si>
  <si>
    <t>Podłoże chromogenne do wybiórczej izolacji i bezpośredniej identyfikacji Pseudomonas aeruginosa</t>
  </si>
  <si>
    <t>Agar czekoladowy  z PolyVitex lub alternatywny</t>
  </si>
  <si>
    <t xml:space="preserve">Salmonella-Shigella Agar </t>
  </si>
  <si>
    <t xml:space="preserve">należy dostarczyć : Certyfikat ISO 9001,ISO 13485:2003 </t>
  </si>
  <si>
    <t xml:space="preserve">Certyfikaty Kontroli Jakości do każdej dostawy- powinien zawierać:nazwę producenta, nazwę produktu, nr.serii, </t>
  </si>
  <si>
    <t>datę produkcji i ważnoąści, skład podłoża, ogólna charakterystyka ( ph, kolor, sterylność)</t>
  </si>
  <si>
    <t>charakter. Mikrobiologiczna( ilościowe oznaczanie żyzności i selektywności, wykaz szczepów użytych do kontroli z kolekcji ATCC)</t>
  </si>
  <si>
    <t>podpis osoby kontrolującej</t>
  </si>
  <si>
    <t>Termin ważności podłóż na płytkach min 6- 8 tygodni, podłoż zawierających krew 5-6 tyg., podłóż w butelkach min. 12 m-cy.</t>
  </si>
  <si>
    <t>Płytki o średnicy 90 mm( z wyjątkiem poz.15)</t>
  </si>
  <si>
    <t>W przypadku braku opakowań po 100 szt podać cenę równoważną obowiązującą przy jednorazowym zakupie 100szt asortymentu</t>
  </si>
  <si>
    <t>nadruk na płytce ma zawierać nazwe pożywki nazwę firmy, nr. Serii, datę ważności ,datę i godzinę wylania</t>
  </si>
  <si>
    <t>karty charakterystyki - dostarczone przez Wykonawcę</t>
  </si>
  <si>
    <t>ulotki w języku polskim</t>
  </si>
  <si>
    <t xml:space="preserve">data ważności zestawów min 1 rok </t>
  </si>
  <si>
    <t>poz. 1 zestawa v zawiera odczynniki wieloważne dla antygenów A,B,C, EPEC oraz jednoważne  O111,O26, O55, O127, O142</t>
  </si>
  <si>
    <t xml:space="preserve"> zestawy muszą zawierać kontrolę dodatnią, ujemną, karty reakcyjne, odczynniki z zakraplaczami, możliwość wykonania testów z podłoża płynnego seleninowo-fosforanowego jak i z podłoża stałego</t>
  </si>
  <si>
    <t>poz. 2 zestaw zawiera odczynnik wieloważny B,E,G, oraz jednoważne grupy B,C1,C2,D,E,G,</t>
  </si>
  <si>
    <t>Pozycje  1-9, oraz poz. Nr 32 i 36  podłoża w butelkach</t>
  </si>
  <si>
    <t>Pozycje  10-31, oraz poz. Nr 33-35  podłoża na płytkach</t>
  </si>
  <si>
    <t>Osuszacz</t>
  </si>
  <si>
    <t>Odczynnik Waaler-Rose + kontrola dodatnia i ujemna</t>
  </si>
  <si>
    <t xml:space="preserve">Poz. 19 - możliwość hodowli w warunkach mikroaerofilnych  </t>
  </si>
  <si>
    <t>Poz. 14, 15, 16, 27 - dostawa płytek jednej serii w jednym zamówieniu</t>
  </si>
  <si>
    <t>2ml</t>
  </si>
  <si>
    <t>op</t>
  </si>
  <si>
    <t>EDTA 0,5M do oznaczania MBL</t>
  </si>
  <si>
    <t>Kwas fenyloboronowy do oznaczania KPC</t>
  </si>
  <si>
    <t>KOH 20% lub10%</t>
  </si>
  <si>
    <t>ZAŁĄCZNIK nr 5 cenowy</t>
  </si>
  <si>
    <t>3 ml</t>
  </si>
  <si>
    <t>3-5 ml</t>
  </si>
  <si>
    <t>UWAGA!</t>
  </si>
  <si>
    <t>Razem</t>
  </si>
  <si>
    <t>Podsumowanie w PLN</t>
  </si>
  <si>
    <t>Podsumowanie w EUR</t>
  </si>
  <si>
    <t>Odczynniki oraz sprzęt laboratoryjny i testy alergologiczne</t>
  </si>
  <si>
    <t>testy pokarmowe marchew</t>
  </si>
  <si>
    <t>testy pokarmowe ryż</t>
  </si>
  <si>
    <t>testy pokarmowe soja</t>
  </si>
  <si>
    <t>Wartość brutto</t>
  </si>
  <si>
    <t>Termin dostawy w ciągu 5 dni roboczych</t>
  </si>
  <si>
    <t>Lp</t>
  </si>
  <si>
    <t>Nazwa</t>
  </si>
  <si>
    <t>Wielkość opakowania</t>
  </si>
  <si>
    <t>j.m.</t>
  </si>
  <si>
    <t>Ilość</t>
  </si>
  <si>
    <t>wartość netto</t>
  </si>
  <si>
    <t>cena</t>
  </si>
  <si>
    <t>kpl</t>
  </si>
  <si>
    <t>L.p</t>
  </si>
  <si>
    <t xml:space="preserve">ilość </t>
  </si>
  <si>
    <t>Razem:</t>
  </si>
  <si>
    <t>wielkość opakowania</t>
  </si>
  <si>
    <t>j.m</t>
  </si>
  <si>
    <t>podłoże agarowe sabourauda z chloramphenicolem</t>
  </si>
  <si>
    <t>6x200mL</t>
  </si>
  <si>
    <t>Mannitol Salt Agar</t>
  </si>
  <si>
    <t>Podłoże tioglikolanowe z rezazuryną</t>
  </si>
  <si>
    <t>12x100mL</t>
  </si>
  <si>
    <t>Mac Conkey z filoletem krystalicznym</t>
  </si>
  <si>
    <t>6x100ml</t>
  </si>
  <si>
    <t>podłoże do bezpośredniej izolacji i identyfikacji E.coli O157H7</t>
  </si>
  <si>
    <t>Podłoże Muller Hinton Agar II</t>
  </si>
  <si>
    <t>20szt/op</t>
  </si>
  <si>
    <t>Mueller Hinton +5% krew /barania/</t>
  </si>
  <si>
    <t>płytki odciskowe do kontroli skażenia mikrobiol. Powierzchni i powietrza</t>
  </si>
  <si>
    <t>Podłoże D-cocosel Agar</t>
  </si>
  <si>
    <t>Columbiaagar+5% krew /barania/</t>
  </si>
  <si>
    <t>100szt/op</t>
  </si>
  <si>
    <t>Podłoza do hodowli dermatofitów ( Sabouraud/ Sabouraud z aktidionem)</t>
  </si>
  <si>
    <t>Podłoze transportowe do posiewu moczu( Cled/ Mac Conkey)</t>
  </si>
  <si>
    <t>Podłoże dwuczęściowe CPS/ Columbia CNA + 5% krew barania</t>
  </si>
  <si>
    <t>Podłoże chromogenne do badań przesiewowych z rozróznieniem Enterococcus faecalis od Enterococcus feacium wykazujących nabytą oporność na wankomycynę</t>
  </si>
  <si>
    <t>Płytki pakowane szczelnie  20 szt i 100 szt.</t>
  </si>
  <si>
    <t>Do każdego podłoża chromogennego oferent dołączy kolorowe ulotki obrazujące wzrost kolonii</t>
  </si>
  <si>
    <t>Podłoża na płytkach z żebrami wentylacyjnymi</t>
  </si>
  <si>
    <t>Podłoże chromogenne do wybiórczej izolacji Yersina</t>
  </si>
  <si>
    <t>Podłoże Muller Hinton Agar II z 5% krwią końską i 20 ugL NAD</t>
  </si>
  <si>
    <t>Podłoże chromogenne do wybiórczej i bezpośredniej identyfikacji C.albicans</t>
  </si>
  <si>
    <t>jm</t>
  </si>
  <si>
    <t>opak</t>
  </si>
  <si>
    <t>szt</t>
  </si>
  <si>
    <t>ilość</t>
  </si>
  <si>
    <t>100ml</t>
  </si>
  <si>
    <t xml:space="preserve"> Sporal A </t>
  </si>
  <si>
    <t>Sporal S</t>
  </si>
  <si>
    <t>Rurki Browna</t>
  </si>
  <si>
    <t>zestaw  lateksowy do wykrywania i identyfikacji EPEC</t>
  </si>
  <si>
    <t>zestaw  lateksowy do wykrywania i identyfikacji grupowych antygenów Salmonella</t>
  </si>
  <si>
    <t>zestaw lateksowy do wykrywania i identyfikacji grupowych antygenów Shigella sonnei</t>
  </si>
  <si>
    <t>Oferent dostaracza karty charakterystyki, certyfikaty jakośći, instrukcje wykonane w języku polskim</t>
  </si>
  <si>
    <t>0,86,O119,, O124, O125,O126,O128,O25,O44,O114</t>
  </si>
  <si>
    <t>Odczynnik Sudan III</t>
  </si>
  <si>
    <t xml:space="preserve">Odczynnik Lugola </t>
  </si>
  <si>
    <t>Olejek imersyjny</t>
  </si>
  <si>
    <t>1x100 ml</t>
  </si>
  <si>
    <t>1x100ml</t>
  </si>
  <si>
    <t>1x 96 oznaczeń</t>
  </si>
  <si>
    <t>1x 96      „</t>
  </si>
  <si>
    <t>1x 96     „</t>
  </si>
  <si>
    <t>1x 96     ‘</t>
  </si>
  <si>
    <t>razem</t>
  </si>
  <si>
    <t>1x20</t>
  </si>
  <si>
    <t>100 ml</t>
  </si>
  <si>
    <t>wielkość 
opakowań</t>
  </si>
  <si>
    <t>VAT%</t>
  </si>
  <si>
    <t>ilość opakowań</t>
  </si>
  <si>
    <t xml:space="preserve">cena jed. netto </t>
  </si>
  <si>
    <t>Cena jed. Brutto</t>
  </si>
  <si>
    <t xml:space="preserve">cena jed. netto  </t>
  </si>
  <si>
    <t xml:space="preserve">cena jed. netto  za 1 opak </t>
  </si>
  <si>
    <t>VAT 
(zł)</t>
  </si>
  <si>
    <t>Białko w moczu i PMR + wzorzec</t>
  </si>
  <si>
    <t>3x100ml</t>
  </si>
  <si>
    <t>Paski do moczu Uristik A 10 (10-parametrowe)</t>
  </si>
  <si>
    <t>Paski do glukozy w moczu (2-parametrowe)</t>
  </si>
  <si>
    <t>Mocz kontrolny dodatni</t>
  </si>
  <si>
    <t>1x 100 szt</t>
  </si>
  <si>
    <t>1x25 szt</t>
  </si>
  <si>
    <t>Mocz kontrolny ujemny</t>
  </si>
  <si>
    <t>100 testów</t>
  </si>
  <si>
    <t>Mukoproteidy</t>
  </si>
  <si>
    <t>20x5 ml</t>
  </si>
  <si>
    <t>Barwnik May Grunwalda(roztwór)</t>
  </si>
  <si>
    <t>1000 ml</t>
  </si>
  <si>
    <t xml:space="preserve">Barwik Giemzy </t>
  </si>
  <si>
    <t>500 ml</t>
  </si>
  <si>
    <t>Barwnik do retikulocytów</t>
  </si>
  <si>
    <t xml:space="preserve">20% kwas sulfoslicylowy </t>
  </si>
  <si>
    <t>Odczynnik Pandyego</t>
  </si>
  <si>
    <t>Odczynnik Nonne Apleta</t>
  </si>
  <si>
    <t>WR - test przesiewowy+kontr. Dodatnia i ujemna</t>
  </si>
  <si>
    <t>Test potwierdzający TPHA+płytki z celkami do oznaczania TPHA</t>
  </si>
  <si>
    <t>System solution</t>
  </si>
  <si>
    <t>1000ml</t>
  </si>
  <si>
    <t>Sputofluor</t>
  </si>
  <si>
    <t>Rotor</t>
  </si>
  <si>
    <t xml:space="preserve">Żarówka </t>
  </si>
  <si>
    <t>Uszczelki do igieł próbkowych</t>
  </si>
  <si>
    <t>Uszczelki do igieł odczynnikowych</t>
  </si>
  <si>
    <t xml:space="preserve">Gumki do mieszadła </t>
  </si>
  <si>
    <t>Końcówka filtru do H2O</t>
  </si>
  <si>
    <t>1x10 żeli</t>
  </si>
  <si>
    <t>Fluidil</t>
  </si>
  <si>
    <t>1x5ml</t>
  </si>
  <si>
    <t>opak.</t>
  </si>
  <si>
    <t>Starachowice 14.04.2012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</si>
</sst>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"/>
    <numFmt numFmtId="166" formatCode="#,##0.000\ &quot;zł&quot;"/>
    <numFmt numFmtId="167" formatCode="#,##0.00\ _z_ł"/>
    <numFmt numFmtId="168" formatCode="#,##0.00\ [$PLN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">
    <font>
      <sz val="10"/>
      <name val="Arial"/>
      <family val="0"/>
    </font>
    <font>
      <sz val="11"/>
      <name val="Tahoma"/>
      <family val="2"/>
    </font>
    <font>
      <i/>
      <sz val="11"/>
      <name val="Tahoma"/>
      <family val="2"/>
    </font>
    <font>
      <b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/>
    </xf>
    <xf numFmtId="4" fontId="3" fillId="0" borderId="6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Fill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/>
    </xf>
    <xf numFmtId="4" fontId="1" fillId="2" borderId="5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16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5"/>
  <sheetViews>
    <sheetView tabSelected="1" zoomScale="75" zoomScaleNormal="75" zoomScaleSheetLayoutView="75" workbookViewId="0" topLeftCell="A146">
      <selection activeCell="B194" sqref="B194"/>
    </sheetView>
  </sheetViews>
  <sheetFormatPr defaultColWidth="9.140625" defaultRowHeight="12.75"/>
  <cols>
    <col min="1" max="1" width="6.140625" style="2" customWidth="1"/>
    <col min="2" max="2" width="61.7109375" style="2" customWidth="1"/>
    <col min="3" max="3" width="15.7109375" style="2" customWidth="1"/>
    <col min="4" max="4" width="13.7109375" style="2" bestFit="1" customWidth="1"/>
    <col min="5" max="5" width="18.421875" style="17" bestFit="1" customWidth="1"/>
    <col min="6" max="6" width="20.00390625" style="49" customWidth="1"/>
    <col min="7" max="7" width="8.7109375" style="2" bestFit="1" customWidth="1"/>
    <col min="8" max="8" width="16.57421875" style="49" bestFit="1" customWidth="1"/>
    <col min="9" max="9" width="19.28125" style="49" customWidth="1"/>
    <col min="10" max="10" width="19.7109375" style="49" customWidth="1"/>
    <col min="11" max="11" width="19.57421875" style="49" customWidth="1"/>
    <col min="12" max="12" width="13.7109375" style="2" customWidth="1"/>
    <col min="13" max="16384" width="9.140625" style="2" customWidth="1"/>
  </cols>
  <sheetData>
    <row r="2" ht="15">
      <c r="B2" s="76" t="s">
        <v>89</v>
      </c>
    </row>
    <row r="3" ht="15">
      <c r="B3" s="76" t="s">
        <v>96</v>
      </c>
    </row>
    <row r="5" spans="1:11" ht="14.25">
      <c r="A5" s="40" t="s">
        <v>19</v>
      </c>
      <c r="F5" s="44"/>
      <c r="G5" s="3"/>
      <c r="H5" s="44"/>
      <c r="I5" s="44"/>
      <c r="J5" s="44"/>
      <c r="K5" s="44"/>
    </row>
    <row r="6" spans="1:11" ht="28.5">
      <c r="A6" s="66" t="s">
        <v>102</v>
      </c>
      <c r="B6" s="59" t="s">
        <v>103</v>
      </c>
      <c r="C6" s="59" t="s">
        <v>104</v>
      </c>
      <c r="D6" s="59" t="s">
        <v>105</v>
      </c>
      <c r="E6" s="61" t="s">
        <v>106</v>
      </c>
      <c r="F6" s="67" t="s">
        <v>170</v>
      </c>
      <c r="G6" s="63" t="s">
        <v>166</v>
      </c>
      <c r="H6" s="64" t="s">
        <v>169</v>
      </c>
      <c r="I6" s="65" t="s">
        <v>107</v>
      </c>
      <c r="J6" s="62" t="s">
        <v>172</v>
      </c>
      <c r="K6" s="64" t="s">
        <v>100</v>
      </c>
    </row>
    <row r="7" spans="1:11" ht="14.25">
      <c r="A7" s="19">
        <v>1</v>
      </c>
      <c r="B7" s="6" t="s">
        <v>173</v>
      </c>
      <c r="C7" s="6" t="s">
        <v>174</v>
      </c>
      <c r="D7" s="8" t="s">
        <v>141</v>
      </c>
      <c r="E7" s="19">
        <v>9</v>
      </c>
      <c r="F7" s="45"/>
      <c r="G7" s="9">
        <v>0.08</v>
      </c>
      <c r="H7" s="47">
        <f>F7*1.08</f>
        <v>0</v>
      </c>
      <c r="I7" s="45">
        <f>F7*E7</f>
        <v>0</v>
      </c>
      <c r="J7" s="45">
        <f aca="true" t="shared" si="0" ref="J7:J27">I7*0.08</f>
        <v>0</v>
      </c>
      <c r="K7" s="45">
        <f>ROUND((I7*108%),2)</f>
        <v>0</v>
      </c>
    </row>
    <row r="8" spans="1:11" ht="14.25">
      <c r="A8" s="19">
        <v>2</v>
      </c>
      <c r="B8" s="6" t="s">
        <v>175</v>
      </c>
      <c r="C8" s="6" t="s">
        <v>178</v>
      </c>
      <c r="D8" s="8" t="s">
        <v>141</v>
      </c>
      <c r="E8" s="19">
        <v>220</v>
      </c>
      <c r="F8" s="45"/>
      <c r="G8" s="9">
        <v>0.08</v>
      </c>
      <c r="H8" s="47">
        <f aca="true" t="shared" si="1" ref="H8:H27">F8*1.08</f>
        <v>0</v>
      </c>
      <c r="I8" s="45">
        <f aca="true" t="shared" si="2" ref="I8:I27">F8*E8</f>
        <v>0</v>
      </c>
      <c r="J8" s="45">
        <f t="shared" si="0"/>
        <v>0</v>
      </c>
      <c r="K8" s="45">
        <f aca="true" t="shared" si="3" ref="K8:K27">ROUND((I8*108%),2)</f>
        <v>0</v>
      </c>
    </row>
    <row r="9" spans="1:11" ht="14.25">
      <c r="A9" s="19">
        <v>3</v>
      </c>
      <c r="B9" s="6" t="s">
        <v>176</v>
      </c>
      <c r="C9" s="6" t="s">
        <v>178</v>
      </c>
      <c r="D9" s="8" t="s">
        <v>141</v>
      </c>
      <c r="E9" s="19">
        <v>10</v>
      </c>
      <c r="F9" s="45"/>
      <c r="G9" s="9">
        <v>0.08</v>
      </c>
      <c r="H9" s="47">
        <f t="shared" si="1"/>
        <v>0</v>
      </c>
      <c r="I9" s="45">
        <f t="shared" si="2"/>
        <v>0</v>
      </c>
      <c r="J9" s="45">
        <f t="shared" si="0"/>
        <v>0</v>
      </c>
      <c r="K9" s="45">
        <f t="shared" si="3"/>
        <v>0</v>
      </c>
    </row>
    <row r="10" spans="1:11" ht="14.25">
      <c r="A10" s="19">
        <v>4</v>
      </c>
      <c r="B10" s="6" t="s">
        <v>177</v>
      </c>
      <c r="C10" s="6" t="s">
        <v>179</v>
      </c>
      <c r="D10" s="8" t="s">
        <v>141</v>
      </c>
      <c r="E10" s="19">
        <v>3</v>
      </c>
      <c r="F10" s="45"/>
      <c r="G10" s="9">
        <v>0.08</v>
      </c>
      <c r="H10" s="47">
        <f t="shared" si="1"/>
        <v>0</v>
      </c>
      <c r="I10" s="45">
        <f t="shared" si="2"/>
        <v>0</v>
      </c>
      <c r="J10" s="45">
        <f t="shared" si="0"/>
        <v>0</v>
      </c>
      <c r="K10" s="45">
        <f t="shared" si="3"/>
        <v>0</v>
      </c>
    </row>
    <row r="11" spans="1:11" ht="14.25">
      <c r="A11" s="19">
        <v>5</v>
      </c>
      <c r="B11" s="6" t="s">
        <v>180</v>
      </c>
      <c r="C11" s="6" t="s">
        <v>179</v>
      </c>
      <c r="D11" s="8" t="s">
        <v>141</v>
      </c>
      <c r="E11" s="19">
        <v>3</v>
      </c>
      <c r="F11" s="45"/>
      <c r="G11" s="9">
        <v>0.08</v>
      </c>
      <c r="H11" s="47">
        <f t="shared" si="1"/>
        <v>0</v>
      </c>
      <c r="I11" s="45">
        <f t="shared" si="2"/>
        <v>0</v>
      </c>
      <c r="J11" s="45">
        <f t="shared" si="0"/>
        <v>0</v>
      </c>
      <c r="K11" s="45">
        <f t="shared" si="3"/>
        <v>0</v>
      </c>
    </row>
    <row r="12" spans="1:11" ht="17.25" customHeight="1">
      <c r="A12" s="19">
        <v>6</v>
      </c>
      <c r="B12" s="6" t="s">
        <v>81</v>
      </c>
      <c r="C12" s="6" t="s">
        <v>181</v>
      </c>
      <c r="D12" s="8" t="s">
        <v>141</v>
      </c>
      <c r="E12" s="19">
        <v>2</v>
      </c>
      <c r="F12" s="45"/>
      <c r="G12" s="9">
        <v>0.08</v>
      </c>
      <c r="H12" s="47">
        <f t="shared" si="1"/>
        <v>0</v>
      </c>
      <c r="I12" s="45">
        <f t="shared" si="2"/>
        <v>0</v>
      </c>
      <c r="J12" s="45">
        <f t="shared" si="0"/>
        <v>0</v>
      </c>
      <c r="K12" s="45">
        <f t="shared" si="3"/>
        <v>0</v>
      </c>
    </row>
    <row r="13" spans="1:11" ht="44.25" customHeight="1">
      <c r="A13" s="19">
        <v>7</v>
      </c>
      <c r="B13" s="6" t="s">
        <v>182</v>
      </c>
      <c r="C13" s="6" t="s">
        <v>20</v>
      </c>
      <c r="D13" s="8" t="s">
        <v>141</v>
      </c>
      <c r="E13" s="19">
        <v>3</v>
      </c>
      <c r="F13" s="45"/>
      <c r="G13" s="9">
        <v>0.08</v>
      </c>
      <c r="H13" s="47">
        <f t="shared" si="1"/>
        <v>0</v>
      </c>
      <c r="I13" s="45">
        <f t="shared" si="2"/>
        <v>0</v>
      </c>
      <c r="J13" s="45">
        <f t="shared" si="0"/>
        <v>0</v>
      </c>
      <c r="K13" s="45">
        <f t="shared" si="3"/>
        <v>0</v>
      </c>
    </row>
    <row r="14" spans="1:11" ht="14.25">
      <c r="A14" s="19">
        <v>8</v>
      </c>
      <c r="B14" s="6" t="s">
        <v>23</v>
      </c>
      <c r="C14" s="6" t="s">
        <v>183</v>
      </c>
      <c r="D14" s="8" t="s">
        <v>141</v>
      </c>
      <c r="E14" s="19">
        <v>1</v>
      </c>
      <c r="F14" s="45"/>
      <c r="G14" s="9">
        <v>0.08</v>
      </c>
      <c r="H14" s="47">
        <f t="shared" si="1"/>
        <v>0</v>
      </c>
      <c r="I14" s="45">
        <f t="shared" si="2"/>
        <v>0</v>
      </c>
      <c r="J14" s="45">
        <f t="shared" si="0"/>
        <v>0</v>
      </c>
      <c r="K14" s="45">
        <f t="shared" si="3"/>
        <v>0</v>
      </c>
    </row>
    <row r="15" spans="1:11" ht="14.25">
      <c r="A15" s="19">
        <v>9</v>
      </c>
      <c r="B15" s="6" t="s">
        <v>29</v>
      </c>
      <c r="C15" s="6" t="s">
        <v>183</v>
      </c>
      <c r="D15" s="8" t="s">
        <v>141</v>
      </c>
      <c r="E15" s="19">
        <v>1</v>
      </c>
      <c r="F15" s="45"/>
      <c r="G15" s="9">
        <v>0.08</v>
      </c>
      <c r="H15" s="47">
        <f t="shared" si="1"/>
        <v>0</v>
      </c>
      <c r="I15" s="45">
        <f t="shared" si="2"/>
        <v>0</v>
      </c>
      <c r="J15" s="45">
        <f t="shared" si="0"/>
        <v>0</v>
      </c>
      <c r="K15" s="45">
        <f t="shared" si="3"/>
        <v>0</v>
      </c>
    </row>
    <row r="16" spans="1:11" ht="14.25">
      <c r="A16" s="19">
        <v>14</v>
      </c>
      <c r="B16" s="84" t="s">
        <v>154</v>
      </c>
      <c r="C16" s="6" t="s">
        <v>156</v>
      </c>
      <c r="D16" s="8" t="s">
        <v>141</v>
      </c>
      <c r="E16" s="19">
        <v>1</v>
      </c>
      <c r="F16" s="45"/>
      <c r="G16" s="9">
        <v>0.08</v>
      </c>
      <c r="H16" s="47">
        <f t="shared" si="1"/>
        <v>0</v>
      </c>
      <c r="I16" s="45">
        <f t="shared" si="2"/>
        <v>0</v>
      </c>
      <c r="J16" s="45">
        <f t="shared" si="0"/>
        <v>0</v>
      </c>
      <c r="K16" s="45">
        <f t="shared" si="3"/>
        <v>0</v>
      </c>
    </row>
    <row r="17" spans="1:11" ht="14.25">
      <c r="A17" s="19">
        <v>15</v>
      </c>
      <c r="B17" s="6" t="s">
        <v>153</v>
      </c>
      <c r="C17" s="6" t="s">
        <v>157</v>
      </c>
      <c r="D17" s="8" t="s">
        <v>141</v>
      </c>
      <c r="E17" s="19">
        <v>1</v>
      </c>
      <c r="F17" s="45"/>
      <c r="G17" s="9">
        <v>0.08</v>
      </c>
      <c r="H17" s="47">
        <f t="shared" si="1"/>
        <v>0</v>
      </c>
      <c r="I17" s="45">
        <f t="shared" si="2"/>
        <v>0</v>
      </c>
      <c r="J17" s="45">
        <f t="shared" si="0"/>
        <v>0</v>
      </c>
      <c r="K17" s="45">
        <f t="shared" si="3"/>
        <v>0</v>
      </c>
    </row>
    <row r="18" spans="1:11" ht="14.25">
      <c r="A18" s="19">
        <v>16</v>
      </c>
      <c r="B18" s="6" t="s">
        <v>155</v>
      </c>
      <c r="C18" s="6" t="s">
        <v>33</v>
      </c>
      <c r="D18" s="8" t="s">
        <v>141</v>
      </c>
      <c r="E18" s="19">
        <v>1</v>
      </c>
      <c r="F18" s="45"/>
      <c r="G18" s="9">
        <v>0.08</v>
      </c>
      <c r="H18" s="47">
        <f t="shared" si="1"/>
        <v>0</v>
      </c>
      <c r="I18" s="45">
        <f t="shared" si="2"/>
        <v>0</v>
      </c>
      <c r="J18" s="45">
        <f t="shared" si="0"/>
        <v>0</v>
      </c>
      <c r="K18" s="45">
        <f t="shared" si="3"/>
        <v>0</v>
      </c>
    </row>
    <row r="19" spans="1:11" ht="14.25">
      <c r="A19" s="19">
        <v>17</v>
      </c>
      <c r="B19" s="6" t="s">
        <v>184</v>
      </c>
      <c r="C19" s="6" t="s">
        <v>185</v>
      </c>
      <c r="D19" s="8" t="s">
        <v>141</v>
      </c>
      <c r="E19" s="19">
        <v>3</v>
      </c>
      <c r="F19" s="45"/>
      <c r="G19" s="9">
        <v>0.08</v>
      </c>
      <c r="H19" s="47">
        <f t="shared" si="1"/>
        <v>0</v>
      </c>
      <c r="I19" s="45">
        <f t="shared" si="2"/>
        <v>0</v>
      </c>
      <c r="J19" s="45">
        <f t="shared" si="0"/>
        <v>0</v>
      </c>
      <c r="K19" s="45">
        <f t="shared" si="3"/>
        <v>0</v>
      </c>
    </row>
    <row r="20" spans="1:11" ht="14.25">
      <c r="A20" s="19">
        <v>18</v>
      </c>
      <c r="B20" s="6" t="s">
        <v>186</v>
      </c>
      <c r="C20" s="6" t="s">
        <v>187</v>
      </c>
      <c r="D20" s="8" t="s">
        <v>141</v>
      </c>
      <c r="E20" s="19">
        <v>3</v>
      </c>
      <c r="F20" s="45"/>
      <c r="G20" s="9">
        <v>0.08</v>
      </c>
      <c r="H20" s="47">
        <f t="shared" si="1"/>
        <v>0</v>
      </c>
      <c r="I20" s="45">
        <f t="shared" si="2"/>
        <v>0</v>
      </c>
      <c r="J20" s="45">
        <f t="shared" si="0"/>
        <v>0</v>
      </c>
      <c r="K20" s="45">
        <f t="shared" si="3"/>
        <v>0</v>
      </c>
    </row>
    <row r="21" spans="1:11" ht="14.25">
      <c r="A21" s="19">
        <v>19</v>
      </c>
      <c r="B21" s="6" t="s">
        <v>188</v>
      </c>
      <c r="C21" s="6" t="s">
        <v>164</v>
      </c>
      <c r="D21" s="8" t="s">
        <v>141</v>
      </c>
      <c r="E21" s="19">
        <v>1</v>
      </c>
      <c r="F21" s="45"/>
      <c r="G21" s="9">
        <v>0.08</v>
      </c>
      <c r="H21" s="47">
        <f t="shared" si="1"/>
        <v>0</v>
      </c>
      <c r="I21" s="45">
        <f t="shared" si="2"/>
        <v>0</v>
      </c>
      <c r="J21" s="45">
        <f t="shared" si="0"/>
        <v>0</v>
      </c>
      <c r="K21" s="45">
        <f t="shared" si="3"/>
        <v>0</v>
      </c>
    </row>
    <row r="22" spans="1:11" ht="14.25">
      <c r="A22" s="19">
        <v>20</v>
      </c>
      <c r="B22" s="6" t="s">
        <v>189</v>
      </c>
      <c r="C22" s="6" t="s">
        <v>185</v>
      </c>
      <c r="D22" s="8" t="s">
        <v>141</v>
      </c>
      <c r="E22" s="19">
        <v>8</v>
      </c>
      <c r="F22" s="45"/>
      <c r="G22" s="9">
        <v>0.08</v>
      </c>
      <c r="H22" s="47">
        <f t="shared" si="1"/>
        <v>0</v>
      </c>
      <c r="I22" s="45">
        <f t="shared" si="2"/>
        <v>0</v>
      </c>
      <c r="J22" s="45">
        <f t="shared" si="0"/>
        <v>0</v>
      </c>
      <c r="K22" s="45">
        <f t="shared" si="3"/>
        <v>0</v>
      </c>
    </row>
    <row r="23" spans="1:11" ht="14.25">
      <c r="A23" s="19">
        <v>21</v>
      </c>
      <c r="B23" s="6" t="s">
        <v>190</v>
      </c>
      <c r="C23" s="6" t="s">
        <v>144</v>
      </c>
      <c r="D23" s="8" t="s">
        <v>141</v>
      </c>
      <c r="E23" s="19">
        <v>2</v>
      </c>
      <c r="F23" s="45"/>
      <c r="G23" s="9">
        <v>0.08</v>
      </c>
      <c r="H23" s="47">
        <f t="shared" si="1"/>
        <v>0</v>
      </c>
      <c r="I23" s="45">
        <f t="shared" si="2"/>
        <v>0</v>
      </c>
      <c r="J23" s="45">
        <f t="shared" si="0"/>
        <v>0</v>
      </c>
      <c r="K23" s="45">
        <f t="shared" si="3"/>
        <v>0</v>
      </c>
    </row>
    <row r="24" spans="1:11" ht="14.25">
      <c r="A24" s="19">
        <v>22</v>
      </c>
      <c r="B24" s="6" t="s">
        <v>191</v>
      </c>
      <c r="C24" s="6" t="s">
        <v>144</v>
      </c>
      <c r="D24" s="8" t="s">
        <v>141</v>
      </c>
      <c r="E24" s="19">
        <v>2</v>
      </c>
      <c r="F24" s="45"/>
      <c r="G24" s="9">
        <v>0.08</v>
      </c>
      <c r="H24" s="47">
        <f t="shared" si="1"/>
        <v>0</v>
      </c>
      <c r="I24" s="45">
        <f t="shared" si="2"/>
        <v>0</v>
      </c>
      <c r="J24" s="45">
        <f t="shared" si="0"/>
        <v>0</v>
      </c>
      <c r="K24" s="45">
        <f t="shared" si="3"/>
        <v>0</v>
      </c>
    </row>
    <row r="25" spans="1:11" ht="14.25">
      <c r="A25" s="19">
        <v>23</v>
      </c>
      <c r="B25" s="5" t="s">
        <v>192</v>
      </c>
      <c r="C25" s="5"/>
      <c r="D25" s="8" t="s">
        <v>141</v>
      </c>
      <c r="E25" s="19">
        <v>2</v>
      </c>
      <c r="F25" s="45"/>
      <c r="G25" s="9">
        <v>0.08</v>
      </c>
      <c r="H25" s="47">
        <f t="shared" si="1"/>
        <v>0</v>
      </c>
      <c r="I25" s="45">
        <f t="shared" si="2"/>
        <v>0</v>
      </c>
      <c r="J25" s="45">
        <f t="shared" si="0"/>
        <v>0</v>
      </c>
      <c r="K25" s="45">
        <f t="shared" si="3"/>
        <v>0</v>
      </c>
    </row>
    <row r="26" spans="1:11" ht="14.25">
      <c r="A26" s="19">
        <v>24</v>
      </c>
      <c r="B26" s="5" t="s">
        <v>193</v>
      </c>
      <c r="C26" s="5"/>
      <c r="D26" s="8" t="s">
        <v>141</v>
      </c>
      <c r="E26" s="19">
        <v>1</v>
      </c>
      <c r="F26" s="45"/>
      <c r="G26" s="9">
        <v>0.08</v>
      </c>
      <c r="H26" s="47">
        <f t="shared" si="1"/>
        <v>0</v>
      </c>
      <c r="I26" s="45">
        <f t="shared" si="2"/>
        <v>0</v>
      </c>
      <c r="J26" s="45">
        <f t="shared" si="0"/>
        <v>0</v>
      </c>
      <c r="K26" s="45">
        <f t="shared" si="3"/>
        <v>0</v>
      </c>
    </row>
    <row r="27" spans="1:11" ht="14.25">
      <c r="A27" s="19">
        <v>25</v>
      </c>
      <c r="B27" s="5" t="s">
        <v>49</v>
      </c>
      <c r="C27" s="5" t="s">
        <v>91</v>
      </c>
      <c r="D27" s="5" t="s">
        <v>141</v>
      </c>
      <c r="E27" s="18">
        <v>1</v>
      </c>
      <c r="F27" s="45"/>
      <c r="G27" s="9">
        <v>0.08</v>
      </c>
      <c r="H27" s="47">
        <f t="shared" si="1"/>
        <v>0</v>
      </c>
      <c r="I27" s="45">
        <f t="shared" si="2"/>
        <v>0</v>
      </c>
      <c r="J27" s="45">
        <f t="shared" si="0"/>
        <v>0</v>
      </c>
      <c r="K27" s="45">
        <f t="shared" si="3"/>
        <v>0</v>
      </c>
    </row>
    <row r="28" spans="1:11" ht="14.25">
      <c r="A28" s="41"/>
      <c r="B28" s="1"/>
      <c r="C28" s="1"/>
      <c r="D28" s="20"/>
      <c r="E28" s="37"/>
      <c r="F28" s="51" t="s">
        <v>112</v>
      </c>
      <c r="G28" s="39"/>
      <c r="H28" s="44"/>
      <c r="I28" s="48">
        <f>SUM(I7:I27)</f>
        <v>0</v>
      </c>
      <c r="J28" s="48">
        <f>SUM(J7:J27)</f>
        <v>0</v>
      </c>
      <c r="K28" s="48">
        <f>SUM(K7:K27)</f>
        <v>0</v>
      </c>
    </row>
    <row r="29" spans="2:11" ht="14.25">
      <c r="B29" s="2" t="s">
        <v>34</v>
      </c>
      <c r="F29" s="44"/>
      <c r="G29" s="3"/>
      <c r="H29" s="44"/>
      <c r="I29" s="48"/>
      <c r="J29" s="48"/>
      <c r="K29" s="48"/>
    </row>
    <row r="30" ht="14.25">
      <c r="B30" s="2" t="s">
        <v>0</v>
      </c>
    </row>
    <row r="33" spans="1:7" ht="14.25">
      <c r="A33" s="40" t="s">
        <v>2</v>
      </c>
      <c r="G33" s="11"/>
    </row>
    <row r="34" spans="1:11" ht="28.5">
      <c r="A34" s="59" t="s">
        <v>102</v>
      </c>
      <c r="B34" s="59" t="s">
        <v>103</v>
      </c>
      <c r="C34" s="59" t="s">
        <v>104</v>
      </c>
      <c r="D34" s="60" t="s">
        <v>114</v>
      </c>
      <c r="E34" s="61" t="s">
        <v>106</v>
      </c>
      <c r="F34" s="62" t="s">
        <v>170</v>
      </c>
      <c r="G34" s="63" t="s">
        <v>166</v>
      </c>
      <c r="H34" s="64" t="s">
        <v>169</v>
      </c>
      <c r="I34" s="65" t="s">
        <v>107</v>
      </c>
      <c r="J34" s="62" t="s">
        <v>172</v>
      </c>
      <c r="K34" s="64" t="s">
        <v>100</v>
      </c>
    </row>
    <row r="35" spans="1:11" ht="28.5">
      <c r="A35" s="7">
        <v>1</v>
      </c>
      <c r="B35" s="6" t="s">
        <v>35</v>
      </c>
      <c r="C35" s="6" t="s">
        <v>159</v>
      </c>
      <c r="D35" s="7" t="s">
        <v>141</v>
      </c>
      <c r="E35" s="19">
        <v>4</v>
      </c>
      <c r="F35" s="45"/>
      <c r="G35" s="9">
        <v>0.08</v>
      </c>
      <c r="H35" s="47">
        <f aca="true" t="shared" si="4" ref="H35:H40">F35*1.08</f>
        <v>0</v>
      </c>
      <c r="I35" s="45">
        <f aca="true" t="shared" si="5" ref="I35:I40">E35*F35</f>
        <v>0</v>
      </c>
      <c r="J35" s="45">
        <f aca="true" t="shared" si="6" ref="J35:J40">I35*0.08</f>
        <v>0</v>
      </c>
      <c r="K35" s="45">
        <f aca="true" t="shared" si="7" ref="K35:K40">ROUND((I35*108%),2)</f>
        <v>0</v>
      </c>
    </row>
    <row r="36" spans="1:11" ht="14.25">
      <c r="A36" s="7">
        <v>2</v>
      </c>
      <c r="B36" s="6" t="s">
        <v>37</v>
      </c>
      <c r="C36" s="6" t="s">
        <v>38</v>
      </c>
      <c r="D36" s="7"/>
      <c r="E36" s="19">
        <v>5</v>
      </c>
      <c r="F36" s="45"/>
      <c r="G36" s="9">
        <v>0.08</v>
      </c>
      <c r="H36" s="47">
        <f t="shared" si="4"/>
        <v>0</v>
      </c>
      <c r="I36" s="45">
        <f t="shared" si="5"/>
        <v>0</v>
      </c>
      <c r="J36" s="45">
        <f t="shared" si="6"/>
        <v>0</v>
      </c>
      <c r="K36" s="45">
        <f t="shared" si="7"/>
        <v>0</v>
      </c>
    </row>
    <row r="37" spans="1:11" ht="28.5">
      <c r="A37" s="7">
        <v>3</v>
      </c>
      <c r="B37" s="6" t="s">
        <v>36</v>
      </c>
      <c r="C37" s="6" t="s">
        <v>160</v>
      </c>
      <c r="D37" s="7" t="s">
        <v>141</v>
      </c>
      <c r="E37" s="19">
        <v>6</v>
      </c>
      <c r="F37" s="45"/>
      <c r="G37" s="9">
        <v>0.08</v>
      </c>
      <c r="H37" s="47">
        <f t="shared" si="4"/>
        <v>0</v>
      </c>
      <c r="I37" s="45">
        <f t="shared" si="5"/>
        <v>0</v>
      </c>
      <c r="J37" s="45">
        <f t="shared" si="6"/>
        <v>0</v>
      </c>
      <c r="K37" s="45">
        <f t="shared" si="7"/>
        <v>0</v>
      </c>
    </row>
    <row r="38" spans="1:11" ht="28.5">
      <c r="A38" s="7">
        <v>4</v>
      </c>
      <c r="B38" s="6" t="s">
        <v>39</v>
      </c>
      <c r="C38" s="6" t="s">
        <v>161</v>
      </c>
      <c r="D38" s="7" t="s">
        <v>141</v>
      </c>
      <c r="E38" s="19">
        <v>6</v>
      </c>
      <c r="F38" s="45"/>
      <c r="G38" s="9">
        <v>0.08</v>
      </c>
      <c r="H38" s="47">
        <f t="shared" si="4"/>
        <v>0</v>
      </c>
      <c r="I38" s="45">
        <f t="shared" si="5"/>
        <v>0</v>
      </c>
      <c r="J38" s="45">
        <f t="shared" si="6"/>
        <v>0</v>
      </c>
      <c r="K38" s="45">
        <f t="shared" si="7"/>
        <v>0</v>
      </c>
    </row>
    <row r="39" spans="1:11" ht="28.5">
      <c r="A39" s="7">
        <v>5</v>
      </c>
      <c r="B39" s="6" t="s">
        <v>40</v>
      </c>
      <c r="C39" s="6" t="s">
        <v>163</v>
      </c>
      <c r="D39" s="7" t="s">
        <v>141</v>
      </c>
      <c r="E39" s="19">
        <v>3</v>
      </c>
      <c r="F39" s="45"/>
      <c r="G39" s="9">
        <v>0.08</v>
      </c>
      <c r="H39" s="47">
        <f t="shared" si="4"/>
        <v>0</v>
      </c>
      <c r="I39" s="45">
        <f t="shared" si="5"/>
        <v>0</v>
      </c>
      <c r="J39" s="45">
        <f t="shared" si="6"/>
        <v>0</v>
      </c>
      <c r="K39" s="45">
        <f t="shared" si="7"/>
        <v>0</v>
      </c>
    </row>
    <row r="40" spans="1:11" ht="28.5">
      <c r="A40" s="7">
        <v>6</v>
      </c>
      <c r="B40" s="6" t="s">
        <v>46</v>
      </c>
      <c r="C40" s="6" t="s">
        <v>163</v>
      </c>
      <c r="D40" s="7" t="s">
        <v>141</v>
      </c>
      <c r="E40" s="19">
        <v>3</v>
      </c>
      <c r="F40" s="45"/>
      <c r="G40" s="9">
        <v>0.08</v>
      </c>
      <c r="H40" s="47">
        <f t="shared" si="4"/>
        <v>0</v>
      </c>
      <c r="I40" s="45">
        <f t="shared" si="5"/>
        <v>0</v>
      </c>
      <c r="J40" s="45">
        <f t="shared" si="6"/>
        <v>0</v>
      </c>
      <c r="K40" s="45">
        <f t="shared" si="7"/>
        <v>0</v>
      </c>
    </row>
    <row r="41" spans="1:11" ht="14.25">
      <c r="A41" s="7"/>
      <c r="B41" s="6"/>
      <c r="C41" s="6"/>
      <c r="D41" s="7"/>
      <c r="E41" s="19"/>
      <c r="F41" s="51" t="s">
        <v>112</v>
      </c>
      <c r="G41" s="9"/>
      <c r="H41" s="47"/>
      <c r="I41" s="51">
        <f>SUM(I35:I40)</f>
        <v>0</v>
      </c>
      <c r="J41" s="51">
        <f>SUM(J35:J40)</f>
        <v>0</v>
      </c>
      <c r="K41" s="51">
        <f>SUM(K35:K40)</f>
        <v>0</v>
      </c>
    </row>
    <row r="42" spans="1:11" ht="14.25">
      <c r="A42" s="7"/>
      <c r="B42" s="6"/>
      <c r="C42" s="6"/>
      <c r="D42" s="7"/>
      <c r="E42" s="19"/>
      <c r="F42" s="45"/>
      <c r="G42" s="9"/>
      <c r="H42" s="47"/>
      <c r="I42" s="45"/>
      <c r="J42" s="45"/>
      <c r="K42" s="45"/>
    </row>
    <row r="43" ht="14.25">
      <c r="B43" s="2" t="s">
        <v>50</v>
      </c>
    </row>
    <row r="44" ht="42.75">
      <c r="B44" s="12" t="s">
        <v>47</v>
      </c>
    </row>
    <row r="45" ht="14.25">
      <c r="B45" s="12"/>
    </row>
    <row r="46" ht="14.25">
      <c r="B46" s="12"/>
    </row>
    <row r="47" ht="28.5">
      <c r="B47" s="12" t="s">
        <v>48</v>
      </c>
    </row>
    <row r="48" ht="185.25">
      <c r="B48" s="12" t="s">
        <v>51</v>
      </c>
    </row>
    <row r="49" spans="1:7" ht="14.25">
      <c r="A49" s="40" t="s">
        <v>3</v>
      </c>
      <c r="G49" s="11"/>
    </row>
    <row r="50" spans="1:11" ht="28.5">
      <c r="A50" s="59" t="s">
        <v>102</v>
      </c>
      <c r="B50" s="59" t="s">
        <v>103</v>
      </c>
      <c r="C50" s="59" t="s">
        <v>104</v>
      </c>
      <c r="D50" s="60" t="s">
        <v>114</v>
      </c>
      <c r="E50" s="61" t="s">
        <v>106</v>
      </c>
      <c r="F50" s="62" t="s">
        <v>170</v>
      </c>
      <c r="G50" s="63" t="s">
        <v>166</v>
      </c>
      <c r="H50" s="64" t="s">
        <v>169</v>
      </c>
      <c r="I50" s="65" t="s">
        <v>107</v>
      </c>
      <c r="J50" s="62" t="s">
        <v>172</v>
      </c>
      <c r="K50" s="64" t="s">
        <v>100</v>
      </c>
    </row>
    <row r="51" spans="1:11" ht="28.5">
      <c r="A51" s="7">
        <v>1</v>
      </c>
      <c r="B51" s="6" t="s">
        <v>1</v>
      </c>
      <c r="C51" s="6" t="s">
        <v>158</v>
      </c>
      <c r="D51" s="7" t="s">
        <v>141</v>
      </c>
      <c r="E51" s="19">
        <v>5</v>
      </c>
      <c r="F51" s="45"/>
      <c r="G51" s="9">
        <v>0.08</v>
      </c>
      <c r="H51" s="47">
        <f>F51*1.08</f>
        <v>0</v>
      </c>
      <c r="I51" s="45">
        <f>E51*F51</f>
        <v>0</v>
      </c>
      <c r="J51" s="45">
        <f>I51*0.08</f>
        <v>0</v>
      </c>
      <c r="K51" s="45">
        <f>ROUND((I51*108%),2)</f>
        <v>0</v>
      </c>
    </row>
    <row r="52" spans="2:11" ht="14.25">
      <c r="B52" s="12"/>
      <c r="F52" s="51" t="s">
        <v>112</v>
      </c>
      <c r="I52" s="49">
        <f>SUM(I51)</f>
        <v>0</v>
      </c>
      <c r="J52" s="49">
        <f>SUM(J51)</f>
        <v>0</v>
      </c>
      <c r="K52" s="49">
        <f>SUM(K51)</f>
        <v>0</v>
      </c>
    </row>
    <row r="53" ht="14.25">
      <c r="B53" s="2" t="s">
        <v>50</v>
      </c>
    </row>
    <row r="54" ht="42.75">
      <c r="B54" s="12" t="s">
        <v>47</v>
      </c>
    </row>
    <row r="55" ht="14.25">
      <c r="B55" s="12"/>
    </row>
    <row r="56" ht="14.25">
      <c r="B56" s="12"/>
    </row>
    <row r="58" spans="1:8" ht="14.25">
      <c r="A58" s="14" t="s">
        <v>4</v>
      </c>
      <c r="B58" s="14"/>
      <c r="C58" s="15"/>
      <c r="D58" s="16"/>
      <c r="E58" s="55"/>
      <c r="F58" s="50"/>
      <c r="G58" s="15"/>
      <c r="H58" s="50"/>
    </row>
    <row r="59" spans="1:11" ht="28.5">
      <c r="A59" s="68" t="s">
        <v>110</v>
      </c>
      <c r="B59" s="68" t="s">
        <v>103</v>
      </c>
      <c r="C59" s="59" t="s">
        <v>104</v>
      </c>
      <c r="D59" s="61" t="s">
        <v>105</v>
      </c>
      <c r="E59" s="69" t="s">
        <v>167</v>
      </c>
      <c r="F59" s="62" t="s">
        <v>171</v>
      </c>
      <c r="G59" s="63" t="s">
        <v>166</v>
      </c>
      <c r="H59" s="64" t="s">
        <v>169</v>
      </c>
      <c r="I59" s="65" t="s">
        <v>107</v>
      </c>
      <c r="J59" s="62" t="s">
        <v>172</v>
      </c>
      <c r="K59" s="64" t="s">
        <v>100</v>
      </c>
    </row>
    <row r="60" spans="1:11" ht="14.25">
      <c r="A60" s="8">
        <v>1</v>
      </c>
      <c r="B60" s="5" t="s">
        <v>194</v>
      </c>
      <c r="C60" s="5" t="s">
        <v>195</v>
      </c>
      <c r="D60" s="8" t="s">
        <v>142</v>
      </c>
      <c r="E60" s="56">
        <v>2</v>
      </c>
      <c r="F60" s="45"/>
      <c r="G60" s="9">
        <v>0.08</v>
      </c>
      <c r="H60" s="47">
        <f aca="true" t="shared" si="8" ref="H60:H68">F60*G60+F60</f>
        <v>0</v>
      </c>
      <c r="I60" s="45">
        <f aca="true" t="shared" si="9" ref="I60:I68">F60*E60</f>
        <v>0</v>
      </c>
      <c r="J60" s="45">
        <f aca="true" t="shared" si="10" ref="J60:J68">I60*G60</f>
        <v>0</v>
      </c>
      <c r="K60" s="45">
        <f aca="true" t="shared" si="11" ref="K60:K68">H60*E60</f>
        <v>0</v>
      </c>
    </row>
    <row r="61" spans="1:11" ht="14.25">
      <c r="A61" s="8">
        <v>2</v>
      </c>
      <c r="B61" s="5" t="s">
        <v>196</v>
      </c>
      <c r="C61" s="5" t="s">
        <v>185</v>
      </c>
      <c r="D61" s="8" t="s">
        <v>142</v>
      </c>
      <c r="E61" s="56">
        <v>1</v>
      </c>
      <c r="F61" s="45"/>
      <c r="G61" s="9">
        <v>0.08</v>
      </c>
      <c r="H61" s="47">
        <f t="shared" si="8"/>
        <v>0</v>
      </c>
      <c r="I61" s="45">
        <f t="shared" si="9"/>
        <v>0</v>
      </c>
      <c r="J61" s="45">
        <f t="shared" si="10"/>
        <v>0</v>
      </c>
      <c r="K61" s="45">
        <f t="shared" si="11"/>
        <v>0</v>
      </c>
    </row>
    <row r="62" spans="1:11" ht="14.25">
      <c r="A62" s="8">
        <v>3</v>
      </c>
      <c r="B62" s="5" t="s">
        <v>197</v>
      </c>
      <c r="C62" s="5"/>
      <c r="D62" s="8" t="s">
        <v>142</v>
      </c>
      <c r="E62" s="56">
        <v>1</v>
      </c>
      <c r="F62" s="45"/>
      <c r="G62" s="9">
        <v>0.08</v>
      </c>
      <c r="H62" s="47">
        <f t="shared" si="8"/>
        <v>0</v>
      </c>
      <c r="I62" s="45">
        <f t="shared" si="9"/>
        <v>0</v>
      </c>
      <c r="J62" s="45">
        <f t="shared" si="10"/>
        <v>0</v>
      </c>
      <c r="K62" s="45">
        <f t="shared" si="11"/>
        <v>0</v>
      </c>
    </row>
    <row r="63" spans="1:11" ht="14.25">
      <c r="A63" s="8">
        <v>4</v>
      </c>
      <c r="B63" s="5" t="s">
        <v>198</v>
      </c>
      <c r="C63" s="5"/>
      <c r="D63" s="8" t="s">
        <v>142</v>
      </c>
      <c r="E63" s="56">
        <v>1</v>
      </c>
      <c r="F63" s="45"/>
      <c r="G63" s="9">
        <v>0.23</v>
      </c>
      <c r="H63" s="47">
        <f t="shared" si="8"/>
        <v>0</v>
      </c>
      <c r="I63" s="45">
        <f t="shared" si="9"/>
        <v>0</v>
      </c>
      <c r="J63" s="45">
        <f t="shared" si="10"/>
        <v>0</v>
      </c>
      <c r="K63" s="45">
        <f t="shared" si="11"/>
        <v>0</v>
      </c>
    </row>
    <row r="64" spans="1:11" ht="14.25">
      <c r="A64" s="8">
        <v>5</v>
      </c>
      <c r="B64" s="5" t="s">
        <v>199</v>
      </c>
      <c r="C64" s="5"/>
      <c r="D64" s="8" t="s">
        <v>142</v>
      </c>
      <c r="E64" s="56">
        <v>2</v>
      </c>
      <c r="F64" s="45"/>
      <c r="G64" s="9">
        <v>0.23</v>
      </c>
      <c r="H64" s="47">
        <f t="shared" si="8"/>
        <v>0</v>
      </c>
      <c r="I64" s="45">
        <f t="shared" si="9"/>
        <v>0</v>
      </c>
      <c r="J64" s="45">
        <f t="shared" si="10"/>
        <v>0</v>
      </c>
      <c r="K64" s="45">
        <f t="shared" si="11"/>
        <v>0</v>
      </c>
    </row>
    <row r="65" spans="1:11" ht="14.25">
      <c r="A65" s="8">
        <v>6</v>
      </c>
      <c r="B65" s="5" t="s">
        <v>200</v>
      </c>
      <c r="C65" s="5"/>
      <c r="D65" s="8" t="s">
        <v>142</v>
      </c>
      <c r="E65" s="56">
        <v>2</v>
      </c>
      <c r="F65" s="45"/>
      <c r="G65" s="9">
        <v>0.23</v>
      </c>
      <c r="H65" s="47">
        <f t="shared" si="8"/>
        <v>0</v>
      </c>
      <c r="I65" s="45">
        <f t="shared" si="9"/>
        <v>0</v>
      </c>
      <c r="J65" s="45">
        <f t="shared" si="10"/>
        <v>0</v>
      </c>
      <c r="K65" s="45">
        <f t="shared" si="11"/>
        <v>0</v>
      </c>
    </row>
    <row r="66" spans="1:11" ht="14.25">
      <c r="A66" s="8">
        <v>7</v>
      </c>
      <c r="B66" s="5" t="s">
        <v>201</v>
      </c>
      <c r="C66" s="5"/>
      <c r="D66" s="8" t="s">
        <v>109</v>
      </c>
      <c r="E66" s="56">
        <v>1</v>
      </c>
      <c r="F66" s="45"/>
      <c r="G66" s="9">
        <v>0.23</v>
      </c>
      <c r="H66" s="47">
        <f t="shared" si="8"/>
        <v>0</v>
      </c>
      <c r="I66" s="45">
        <f t="shared" si="9"/>
        <v>0</v>
      </c>
      <c r="J66" s="45">
        <f t="shared" si="10"/>
        <v>0</v>
      </c>
      <c r="K66" s="45">
        <f t="shared" si="11"/>
        <v>0</v>
      </c>
    </row>
    <row r="67" spans="1:11" ht="14.25">
      <c r="A67" s="8">
        <v>8</v>
      </c>
      <c r="B67" s="5" t="s">
        <v>80</v>
      </c>
      <c r="C67" s="5"/>
      <c r="D67" s="8" t="s">
        <v>142</v>
      </c>
      <c r="E67" s="56">
        <v>2</v>
      </c>
      <c r="F67" s="45"/>
      <c r="G67" s="9">
        <v>0.23</v>
      </c>
      <c r="H67" s="47">
        <f t="shared" si="8"/>
        <v>0</v>
      </c>
      <c r="I67" s="45">
        <f t="shared" si="9"/>
        <v>0</v>
      </c>
      <c r="J67" s="45">
        <f t="shared" si="10"/>
        <v>0</v>
      </c>
      <c r="K67" s="45">
        <f t="shared" si="11"/>
        <v>0</v>
      </c>
    </row>
    <row r="68" spans="1:11" ht="14.25">
      <c r="A68" s="8">
        <v>9</v>
      </c>
      <c r="B68" s="5" t="s">
        <v>202</v>
      </c>
      <c r="C68" s="5"/>
      <c r="D68" s="5" t="s">
        <v>142</v>
      </c>
      <c r="E68" s="18">
        <v>1</v>
      </c>
      <c r="F68" s="45"/>
      <c r="G68" s="9">
        <v>0.23</v>
      </c>
      <c r="H68" s="47">
        <f t="shared" si="8"/>
        <v>0</v>
      </c>
      <c r="I68" s="45">
        <f t="shared" si="9"/>
        <v>0</v>
      </c>
      <c r="J68" s="45">
        <f t="shared" si="10"/>
        <v>0</v>
      </c>
      <c r="K68" s="45">
        <f t="shared" si="11"/>
        <v>0</v>
      </c>
    </row>
    <row r="69" spans="6:11" ht="14.25">
      <c r="F69" s="51" t="s">
        <v>112</v>
      </c>
      <c r="G69" s="5"/>
      <c r="H69" s="45"/>
      <c r="I69" s="51">
        <f>SUM(I60:I68)</f>
        <v>0</v>
      </c>
      <c r="J69" s="51">
        <f>SUM(J60:J68)</f>
        <v>0</v>
      </c>
      <c r="K69" s="51">
        <f>SUM(K60:K68)</f>
        <v>0</v>
      </c>
    </row>
    <row r="70" spans="6:11" ht="14.25">
      <c r="F70" s="44"/>
      <c r="G70" s="1"/>
      <c r="H70" s="44"/>
      <c r="I70" s="52"/>
      <c r="J70" s="52"/>
      <c r="K70" s="52"/>
    </row>
    <row r="73" spans="1:9" ht="14.25">
      <c r="A73" s="40" t="s">
        <v>5</v>
      </c>
      <c r="B73" s="13"/>
      <c r="C73" s="1"/>
      <c r="D73" s="20"/>
      <c r="E73" s="57"/>
      <c r="I73" s="50"/>
    </row>
    <row r="74" spans="1:11" ht="28.5">
      <c r="A74" s="68" t="s">
        <v>110</v>
      </c>
      <c r="B74" s="68" t="s">
        <v>103</v>
      </c>
      <c r="C74" s="61" t="s">
        <v>165</v>
      </c>
      <c r="D74" s="61" t="s">
        <v>114</v>
      </c>
      <c r="E74" s="77" t="s">
        <v>143</v>
      </c>
      <c r="F74" s="62" t="s">
        <v>170</v>
      </c>
      <c r="G74" s="63" t="s">
        <v>166</v>
      </c>
      <c r="H74" s="64" t="s">
        <v>169</v>
      </c>
      <c r="I74" s="65" t="s">
        <v>107</v>
      </c>
      <c r="J74" s="62" t="s">
        <v>172</v>
      </c>
      <c r="K74" s="64" t="s">
        <v>100</v>
      </c>
    </row>
    <row r="75" spans="1:11" ht="85.5">
      <c r="A75" s="8">
        <v>1</v>
      </c>
      <c r="B75" s="22" t="s">
        <v>24</v>
      </c>
      <c r="C75" s="26" t="s">
        <v>25</v>
      </c>
      <c r="D75" s="8" t="s">
        <v>141</v>
      </c>
      <c r="E75" s="56">
        <v>1</v>
      </c>
      <c r="F75" s="53"/>
      <c r="G75" s="9">
        <v>0.08</v>
      </c>
      <c r="H75" s="47">
        <f>F75*G75+F75</f>
        <v>0</v>
      </c>
      <c r="I75" s="45">
        <f>F75*E75</f>
        <v>0</v>
      </c>
      <c r="J75" s="45">
        <f>I75*G75</f>
        <v>0</v>
      </c>
      <c r="K75" s="45">
        <f>E75*H75</f>
        <v>0</v>
      </c>
    </row>
    <row r="76" spans="1:11" ht="14.25">
      <c r="A76" s="8">
        <v>2</v>
      </c>
      <c r="B76" s="5" t="s">
        <v>21</v>
      </c>
      <c r="C76" s="8" t="s">
        <v>203</v>
      </c>
      <c r="D76" s="8" t="s">
        <v>141</v>
      </c>
      <c r="E76" s="56">
        <v>3</v>
      </c>
      <c r="F76" s="53"/>
      <c r="G76" s="9">
        <v>0.08</v>
      </c>
      <c r="H76" s="47">
        <f>F76*G76+F76</f>
        <v>0</v>
      </c>
      <c r="I76" s="45">
        <f>F76*E76</f>
        <v>0</v>
      </c>
      <c r="J76" s="45">
        <f>I76*G76</f>
        <v>0</v>
      </c>
      <c r="K76" s="45">
        <f>E76*H76</f>
        <v>0</v>
      </c>
    </row>
    <row r="77" spans="1:11" ht="71.25">
      <c r="A77" s="8">
        <v>3</v>
      </c>
      <c r="B77" s="22" t="s">
        <v>27</v>
      </c>
      <c r="C77" s="26" t="s">
        <v>28</v>
      </c>
      <c r="D77" s="8" t="s">
        <v>141</v>
      </c>
      <c r="E77" s="56">
        <v>1</v>
      </c>
      <c r="F77" s="53"/>
      <c r="G77" s="9">
        <v>0.08</v>
      </c>
      <c r="H77" s="47">
        <f>F77*G77+F77</f>
        <v>0</v>
      </c>
      <c r="I77" s="45">
        <f>F77*E77</f>
        <v>0</v>
      </c>
      <c r="J77" s="45">
        <f>I77*G77</f>
        <v>0</v>
      </c>
      <c r="K77" s="45">
        <f>E77*H77</f>
        <v>0</v>
      </c>
    </row>
    <row r="78" spans="1:11" ht="14.25">
      <c r="A78" s="8">
        <v>4</v>
      </c>
      <c r="B78" s="5" t="s">
        <v>204</v>
      </c>
      <c r="C78" s="8" t="s">
        <v>205</v>
      </c>
      <c r="D78" s="8" t="s">
        <v>206</v>
      </c>
      <c r="E78" s="56">
        <v>1</v>
      </c>
      <c r="F78" s="53"/>
      <c r="G78" s="9">
        <v>0.08</v>
      </c>
      <c r="H78" s="47">
        <f>F78*G78+F78</f>
        <v>0</v>
      </c>
      <c r="I78" s="45">
        <f>F78*E78</f>
        <v>0</v>
      </c>
      <c r="J78" s="45">
        <f>I78*G78</f>
        <v>0</v>
      </c>
      <c r="K78" s="45">
        <f>E78*H78</f>
        <v>0</v>
      </c>
    </row>
    <row r="79" spans="1:11" ht="14.25">
      <c r="A79" s="38">
        <v>5</v>
      </c>
      <c r="B79" s="5" t="s">
        <v>26</v>
      </c>
      <c r="C79" s="8"/>
      <c r="D79" s="8" t="s">
        <v>141</v>
      </c>
      <c r="E79" s="56">
        <v>1</v>
      </c>
      <c r="F79" s="53"/>
      <c r="G79" s="9">
        <v>0.08</v>
      </c>
      <c r="H79" s="47">
        <f>F79*G79+F79</f>
        <v>0</v>
      </c>
      <c r="I79" s="45">
        <f>F79*E79</f>
        <v>0</v>
      </c>
      <c r="J79" s="45">
        <f>I79*G79</f>
        <v>0</v>
      </c>
      <c r="K79" s="45">
        <f>E79*H79</f>
        <v>0</v>
      </c>
    </row>
    <row r="80" spans="6:11" ht="14.25">
      <c r="F80" s="51" t="s">
        <v>112</v>
      </c>
      <c r="G80" s="9"/>
      <c r="H80" s="47"/>
      <c r="I80" s="51">
        <f>SUM(I75:I79)</f>
        <v>0</v>
      </c>
      <c r="J80" s="51">
        <f>SUM(J75:J79)</f>
        <v>0</v>
      </c>
      <c r="K80" s="51">
        <f>SUM(K75:K79)</f>
        <v>0</v>
      </c>
    </row>
    <row r="81" spans="1:11" ht="14.25">
      <c r="A81" s="2" t="s">
        <v>92</v>
      </c>
      <c r="B81" s="2" t="s">
        <v>32</v>
      </c>
      <c r="F81" s="44"/>
      <c r="G81" s="39"/>
      <c r="H81" s="44"/>
      <c r="I81" s="44"/>
      <c r="J81" s="52"/>
      <c r="K81" s="52"/>
    </row>
    <row r="82" spans="6:11" ht="14.25">
      <c r="F82" s="44"/>
      <c r="G82" s="39"/>
      <c r="H82" s="44"/>
      <c r="I82" s="44"/>
      <c r="J82" s="52"/>
      <c r="K82" s="52"/>
    </row>
    <row r="83" spans="6:11" ht="14.25">
      <c r="F83" s="44"/>
      <c r="G83" s="39"/>
      <c r="H83" s="44"/>
      <c r="I83" s="44"/>
      <c r="J83" s="52"/>
      <c r="K83" s="52"/>
    </row>
    <row r="84" spans="6:11" ht="14.25">
      <c r="F84" s="44"/>
      <c r="G84" s="39"/>
      <c r="H84" s="44"/>
      <c r="I84" s="44"/>
      <c r="J84" s="52"/>
      <c r="K84" s="52"/>
    </row>
    <row r="85" spans="6:11" ht="14.25">
      <c r="F85" s="44"/>
      <c r="G85" s="39"/>
      <c r="H85" s="44"/>
      <c r="I85" s="44"/>
      <c r="J85" s="52"/>
      <c r="K85" s="52"/>
    </row>
    <row r="87" ht="14.25">
      <c r="J87" s="44"/>
    </row>
    <row r="88" spans="1:7" ht="14.25">
      <c r="A88" s="40"/>
      <c r="B88" s="40" t="s">
        <v>6</v>
      </c>
      <c r="C88" s="24"/>
      <c r="D88" s="24"/>
      <c r="G88" s="21"/>
    </row>
    <row r="89" spans="1:11" ht="28.5">
      <c r="A89" s="78" t="s">
        <v>110</v>
      </c>
      <c r="B89" s="78" t="s">
        <v>103</v>
      </c>
      <c r="C89" s="75" t="s">
        <v>113</v>
      </c>
      <c r="D89" s="79" t="s">
        <v>114</v>
      </c>
      <c r="E89" s="78" t="s">
        <v>111</v>
      </c>
      <c r="F89" s="65" t="s">
        <v>168</v>
      </c>
      <c r="G89" s="63" t="s">
        <v>166</v>
      </c>
      <c r="H89" s="64" t="s">
        <v>169</v>
      </c>
      <c r="I89" s="65" t="s">
        <v>107</v>
      </c>
      <c r="J89" s="62" t="s">
        <v>172</v>
      </c>
      <c r="K89" s="64" t="s">
        <v>100</v>
      </c>
    </row>
    <row r="90" spans="1:11" ht="14.25">
      <c r="A90" s="18">
        <v>1</v>
      </c>
      <c r="B90" s="5" t="s">
        <v>52</v>
      </c>
      <c r="C90" s="8" t="s">
        <v>116</v>
      </c>
      <c r="D90" s="42" t="s">
        <v>141</v>
      </c>
      <c r="E90" s="25">
        <v>5</v>
      </c>
      <c r="F90" s="46"/>
      <c r="G90" s="9">
        <v>0.08</v>
      </c>
      <c r="H90" s="47">
        <f>F90*G90+F90</f>
        <v>0</v>
      </c>
      <c r="I90" s="45">
        <f>F90*E90</f>
        <v>0</v>
      </c>
      <c r="J90" s="45">
        <f>I90*G90</f>
        <v>0</v>
      </c>
      <c r="K90" s="45">
        <f>E90*H90</f>
        <v>0</v>
      </c>
    </row>
    <row r="91" spans="1:11" ht="14.25">
      <c r="A91" s="18">
        <v>2</v>
      </c>
      <c r="B91" s="5" t="s">
        <v>115</v>
      </c>
      <c r="C91" s="8" t="s">
        <v>116</v>
      </c>
      <c r="D91" s="5" t="s">
        <v>141</v>
      </c>
      <c r="E91" s="18">
        <v>20</v>
      </c>
      <c r="F91" s="45"/>
      <c r="G91" s="9">
        <v>0.08</v>
      </c>
      <c r="H91" s="47">
        <f aca="true" t="shared" si="12" ref="H91:H125">F91*G91+F91</f>
        <v>0</v>
      </c>
      <c r="I91" s="45">
        <f aca="true" t="shared" si="13" ref="I91:I125">F91*E91</f>
        <v>0</v>
      </c>
      <c r="J91" s="45">
        <f aca="true" t="shared" si="14" ref="J91:J125">I91*G91</f>
        <v>0</v>
      </c>
      <c r="K91" s="45">
        <f aca="true" t="shared" si="15" ref="K91:K125">E91*H91</f>
        <v>0</v>
      </c>
    </row>
    <row r="92" spans="1:11" ht="14.25">
      <c r="A92" s="18">
        <v>3</v>
      </c>
      <c r="B92" s="5" t="s">
        <v>117</v>
      </c>
      <c r="C92" s="8" t="s">
        <v>116</v>
      </c>
      <c r="D92" s="5" t="s">
        <v>141</v>
      </c>
      <c r="E92" s="18">
        <v>5</v>
      </c>
      <c r="F92" s="45"/>
      <c r="G92" s="9">
        <v>0.08</v>
      </c>
      <c r="H92" s="47">
        <f t="shared" si="12"/>
        <v>0</v>
      </c>
      <c r="I92" s="45">
        <f t="shared" si="13"/>
        <v>0</v>
      </c>
      <c r="J92" s="45">
        <f t="shared" si="14"/>
        <v>0</v>
      </c>
      <c r="K92" s="45">
        <f t="shared" si="15"/>
        <v>0</v>
      </c>
    </row>
    <row r="93" spans="1:11" ht="14.25">
      <c r="A93" s="18">
        <v>4</v>
      </c>
      <c r="B93" s="5" t="s">
        <v>118</v>
      </c>
      <c r="C93" s="8" t="s">
        <v>119</v>
      </c>
      <c r="D93" s="5" t="s">
        <v>141</v>
      </c>
      <c r="E93" s="18">
        <v>10</v>
      </c>
      <c r="F93" s="45"/>
      <c r="G93" s="9">
        <v>0.08</v>
      </c>
      <c r="H93" s="47">
        <f t="shared" si="12"/>
        <v>0</v>
      </c>
      <c r="I93" s="45">
        <f t="shared" si="13"/>
        <v>0</v>
      </c>
      <c r="J93" s="45">
        <f t="shared" si="14"/>
        <v>0</v>
      </c>
      <c r="K93" s="45">
        <f t="shared" si="15"/>
        <v>0</v>
      </c>
    </row>
    <row r="94" spans="1:11" ht="14.25">
      <c r="A94" s="18">
        <v>5</v>
      </c>
      <c r="B94" s="5" t="s">
        <v>123</v>
      </c>
      <c r="C94" s="8" t="s">
        <v>116</v>
      </c>
      <c r="D94" s="5" t="s">
        <v>141</v>
      </c>
      <c r="E94" s="18">
        <v>5</v>
      </c>
      <c r="F94" s="45"/>
      <c r="G94" s="9">
        <v>0.08</v>
      </c>
      <c r="H94" s="47">
        <f t="shared" si="12"/>
        <v>0</v>
      </c>
      <c r="I94" s="45">
        <f t="shared" si="13"/>
        <v>0</v>
      </c>
      <c r="J94" s="45">
        <f t="shared" si="14"/>
        <v>0</v>
      </c>
      <c r="K94" s="45">
        <f t="shared" si="15"/>
        <v>0</v>
      </c>
    </row>
    <row r="95" spans="1:11" ht="14.25">
      <c r="A95" s="18">
        <v>6</v>
      </c>
      <c r="B95" s="5" t="s">
        <v>120</v>
      </c>
      <c r="C95" s="8" t="s">
        <v>116</v>
      </c>
      <c r="D95" s="5" t="s">
        <v>141</v>
      </c>
      <c r="E95" s="18">
        <v>10</v>
      </c>
      <c r="F95" s="45"/>
      <c r="G95" s="9">
        <v>0.08</v>
      </c>
      <c r="H95" s="47">
        <f t="shared" si="12"/>
        <v>0</v>
      </c>
      <c r="I95" s="45">
        <f t="shared" si="13"/>
        <v>0</v>
      </c>
      <c r="J95" s="45">
        <f t="shared" si="14"/>
        <v>0</v>
      </c>
      <c r="K95" s="45">
        <f t="shared" si="15"/>
        <v>0</v>
      </c>
    </row>
    <row r="96" spans="1:11" ht="14.25">
      <c r="A96" s="18">
        <v>7</v>
      </c>
      <c r="B96" s="5" t="s">
        <v>62</v>
      </c>
      <c r="C96" s="8" t="s">
        <v>121</v>
      </c>
      <c r="D96" s="5" t="s">
        <v>141</v>
      </c>
      <c r="E96" s="18">
        <v>5</v>
      </c>
      <c r="F96" s="45"/>
      <c r="G96" s="9">
        <v>0.08</v>
      </c>
      <c r="H96" s="47">
        <f t="shared" si="12"/>
        <v>0</v>
      </c>
      <c r="I96" s="45">
        <f t="shared" si="13"/>
        <v>0</v>
      </c>
      <c r="J96" s="45">
        <f t="shared" si="14"/>
        <v>0</v>
      </c>
      <c r="K96" s="45">
        <f t="shared" si="15"/>
        <v>0</v>
      </c>
    </row>
    <row r="97" spans="1:11" ht="14.25">
      <c r="A97" s="18">
        <v>8</v>
      </c>
      <c r="B97" s="22" t="s">
        <v>122</v>
      </c>
      <c r="C97" s="8" t="s">
        <v>116</v>
      </c>
      <c r="D97" s="5" t="s">
        <v>141</v>
      </c>
      <c r="E97" s="18">
        <v>2</v>
      </c>
      <c r="F97" s="45"/>
      <c r="G97" s="9">
        <v>0.08</v>
      </c>
      <c r="H97" s="47">
        <f t="shared" si="12"/>
        <v>0</v>
      </c>
      <c r="I97" s="45">
        <f t="shared" si="13"/>
        <v>0</v>
      </c>
      <c r="J97" s="45">
        <f t="shared" si="14"/>
        <v>0</v>
      </c>
      <c r="K97" s="45">
        <f t="shared" si="15"/>
        <v>0</v>
      </c>
    </row>
    <row r="98" spans="1:11" ht="28.5">
      <c r="A98" s="18">
        <v>9</v>
      </c>
      <c r="B98" s="22" t="s">
        <v>30</v>
      </c>
      <c r="C98" s="8" t="s">
        <v>116</v>
      </c>
      <c r="D98" s="5" t="s">
        <v>141</v>
      </c>
      <c r="E98" s="18">
        <v>5</v>
      </c>
      <c r="F98" s="45"/>
      <c r="G98" s="9">
        <v>0.08</v>
      </c>
      <c r="H98" s="47">
        <f t="shared" si="12"/>
        <v>0</v>
      </c>
      <c r="I98" s="45">
        <f t="shared" si="13"/>
        <v>0</v>
      </c>
      <c r="J98" s="45">
        <f t="shared" si="14"/>
        <v>0</v>
      </c>
      <c r="K98" s="45">
        <f t="shared" si="15"/>
        <v>0</v>
      </c>
    </row>
    <row r="99" spans="1:11" ht="14.25">
      <c r="A99" s="18">
        <v>10</v>
      </c>
      <c r="B99" s="22" t="s">
        <v>53</v>
      </c>
      <c r="C99" s="8" t="s">
        <v>124</v>
      </c>
      <c r="D99" s="5" t="s">
        <v>141</v>
      </c>
      <c r="E99" s="18">
        <v>12</v>
      </c>
      <c r="F99" s="45"/>
      <c r="G99" s="9">
        <v>0.08</v>
      </c>
      <c r="H99" s="47">
        <f t="shared" si="12"/>
        <v>0</v>
      </c>
      <c r="I99" s="45">
        <f t="shared" si="13"/>
        <v>0</v>
      </c>
      <c r="J99" s="45">
        <f t="shared" si="14"/>
        <v>0</v>
      </c>
      <c r="K99" s="45">
        <f t="shared" si="15"/>
        <v>0</v>
      </c>
    </row>
    <row r="100" spans="1:11" ht="14.25">
      <c r="A100" s="18">
        <v>11</v>
      </c>
      <c r="B100" s="22" t="s">
        <v>125</v>
      </c>
      <c r="C100" s="8" t="s">
        <v>124</v>
      </c>
      <c r="D100" s="5" t="s">
        <v>141</v>
      </c>
      <c r="E100" s="18">
        <v>6</v>
      </c>
      <c r="F100" s="45"/>
      <c r="G100" s="9">
        <v>0.08</v>
      </c>
      <c r="H100" s="47">
        <f t="shared" si="12"/>
        <v>0</v>
      </c>
      <c r="I100" s="45">
        <f t="shared" si="13"/>
        <v>0</v>
      </c>
      <c r="J100" s="45">
        <f t="shared" si="14"/>
        <v>0</v>
      </c>
      <c r="K100" s="45">
        <f t="shared" si="15"/>
        <v>0</v>
      </c>
    </row>
    <row r="101" spans="1:11" ht="28.5">
      <c r="A101" s="18">
        <v>12</v>
      </c>
      <c r="B101" s="22" t="s">
        <v>126</v>
      </c>
      <c r="C101" s="8" t="s">
        <v>124</v>
      </c>
      <c r="D101" s="5" t="s">
        <v>141</v>
      </c>
      <c r="E101" s="18">
        <v>20</v>
      </c>
      <c r="F101" s="45"/>
      <c r="G101" s="9">
        <v>0.08</v>
      </c>
      <c r="H101" s="47">
        <f t="shared" si="12"/>
        <v>0</v>
      </c>
      <c r="I101" s="45">
        <f t="shared" si="13"/>
        <v>0</v>
      </c>
      <c r="J101" s="45">
        <f t="shared" si="14"/>
        <v>0</v>
      </c>
      <c r="K101" s="45">
        <f t="shared" si="15"/>
        <v>0</v>
      </c>
    </row>
    <row r="102" spans="1:11" ht="14.25">
      <c r="A102" s="18">
        <v>13</v>
      </c>
      <c r="B102" s="22" t="s">
        <v>127</v>
      </c>
      <c r="C102" s="8" t="s">
        <v>124</v>
      </c>
      <c r="D102" s="5" t="s">
        <v>141</v>
      </c>
      <c r="E102" s="18">
        <v>15</v>
      </c>
      <c r="F102" s="45"/>
      <c r="G102" s="9">
        <v>0.08</v>
      </c>
      <c r="H102" s="47">
        <f t="shared" si="12"/>
        <v>0</v>
      </c>
      <c r="I102" s="45">
        <f t="shared" si="13"/>
        <v>0</v>
      </c>
      <c r="J102" s="45">
        <f t="shared" si="14"/>
        <v>0</v>
      </c>
      <c r="K102" s="45">
        <f t="shared" si="15"/>
        <v>0</v>
      </c>
    </row>
    <row r="103" spans="1:11" ht="14.25">
      <c r="A103" s="18">
        <v>14</v>
      </c>
      <c r="B103" s="22" t="s">
        <v>128</v>
      </c>
      <c r="C103" s="8" t="s">
        <v>129</v>
      </c>
      <c r="D103" s="5" t="s">
        <v>141</v>
      </c>
      <c r="E103" s="18">
        <v>90</v>
      </c>
      <c r="F103" s="45"/>
      <c r="G103" s="9">
        <v>0.08</v>
      </c>
      <c r="H103" s="47">
        <f t="shared" si="12"/>
        <v>0</v>
      </c>
      <c r="I103" s="45">
        <f t="shared" si="13"/>
        <v>0</v>
      </c>
      <c r="J103" s="45">
        <f t="shared" si="14"/>
        <v>0</v>
      </c>
      <c r="K103" s="45">
        <f t="shared" si="15"/>
        <v>0</v>
      </c>
    </row>
    <row r="104" spans="1:11" ht="14.25">
      <c r="A104" s="18">
        <v>15</v>
      </c>
      <c r="B104" s="22" t="s">
        <v>57</v>
      </c>
      <c r="C104" s="8" t="s">
        <v>124</v>
      </c>
      <c r="D104" s="5" t="s">
        <v>141</v>
      </c>
      <c r="E104" s="18">
        <v>5</v>
      </c>
      <c r="F104" s="45"/>
      <c r="G104" s="9">
        <v>0.08</v>
      </c>
      <c r="H104" s="47">
        <f t="shared" si="12"/>
        <v>0</v>
      </c>
      <c r="I104" s="45">
        <f t="shared" si="13"/>
        <v>0</v>
      </c>
      <c r="J104" s="45">
        <f t="shared" si="14"/>
        <v>0</v>
      </c>
      <c r="K104" s="45">
        <f t="shared" si="15"/>
        <v>0</v>
      </c>
    </row>
    <row r="105" spans="1:11" ht="14.25">
      <c r="A105" s="18">
        <v>16</v>
      </c>
      <c r="B105" s="22" t="s">
        <v>54</v>
      </c>
      <c r="C105" s="8" t="s">
        <v>129</v>
      </c>
      <c r="D105" s="5" t="s">
        <v>141</v>
      </c>
      <c r="E105" s="18">
        <v>80</v>
      </c>
      <c r="F105" s="45"/>
      <c r="G105" s="9">
        <v>0.08</v>
      </c>
      <c r="H105" s="47">
        <f t="shared" si="12"/>
        <v>0</v>
      </c>
      <c r="I105" s="45">
        <f t="shared" si="13"/>
        <v>0</v>
      </c>
      <c r="J105" s="45">
        <f t="shared" si="14"/>
        <v>0</v>
      </c>
      <c r="K105" s="45">
        <f t="shared" si="15"/>
        <v>0</v>
      </c>
    </row>
    <row r="106" spans="1:11" ht="28.5">
      <c r="A106" s="18">
        <v>17</v>
      </c>
      <c r="B106" s="22" t="s">
        <v>130</v>
      </c>
      <c r="C106" s="8" t="s">
        <v>124</v>
      </c>
      <c r="D106" s="5" t="s">
        <v>141</v>
      </c>
      <c r="E106" s="18">
        <v>30</v>
      </c>
      <c r="F106" s="45"/>
      <c r="G106" s="9">
        <v>0.08</v>
      </c>
      <c r="H106" s="47">
        <f t="shared" si="12"/>
        <v>0</v>
      </c>
      <c r="I106" s="45">
        <f t="shared" si="13"/>
        <v>0</v>
      </c>
      <c r="J106" s="45">
        <f t="shared" si="14"/>
        <v>0</v>
      </c>
      <c r="K106" s="45">
        <f t="shared" si="15"/>
        <v>0</v>
      </c>
    </row>
    <row r="107" spans="1:11" ht="14.25">
      <c r="A107" s="18">
        <v>18</v>
      </c>
      <c r="B107" s="22" t="s">
        <v>131</v>
      </c>
      <c r="C107" s="8" t="s">
        <v>55</v>
      </c>
      <c r="D107" s="5" t="s">
        <v>141</v>
      </c>
      <c r="E107" s="18">
        <v>25</v>
      </c>
      <c r="F107" s="45"/>
      <c r="G107" s="9">
        <v>0.08</v>
      </c>
      <c r="H107" s="47">
        <f t="shared" si="12"/>
        <v>0</v>
      </c>
      <c r="I107" s="45">
        <f t="shared" si="13"/>
        <v>0</v>
      </c>
      <c r="J107" s="45">
        <f t="shared" si="14"/>
        <v>0</v>
      </c>
      <c r="K107" s="45">
        <f t="shared" si="15"/>
        <v>0</v>
      </c>
    </row>
    <row r="108" spans="1:11" ht="28.5">
      <c r="A108" s="18">
        <v>19</v>
      </c>
      <c r="B108" s="22" t="s">
        <v>56</v>
      </c>
      <c r="C108" s="8" t="s">
        <v>124</v>
      </c>
      <c r="D108" s="5" t="s">
        <v>141</v>
      </c>
      <c r="E108" s="18">
        <v>50</v>
      </c>
      <c r="F108" s="45"/>
      <c r="G108" s="9">
        <v>0.08</v>
      </c>
      <c r="H108" s="47">
        <f t="shared" si="12"/>
        <v>0</v>
      </c>
      <c r="I108" s="45">
        <f t="shared" si="13"/>
        <v>0</v>
      </c>
      <c r="J108" s="45">
        <f t="shared" si="14"/>
        <v>0</v>
      </c>
      <c r="K108" s="45">
        <f t="shared" si="15"/>
        <v>0</v>
      </c>
    </row>
    <row r="109" spans="1:11" ht="28.5">
      <c r="A109" s="18">
        <v>20</v>
      </c>
      <c r="B109" s="22" t="s">
        <v>11</v>
      </c>
      <c r="C109" s="8" t="s">
        <v>124</v>
      </c>
      <c r="D109" s="5" t="s">
        <v>141</v>
      </c>
      <c r="E109" s="18">
        <v>40</v>
      </c>
      <c r="F109" s="45"/>
      <c r="G109" s="9">
        <v>0.08</v>
      </c>
      <c r="H109" s="47">
        <f t="shared" si="12"/>
        <v>0</v>
      </c>
      <c r="I109" s="45">
        <f t="shared" si="13"/>
        <v>0</v>
      </c>
      <c r="J109" s="45">
        <f t="shared" si="14"/>
        <v>0</v>
      </c>
      <c r="K109" s="45">
        <f t="shared" si="15"/>
        <v>0</v>
      </c>
    </row>
    <row r="110" spans="1:11" ht="28.5">
      <c r="A110" s="18">
        <v>21</v>
      </c>
      <c r="B110" s="27" t="s">
        <v>31</v>
      </c>
      <c r="C110" s="28" t="s">
        <v>124</v>
      </c>
      <c r="D110" s="5" t="s">
        <v>141</v>
      </c>
      <c r="E110" s="18">
        <v>120</v>
      </c>
      <c r="F110" s="45"/>
      <c r="G110" s="9">
        <v>0.08</v>
      </c>
      <c r="H110" s="47">
        <f t="shared" si="12"/>
        <v>0</v>
      </c>
      <c r="I110" s="45">
        <f t="shared" si="13"/>
        <v>0</v>
      </c>
      <c r="J110" s="45">
        <f t="shared" si="14"/>
        <v>0</v>
      </c>
      <c r="K110" s="45">
        <f t="shared" si="15"/>
        <v>0</v>
      </c>
    </row>
    <row r="111" spans="1:11" ht="14.25">
      <c r="A111" s="18">
        <v>22</v>
      </c>
      <c r="B111" s="29" t="s">
        <v>137</v>
      </c>
      <c r="C111" s="8" t="s">
        <v>124</v>
      </c>
      <c r="D111" s="5" t="s">
        <v>141</v>
      </c>
      <c r="E111" s="18">
        <v>5</v>
      </c>
      <c r="F111" s="45"/>
      <c r="G111" s="9">
        <v>0.08</v>
      </c>
      <c r="H111" s="47">
        <f t="shared" si="12"/>
        <v>0</v>
      </c>
      <c r="I111" s="45">
        <f t="shared" si="13"/>
        <v>0</v>
      </c>
      <c r="J111" s="45">
        <f t="shared" si="14"/>
        <v>0</v>
      </c>
      <c r="K111" s="45">
        <f t="shared" si="15"/>
        <v>0</v>
      </c>
    </row>
    <row r="112" spans="1:11" ht="14.25">
      <c r="A112" s="18">
        <v>23</v>
      </c>
      <c r="B112" s="30" t="s">
        <v>138</v>
      </c>
      <c r="C112" s="23" t="s">
        <v>124</v>
      </c>
      <c r="D112" s="5" t="s">
        <v>141</v>
      </c>
      <c r="E112" s="18">
        <v>25</v>
      </c>
      <c r="F112" s="45"/>
      <c r="G112" s="9">
        <v>0.08</v>
      </c>
      <c r="H112" s="47">
        <f t="shared" si="12"/>
        <v>0</v>
      </c>
      <c r="I112" s="45">
        <f t="shared" si="13"/>
        <v>0</v>
      </c>
      <c r="J112" s="45">
        <f t="shared" si="14"/>
        <v>0</v>
      </c>
      <c r="K112" s="45">
        <f t="shared" si="15"/>
        <v>0</v>
      </c>
    </row>
    <row r="113" spans="1:11" ht="14.25">
      <c r="A113" s="18">
        <v>24</v>
      </c>
      <c r="B113" s="29" t="s">
        <v>132</v>
      </c>
      <c r="C113" s="8" t="s">
        <v>124</v>
      </c>
      <c r="D113" s="5" t="s">
        <v>141</v>
      </c>
      <c r="E113" s="18">
        <v>5</v>
      </c>
      <c r="F113" s="45"/>
      <c r="G113" s="9">
        <v>0.08</v>
      </c>
      <c r="H113" s="47">
        <f t="shared" si="12"/>
        <v>0</v>
      </c>
      <c r="I113" s="45">
        <f t="shared" si="13"/>
        <v>0</v>
      </c>
      <c r="J113" s="45">
        <f t="shared" si="14"/>
        <v>0</v>
      </c>
      <c r="K113" s="45">
        <f t="shared" si="15"/>
        <v>0</v>
      </c>
    </row>
    <row r="114" spans="1:12" ht="42.75">
      <c r="A114" s="18">
        <v>25</v>
      </c>
      <c r="B114" s="22" t="s">
        <v>133</v>
      </c>
      <c r="C114" s="8" t="s">
        <v>124</v>
      </c>
      <c r="D114" s="5" t="s">
        <v>141</v>
      </c>
      <c r="E114" s="18">
        <v>10</v>
      </c>
      <c r="F114" s="45"/>
      <c r="G114" s="9">
        <v>0.08</v>
      </c>
      <c r="H114" s="47">
        <f t="shared" si="12"/>
        <v>0</v>
      </c>
      <c r="I114" s="45">
        <f t="shared" si="13"/>
        <v>0</v>
      </c>
      <c r="J114" s="45">
        <f t="shared" si="14"/>
        <v>0</v>
      </c>
      <c r="K114" s="45">
        <f t="shared" si="15"/>
        <v>0</v>
      </c>
      <c r="L114" s="2" t="s">
        <v>22</v>
      </c>
    </row>
    <row r="115" spans="1:11" ht="28.5">
      <c r="A115" s="18">
        <v>26</v>
      </c>
      <c r="B115" s="22" t="s">
        <v>139</v>
      </c>
      <c r="C115" s="8" t="s">
        <v>124</v>
      </c>
      <c r="D115" s="5" t="s">
        <v>141</v>
      </c>
      <c r="E115" s="18">
        <v>10</v>
      </c>
      <c r="F115" s="45"/>
      <c r="G115" s="9">
        <v>0.08</v>
      </c>
      <c r="H115" s="47">
        <f t="shared" si="12"/>
        <v>0</v>
      </c>
      <c r="I115" s="45">
        <f t="shared" si="13"/>
        <v>0</v>
      </c>
      <c r="J115" s="45">
        <f t="shared" si="14"/>
        <v>0</v>
      </c>
      <c r="K115" s="45">
        <f t="shared" si="15"/>
        <v>0</v>
      </c>
    </row>
    <row r="116" spans="1:11" ht="14.25">
      <c r="A116" s="18">
        <v>27</v>
      </c>
      <c r="B116" s="83" t="s">
        <v>120</v>
      </c>
      <c r="C116" s="8" t="s">
        <v>129</v>
      </c>
      <c r="D116" s="5" t="s">
        <v>141</v>
      </c>
      <c r="E116" s="18">
        <v>50</v>
      </c>
      <c r="F116" s="45"/>
      <c r="G116" s="9">
        <v>0.08</v>
      </c>
      <c r="H116" s="47">
        <f t="shared" si="12"/>
        <v>0</v>
      </c>
      <c r="I116" s="45">
        <f t="shared" si="13"/>
        <v>0</v>
      </c>
      <c r="J116" s="45">
        <f t="shared" si="14"/>
        <v>0</v>
      </c>
      <c r="K116" s="45">
        <f t="shared" si="15"/>
        <v>0</v>
      </c>
    </row>
    <row r="117" spans="1:11" ht="28.5">
      <c r="A117" s="18">
        <v>28</v>
      </c>
      <c r="B117" s="22" t="s">
        <v>59</v>
      </c>
      <c r="C117" s="8" t="s">
        <v>124</v>
      </c>
      <c r="D117" s="5" t="s">
        <v>141</v>
      </c>
      <c r="E117" s="18">
        <v>15</v>
      </c>
      <c r="F117" s="45"/>
      <c r="G117" s="9">
        <v>0.08</v>
      </c>
      <c r="H117" s="47">
        <f t="shared" si="12"/>
        <v>0</v>
      </c>
      <c r="I117" s="45">
        <f t="shared" si="13"/>
        <v>0</v>
      </c>
      <c r="J117" s="45">
        <f t="shared" si="14"/>
        <v>0</v>
      </c>
      <c r="K117" s="45">
        <f t="shared" si="15"/>
        <v>0</v>
      </c>
    </row>
    <row r="118" spans="1:11" ht="14.25">
      <c r="A118" s="18">
        <v>29</v>
      </c>
      <c r="B118" s="22" t="s">
        <v>58</v>
      </c>
      <c r="C118" s="8" t="s">
        <v>124</v>
      </c>
      <c r="D118" s="5" t="s">
        <v>141</v>
      </c>
      <c r="E118" s="18">
        <v>20</v>
      </c>
      <c r="F118" s="45"/>
      <c r="G118" s="9">
        <v>0.08</v>
      </c>
      <c r="H118" s="47">
        <f t="shared" si="12"/>
        <v>0</v>
      </c>
      <c r="I118" s="45">
        <f t="shared" si="13"/>
        <v>0</v>
      </c>
      <c r="J118" s="45">
        <f t="shared" si="14"/>
        <v>0</v>
      </c>
      <c r="K118" s="45">
        <f t="shared" si="15"/>
        <v>0</v>
      </c>
    </row>
    <row r="119" spans="1:11" ht="28.5">
      <c r="A119" s="18">
        <v>30</v>
      </c>
      <c r="B119" s="22" t="s">
        <v>60</v>
      </c>
      <c r="C119" s="8" t="s">
        <v>124</v>
      </c>
      <c r="D119" s="5" t="s">
        <v>141</v>
      </c>
      <c r="E119" s="18">
        <v>3</v>
      </c>
      <c r="F119" s="45"/>
      <c r="G119" s="9">
        <v>0.08</v>
      </c>
      <c r="H119" s="47">
        <f t="shared" si="12"/>
        <v>0</v>
      </c>
      <c r="I119" s="45">
        <f t="shared" si="13"/>
        <v>0</v>
      </c>
      <c r="J119" s="45">
        <f t="shared" si="14"/>
        <v>0</v>
      </c>
      <c r="K119" s="45">
        <f t="shared" si="15"/>
        <v>0</v>
      </c>
    </row>
    <row r="120" spans="1:11" ht="14.25">
      <c r="A120" s="18">
        <v>31</v>
      </c>
      <c r="B120" s="22" t="s">
        <v>61</v>
      </c>
      <c r="C120" s="8" t="s">
        <v>124</v>
      </c>
      <c r="D120" s="5" t="s">
        <v>141</v>
      </c>
      <c r="E120" s="18">
        <v>10</v>
      </c>
      <c r="F120" s="45"/>
      <c r="G120" s="9">
        <v>0.08</v>
      </c>
      <c r="H120" s="47">
        <f t="shared" si="12"/>
        <v>0</v>
      </c>
      <c r="I120" s="45">
        <f t="shared" si="13"/>
        <v>0</v>
      </c>
      <c r="J120" s="45">
        <f t="shared" si="14"/>
        <v>0</v>
      </c>
      <c r="K120" s="45">
        <f t="shared" si="15"/>
        <v>0</v>
      </c>
    </row>
    <row r="121" spans="1:11" ht="14.25">
      <c r="A121" s="18">
        <v>32</v>
      </c>
      <c r="B121" s="5" t="s">
        <v>41</v>
      </c>
      <c r="C121" s="8" t="s">
        <v>124</v>
      </c>
      <c r="D121" s="5" t="s">
        <v>141</v>
      </c>
      <c r="E121" s="18">
        <v>10</v>
      </c>
      <c r="F121" s="45"/>
      <c r="G121" s="9">
        <v>0.08</v>
      </c>
      <c r="H121" s="47">
        <f t="shared" si="12"/>
        <v>0</v>
      </c>
      <c r="I121" s="45">
        <f t="shared" si="13"/>
        <v>0</v>
      </c>
      <c r="J121" s="45">
        <f t="shared" si="14"/>
        <v>0</v>
      </c>
      <c r="K121" s="45">
        <f t="shared" si="15"/>
        <v>0</v>
      </c>
    </row>
    <row r="122" spans="1:11" ht="28.5">
      <c r="A122" s="18">
        <v>33</v>
      </c>
      <c r="B122" s="22" t="s">
        <v>42</v>
      </c>
      <c r="C122" s="8" t="s">
        <v>124</v>
      </c>
      <c r="D122" s="5" t="s">
        <v>141</v>
      </c>
      <c r="E122" s="18">
        <v>40</v>
      </c>
      <c r="F122" s="45"/>
      <c r="G122" s="9">
        <v>0.08</v>
      </c>
      <c r="H122" s="47">
        <f t="shared" si="12"/>
        <v>0</v>
      </c>
      <c r="I122" s="45">
        <f t="shared" si="13"/>
        <v>0</v>
      </c>
      <c r="J122" s="45">
        <f t="shared" si="14"/>
        <v>0</v>
      </c>
      <c r="K122" s="45">
        <f t="shared" si="15"/>
        <v>0</v>
      </c>
    </row>
    <row r="123" spans="1:11" ht="14.25">
      <c r="A123" s="18">
        <v>34</v>
      </c>
      <c r="B123" s="22" t="s">
        <v>43</v>
      </c>
      <c r="C123" s="8" t="s">
        <v>124</v>
      </c>
      <c r="D123" s="5" t="s">
        <v>141</v>
      </c>
      <c r="E123" s="18">
        <v>25</v>
      </c>
      <c r="F123" s="45"/>
      <c r="G123" s="9">
        <v>0.08</v>
      </c>
      <c r="H123" s="47">
        <f t="shared" si="12"/>
        <v>0</v>
      </c>
      <c r="I123" s="45">
        <f t="shared" si="13"/>
        <v>0</v>
      </c>
      <c r="J123" s="45">
        <f t="shared" si="14"/>
        <v>0</v>
      </c>
      <c r="K123" s="45">
        <f t="shared" si="15"/>
        <v>0</v>
      </c>
    </row>
    <row r="124" spans="1:11" ht="14.25">
      <c r="A124" s="18">
        <v>35</v>
      </c>
      <c r="B124" s="22" t="s">
        <v>44</v>
      </c>
      <c r="C124" s="8" t="s">
        <v>55</v>
      </c>
      <c r="D124" s="5" t="s">
        <v>141</v>
      </c>
      <c r="E124" s="18">
        <v>30</v>
      </c>
      <c r="F124" s="45"/>
      <c r="G124" s="9">
        <v>0.08</v>
      </c>
      <c r="H124" s="47">
        <f t="shared" si="12"/>
        <v>0</v>
      </c>
      <c r="I124" s="45">
        <f t="shared" si="13"/>
        <v>0</v>
      </c>
      <c r="J124" s="45">
        <f t="shared" si="14"/>
        <v>0</v>
      </c>
      <c r="K124" s="45">
        <f t="shared" si="15"/>
        <v>0</v>
      </c>
    </row>
    <row r="125" spans="1:11" ht="28.5">
      <c r="A125" s="18">
        <v>36</v>
      </c>
      <c r="B125" s="22" t="s">
        <v>45</v>
      </c>
      <c r="C125" s="8" t="s">
        <v>124</v>
      </c>
      <c r="D125" s="5" t="s">
        <v>141</v>
      </c>
      <c r="E125" s="18">
        <v>6</v>
      </c>
      <c r="F125" s="45"/>
      <c r="G125" s="9">
        <v>0.08</v>
      </c>
      <c r="H125" s="47">
        <f t="shared" si="12"/>
        <v>0</v>
      </c>
      <c r="I125" s="45">
        <f t="shared" si="13"/>
        <v>0</v>
      </c>
      <c r="J125" s="45">
        <f t="shared" si="14"/>
        <v>0</v>
      </c>
      <c r="K125" s="45">
        <f t="shared" si="15"/>
        <v>0</v>
      </c>
    </row>
    <row r="126" spans="1:11" ht="14.25">
      <c r="A126" s="20"/>
      <c r="B126" s="27"/>
      <c r="C126" s="20"/>
      <c r="D126" s="1"/>
      <c r="E126" s="58"/>
      <c r="F126" s="51" t="s">
        <v>112</v>
      </c>
      <c r="G126" s="39"/>
      <c r="H126" s="44"/>
      <c r="I126" s="51">
        <f>SUM(I90:I125)</f>
        <v>0</v>
      </c>
      <c r="J126" s="51">
        <f>SUM(J90:J125)</f>
        <v>0</v>
      </c>
      <c r="K126" s="51">
        <f>SUM(K90:K125)</f>
        <v>0</v>
      </c>
    </row>
    <row r="127" spans="1:11" ht="14.25">
      <c r="A127" s="20"/>
      <c r="B127" s="87" t="s">
        <v>50</v>
      </c>
      <c r="C127" s="20"/>
      <c r="D127" s="1"/>
      <c r="E127" s="58"/>
      <c r="F127" s="85"/>
      <c r="G127" s="39"/>
      <c r="H127" s="44"/>
      <c r="I127" s="52"/>
      <c r="J127" s="52"/>
      <c r="K127" s="52"/>
    </row>
    <row r="128" spans="1:11" ht="14.25">
      <c r="A128" s="20"/>
      <c r="B128" s="86" t="s">
        <v>78</v>
      </c>
      <c r="C128" s="20"/>
      <c r="D128" s="1"/>
      <c r="E128" s="58"/>
      <c r="F128" s="85"/>
      <c r="G128" s="39"/>
      <c r="H128" s="44"/>
      <c r="I128" s="52"/>
      <c r="J128" s="52"/>
      <c r="K128" s="52"/>
    </row>
    <row r="129" spans="1:11" ht="28.5">
      <c r="A129" s="20"/>
      <c r="B129" s="86" t="s">
        <v>79</v>
      </c>
      <c r="C129" s="20"/>
      <c r="D129" s="1"/>
      <c r="E129" s="58"/>
      <c r="F129" s="85"/>
      <c r="G129" s="39"/>
      <c r="H129" s="44"/>
      <c r="I129" s="52"/>
      <c r="J129" s="52"/>
      <c r="K129" s="52"/>
    </row>
    <row r="130" spans="1:8" ht="14.25">
      <c r="A130" s="20"/>
      <c r="B130" s="1" t="s">
        <v>63</v>
      </c>
      <c r="C130" s="20"/>
      <c r="D130" s="20"/>
      <c r="E130" s="58"/>
      <c r="F130" s="44"/>
      <c r="G130" s="4"/>
      <c r="H130" s="44"/>
    </row>
    <row r="131" spans="1:8" ht="14.25">
      <c r="A131" s="20"/>
      <c r="B131" s="1" t="s">
        <v>64</v>
      </c>
      <c r="C131" s="20"/>
      <c r="D131" s="20"/>
      <c r="E131" s="58"/>
      <c r="F131" s="44"/>
      <c r="G131" s="4"/>
      <c r="H131" s="44"/>
    </row>
    <row r="132" spans="1:8" ht="14.25">
      <c r="A132" s="20"/>
      <c r="B132" s="1" t="s">
        <v>65</v>
      </c>
      <c r="C132" s="20"/>
      <c r="D132" s="20"/>
      <c r="E132" s="58"/>
      <c r="F132" s="44"/>
      <c r="G132" s="4"/>
      <c r="H132" s="44"/>
    </row>
    <row r="133" spans="1:8" ht="14.25">
      <c r="A133" s="20"/>
      <c r="B133" s="1" t="s">
        <v>66</v>
      </c>
      <c r="C133" s="20"/>
      <c r="D133" s="20"/>
      <c r="E133" s="58"/>
      <c r="F133" s="44"/>
      <c r="G133" s="4"/>
      <c r="H133" s="44"/>
    </row>
    <row r="134" spans="1:8" ht="14.25">
      <c r="A134" s="20"/>
      <c r="B134" s="1" t="s">
        <v>67</v>
      </c>
      <c r="C134" s="20"/>
      <c r="D134" s="20"/>
      <c r="E134" s="58"/>
      <c r="F134" s="44"/>
      <c r="G134" s="4"/>
      <c r="H134" s="44"/>
    </row>
    <row r="135" spans="1:8" ht="14.25">
      <c r="A135" s="20"/>
      <c r="B135" s="1" t="s">
        <v>68</v>
      </c>
      <c r="C135" s="20"/>
      <c r="D135" s="20"/>
      <c r="E135" s="58"/>
      <c r="F135" s="44"/>
      <c r="G135" s="4"/>
      <c r="H135" s="44"/>
    </row>
    <row r="136" spans="1:8" ht="14.25">
      <c r="A136" s="20"/>
      <c r="B136" s="1" t="s">
        <v>69</v>
      </c>
      <c r="C136" s="20"/>
      <c r="D136" s="20"/>
      <c r="E136" s="58"/>
      <c r="F136" s="44"/>
      <c r="G136" s="4"/>
      <c r="H136" s="44"/>
    </row>
    <row r="137" spans="1:8" ht="14.25">
      <c r="A137" s="20"/>
      <c r="B137" s="1" t="s">
        <v>134</v>
      </c>
      <c r="C137" s="20"/>
      <c r="D137" s="20"/>
      <c r="E137" s="58"/>
      <c r="F137" s="44"/>
      <c r="G137" s="4"/>
      <c r="H137" s="44"/>
    </row>
    <row r="138" spans="1:8" ht="14.25">
      <c r="A138" s="20"/>
      <c r="B138" s="1" t="s">
        <v>70</v>
      </c>
      <c r="C138" s="20"/>
      <c r="D138" s="20"/>
      <c r="E138" s="58"/>
      <c r="F138" s="44"/>
      <c r="G138" s="4"/>
      <c r="H138" s="44"/>
    </row>
    <row r="139" spans="1:8" ht="14.25">
      <c r="A139" s="20"/>
      <c r="B139" s="1" t="s">
        <v>71</v>
      </c>
      <c r="C139" s="20"/>
      <c r="D139" s="20"/>
      <c r="E139" s="58"/>
      <c r="F139" s="44"/>
      <c r="G139" s="4"/>
      <c r="H139" s="44"/>
    </row>
    <row r="140" spans="1:8" ht="14.25">
      <c r="A140" s="20"/>
      <c r="B140" s="1" t="s">
        <v>83</v>
      </c>
      <c r="C140" s="20"/>
      <c r="D140" s="20"/>
      <c r="E140" s="58"/>
      <c r="F140" s="44"/>
      <c r="G140" s="4"/>
      <c r="H140" s="44"/>
    </row>
    <row r="141" spans="1:8" ht="14.25">
      <c r="A141" s="20"/>
      <c r="B141" s="1" t="s">
        <v>82</v>
      </c>
      <c r="C141" s="20"/>
      <c r="D141" s="20"/>
      <c r="E141" s="58"/>
      <c r="F141" s="44"/>
      <c r="G141" s="4"/>
      <c r="H141" s="44"/>
    </row>
    <row r="142" spans="1:8" ht="14.25">
      <c r="A142" s="20"/>
      <c r="B142" s="1" t="s">
        <v>101</v>
      </c>
      <c r="C142" s="20"/>
      <c r="D142" s="20"/>
      <c r="E142" s="58"/>
      <c r="F142" s="44"/>
      <c r="G142" s="4"/>
      <c r="H142" s="44"/>
    </row>
    <row r="143" spans="1:8" ht="14.25">
      <c r="A143" s="31"/>
      <c r="B143" s="1" t="s">
        <v>72</v>
      </c>
      <c r="C143" s="20"/>
      <c r="D143" s="20"/>
      <c r="E143" s="58"/>
      <c r="F143" s="44"/>
      <c r="G143" s="4"/>
      <c r="H143" s="44"/>
    </row>
    <row r="144" spans="1:8" ht="14.25">
      <c r="A144" s="31"/>
      <c r="B144" s="1" t="s">
        <v>73</v>
      </c>
      <c r="C144" s="20"/>
      <c r="D144" s="20"/>
      <c r="E144" s="58"/>
      <c r="F144" s="44"/>
      <c r="G144" s="4"/>
      <c r="H144" s="44"/>
    </row>
    <row r="145" spans="1:8" ht="14.25">
      <c r="A145" s="20"/>
      <c r="B145" s="1" t="s">
        <v>135</v>
      </c>
      <c r="C145" s="20"/>
      <c r="D145" s="20"/>
      <c r="E145" s="58"/>
      <c r="F145" s="44"/>
      <c r="G145" s="4"/>
      <c r="H145" s="44"/>
    </row>
    <row r="146" spans="1:8" ht="14.25">
      <c r="A146" s="20"/>
      <c r="B146" s="1" t="s">
        <v>136</v>
      </c>
      <c r="C146" s="20"/>
      <c r="D146" s="20"/>
      <c r="E146" s="58"/>
      <c r="F146" s="44"/>
      <c r="G146" s="4"/>
      <c r="H146" s="44"/>
    </row>
    <row r="147" spans="1:8" ht="14.25">
      <c r="A147" s="20"/>
      <c r="B147" s="1"/>
      <c r="C147" s="20"/>
      <c r="D147" s="20"/>
      <c r="E147" s="58"/>
      <c r="F147" s="44"/>
      <c r="G147" s="4"/>
      <c r="H147" s="44"/>
    </row>
    <row r="148" spans="1:8" ht="14.25">
      <c r="A148" s="33"/>
      <c r="B148" s="1"/>
      <c r="C148" s="24"/>
      <c r="D148" s="34"/>
      <c r="E148" s="58"/>
      <c r="F148" s="44"/>
      <c r="G148" s="32"/>
      <c r="H148" s="44"/>
    </row>
    <row r="149" spans="1:8" ht="14.25">
      <c r="A149" s="33"/>
      <c r="C149" s="24"/>
      <c r="D149" s="34"/>
      <c r="E149" s="58"/>
      <c r="F149" s="44"/>
      <c r="G149" s="32"/>
      <c r="H149" s="44"/>
    </row>
    <row r="150" spans="1:8" ht="14.25">
      <c r="A150" s="33"/>
      <c r="C150" s="24"/>
      <c r="D150" s="34"/>
      <c r="E150" s="58"/>
      <c r="F150" s="44"/>
      <c r="G150" s="32"/>
      <c r="H150" s="44"/>
    </row>
    <row r="151" ht="14.25">
      <c r="J151" s="44"/>
    </row>
    <row r="152" spans="1:8" ht="14.25">
      <c r="A152" s="33"/>
      <c r="B152" s="1"/>
      <c r="C152" s="24"/>
      <c r="D152" s="24"/>
      <c r="F152" s="44"/>
      <c r="G152" s="4"/>
      <c r="H152" s="44"/>
    </row>
    <row r="153" spans="2:8" ht="14.25">
      <c r="B153" s="40" t="s">
        <v>7</v>
      </c>
      <c r="C153" s="35"/>
      <c r="D153" s="35"/>
      <c r="E153" s="35"/>
      <c r="F153" s="54"/>
      <c r="G153" s="36"/>
      <c r="H153" s="54"/>
    </row>
    <row r="154" spans="1:11" ht="28.5">
      <c r="A154" s="73" t="s">
        <v>102</v>
      </c>
      <c r="B154" s="74" t="s">
        <v>103</v>
      </c>
      <c r="C154" s="75" t="s">
        <v>113</v>
      </c>
      <c r="D154" s="75" t="s">
        <v>140</v>
      </c>
      <c r="E154" s="75" t="s">
        <v>111</v>
      </c>
      <c r="F154" s="65" t="s">
        <v>168</v>
      </c>
      <c r="G154" s="63" t="s">
        <v>166</v>
      </c>
      <c r="H154" s="64" t="s">
        <v>169</v>
      </c>
      <c r="I154" s="65" t="s">
        <v>107</v>
      </c>
      <c r="J154" s="62" t="s">
        <v>172</v>
      </c>
      <c r="K154" s="64" t="s">
        <v>100</v>
      </c>
    </row>
    <row r="155" spans="1:11" ht="14.25">
      <c r="A155" s="8">
        <v>1</v>
      </c>
      <c r="B155" s="5" t="s">
        <v>145</v>
      </c>
      <c r="C155" s="8" t="s">
        <v>13</v>
      </c>
      <c r="D155" s="8" t="s">
        <v>206</v>
      </c>
      <c r="E155" s="18">
        <v>13</v>
      </c>
      <c r="F155" s="45"/>
      <c r="G155" s="9">
        <v>0.08</v>
      </c>
      <c r="H155" s="47">
        <f>F155*G155+F155</f>
        <v>0</v>
      </c>
      <c r="I155" s="45">
        <f>F155*E155</f>
        <v>0</v>
      </c>
      <c r="J155" s="45">
        <f>I155*G155</f>
        <v>0</v>
      </c>
      <c r="K155" s="45">
        <f>E155*H155</f>
        <v>0</v>
      </c>
    </row>
    <row r="156" spans="1:11" ht="14.25">
      <c r="A156" s="8">
        <v>2</v>
      </c>
      <c r="B156" s="5" t="s">
        <v>146</v>
      </c>
      <c r="C156" s="8" t="s">
        <v>14</v>
      </c>
      <c r="D156" s="8" t="s">
        <v>206</v>
      </c>
      <c r="E156" s="18">
        <v>3</v>
      </c>
      <c r="F156" s="45"/>
      <c r="G156" s="9">
        <v>0.08</v>
      </c>
      <c r="H156" s="47">
        <f>F156*G156+F156</f>
        <v>0</v>
      </c>
      <c r="I156" s="45">
        <f>F156*E156</f>
        <v>0</v>
      </c>
      <c r="J156" s="45">
        <f>I156*G156</f>
        <v>0</v>
      </c>
      <c r="K156" s="45">
        <f>E156*H156</f>
        <v>0</v>
      </c>
    </row>
    <row r="157" spans="1:11" ht="14.25">
      <c r="A157" s="8">
        <v>3</v>
      </c>
      <c r="B157" s="5" t="s">
        <v>147</v>
      </c>
      <c r="C157" s="8" t="s">
        <v>15</v>
      </c>
      <c r="D157" s="8" t="s">
        <v>206</v>
      </c>
      <c r="E157" s="18">
        <v>12</v>
      </c>
      <c r="F157" s="45"/>
      <c r="G157" s="9">
        <v>0.08</v>
      </c>
      <c r="H157" s="47">
        <f>F157*G157+F157</f>
        <v>0</v>
      </c>
      <c r="I157" s="45">
        <f>F157*E157</f>
        <v>0</v>
      </c>
      <c r="J157" s="45">
        <f>I157*G157</f>
        <v>0</v>
      </c>
      <c r="K157" s="45">
        <f>E157*H157</f>
        <v>0</v>
      </c>
    </row>
    <row r="158" spans="1:11" ht="14.25">
      <c r="A158" s="8">
        <v>4</v>
      </c>
      <c r="B158" s="5" t="s">
        <v>12</v>
      </c>
      <c r="C158" s="8" t="s">
        <v>16</v>
      </c>
      <c r="D158" s="8" t="s">
        <v>206</v>
      </c>
      <c r="E158" s="18">
        <v>3</v>
      </c>
      <c r="F158" s="45"/>
      <c r="G158" s="9">
        <v>0.08</v>
      </c>
      <c r="H158" s="47">
        <f>F158*G158+F158</f>
        <v>0</v>
      </c>
      <c r="I158" s="45">
        <f>F158*E158</f>
        <v>0</v>
      </c>
      <c r="J158" s="45">
        <f>I158*G158</f>
        <v>0</v>
      </c>
      <c r="K158" s="45">
        <f>E158*H158</f>
        <v>0</v>
      </c>
    </row>
    <row r="159" spans="6:11" ht="14.25">
      <c r="F159" s="44" t="s">
        <v>162</v>
      </c>
      <c r="G159" s="3"/>
      <c r="H159" s="44"/>
      <c r="I159" s="48">
        <f>SUM(I155:I158)</f>
        <v>0</v>
      </c>
      <c r="J159" s="48">
        <f>SUM(J155:J158)</f>
        <v>0</v>
      </c>
      <c r="K159" s="48">
        <f>SUM(K155:K158)</f>
        <v>0</v>
      </c>
    </row>
    <row r="160" spans="6:11" ht="14.25">
      <c r="F160" s="44"/>
      <c r="G160" s="3"/>
      <c r="H160" s="44"/>
      <c r="I160" s="52"/>
      <c r="J160" s="52"/>
      <c r="K160" s="52"/>
    </row>
    <row r="161" spans="1:8" ht="14.25">
      <c r="A161" s="33"/>
      <c r="B161" s="1"/>
      <c r="C161" s="24"/>
      <c r="D161" s="24"/>
      <c r="F161" s="44"/>
      <c r="G161" s="4"/>
      <c r="H161" s="44"/>
    </row>
    <row r="162" ht="14.25">
      <c r="B162" s="40" t="s">
        <v>8</v>
      </c>
    </row>
    <row r="163" spans="1:11" ht="28.5">
      <c r="A163" s="73" t="s">
        <v>102</v>
      </c>
      <c r="B163" s="74" t="s">
        <v>103</v>
      </c>
      <c r="C163" s="75" t="s">
        <v>113</v>
      </c>
      <c r="D163" s="75" t="s">
        <v>140</v>
      </c>
      <c r="E163" s="75" t="s">
        <v>111</v>
      </c>
      <c r="F163" s="65" t="s">
        <v>168</v>
      </c>
      <c r="G163" s="63" t="s">
        <v>166</v>
      </c>
      <c r="H163" s="64" t="s">
        <v>169</v>
      </c>
      <c r="I163" s="65" t="s">
        <v>107</v>
      </c>
      <c r="J163" s="62" t="s">
        <v>172</v>
      </c>
      <c r="K163" s="64" t="s">
        <v>100</v>
      </c>
    </row>
    <row r="164" spans="1:11" ht="28.5">
      <c r="A164" s="8">
        <v>1</v>
      </c>
      <c r="B164" s="5" t="s">
        <v>148</v>
      </c>
      <c r="C164" s="26" t="s">
        <v>18</v>
      </c>
      <c r="D164" s="8" t="s">
        <v>17</v>
      </c>
      <c r="E164" s="18">
        <v>1</v>
      </c>
      <c r="F164" s="45"/>
      <c r="G164" s="9">
        <v>0.08</v>
      </c>
      <c r="H164" s="47">
        <f>F164*G164+F164</f>
        <v>0</v>
      </c>
      <c r="I164" s="45">
        <f>F164*E164</f>
        <v>0</v>
      </c>
      <c r="J164" s="45">
        <f>I164*G164</f>
        <v>0</v>
      </c>
      <c r="K164" s="45">
        <f>E164*H164</f>
        <v>0</v>
      </c>
    </row>
    <row r="165" spans="1:11" ht="28.5">
      <c r="A165" s="8">
        <v>2</v>
      </c>
      <c r="B165" s="22" t="s">
        <v>149</v>
      </c>
      <c r="C165" s="26" t="s">
        <v>18</v>
      </c>
      <c r="D165" s="8" t="s">
        <v>17</v>
      </c>
      <c r="E165" s="18">
        <v>1</v>
      </c>
      <c r="F165" s="45"/>
      <c r="G165" s="9">
        <v>0.08</v>
      </c>
      <c r="H165" s="47">
        <f>F165*G165+F165</f>
        <v>0</v>
      </c>
      <c r="I165" s="45">
        <f>F165*E165</f>
        <v>0</v>
      </c>
      <c r="J165" s="45">
        <f>I165*G165</f>
        <v>0</v>
      </c>
      <c r="K165" s="45">
        <f>E165*H165</f>
        <v>0</v>
      </c>
    </row>
    <row r="166" spans="1:11" ht="28.5">
      <c r="A166" s="8">
        <v>3</v>
      </c>
      <c r="B166" s="22" t="s">
        <v>150</v>
      </c>
      <c r="C166" s="26" t="s">
        <v>18</v>
      </c>
      <c r="D166" s="8" t="s">
        <v>17</v>
      </c>
      <c r="E166" s="18">
        <v>1</v>
      </c>
      <c r="F166" s="45"/>
      <c r="G166" s="9">
        <v>0.08</v>
      </c>
      <c r="H166" s="47">
        <f>F166*G166+F166</f>
        <v>0</v>
      </c>
      <c r="I166" s="45">
        <f>F166*E166</f>
        <v>0</v>
      </c>
      <c r="J166" s="45">
        <f>I166*G166</f>
        <v>0</v>
      </c>
      <c r="K166" s="45">
        <f>E166*H166</f>
        <v>0</v>
      </c>
    </row>
    <row r="167" spans="6:11" ht="14.25">
      <c r="F167" s="51" t="s">
        <v>112</v>
      </c>
      <c r="G167" s="80"/>
      <c r="H167" s="52"/>
      <c r="I167" s="51">
        <f>SUM(I164:I166)</f>
        <v>0</v>
      </c>
      <c r="J167" s="48">
        <f>SUM(J164:J166)</f>
        <v>0</v>
      </c>
      <c r="K167" s="48">
        <f>SUM(K164:K166)</f>
        <v>0</v>
      </c>
    </row>
    <row r="168" ht="14.25">
      <c r="B168" s="1" t="s">
        <v>74</v>
      </c>
    </row>
    <row r="169" ht="14.25">
      <c r="B169" s="1" t="s">
        <v>151</v>
      </c>
    </row>
    <row r="170" ht="14.25">
      <c r="B170" s="1" t="s">
        <v>75</v>
      </c>
    </row>
    <row r="171" ht="14.25">
      <c r="B171" s="1" t="s">
        <v>152</v>
      </c>
    </row>
    <row r="172" ht="14.25">
      <c r="B172" s="1" t="s">
        <v>77</v>
      </c>
    </row>
    <row r="173" ht="14.25">
      <c r="B173" s="1" t="s">
        <v>76</v>
      </c>
    </row>
    <row r="174" ht="14.25">
      <c r="B174" s="1"/>
    </row>
    <row r="175" spans="1:8" ht="14.25">
      <c r="A175" s="33"/>
      <c r="B175" s="1"/>
      <c r="C175" s="24"/>
      <c r="D175" s="24"/>
      <c r="F175" s="44"/>
      <c r="G175" s="4"/>
      <c r="H175" s="44"/>
    </row>
    <row r="176" spans="1:11" ht="14.25">
      <c r="A176" s="42"/>
      <c r="B176" s="43" t="s">
        <v>9</v>
      </c>
      <c r="C176" s="8"/>
      <c r="D176" s="8"/>
      <c r="E176" s="18"/>
      <c r="F176" s="45"/>
      <c r="G176" s="10"/>
      <c r="H176" s="45"/>
      <c r="I176" s="45"/>
      <c r="J176" s="45"/>
      <c r="K176" s="45"/>
    </row>
    <row r="177" spans="1:11" ht="28.5">
      <c r="A177" s="73" t="s">
        <v>102</v>
      </c>
      <c r="B177" s="74" t="s">
        <v>103</v>
      </c>
      <c r="C177" s="75" t="s">
        <v>113</v>
      </c>
      <c r="D177" s="75" t="s">
        <v>140</v>
      </c>
      <c r="E177" s="75" t="s">
        <v>111</v>
      </c>
      <c r="F177" s="65" t="s">
        <v>168</v>
      </c>
      <c r="G177" s="63" t="s">
        <v>166</v>
      </c>
      <c r="H177" s="64" t="s">
        <v>169</v>
      </c>
      <c r="I177" s="65" t="s">
        <v>107</v>
      </c>
      <c r="J177" s="62" t="s">
        <v>172</v>
      </c>
      <c r="K177" s="64" t="s">
        <v>100</v>
      </c>
    </row>
    <row r="178" spans="1:11" ht="14.25">
      <c r="A178" s="42">
        <v>1</v>
      </c>
      <c r="B178" s="5" t="s">
        <v>86</v>
      </c>
      <c r="C178" s="8" t="s">
        <v>84</v>
      </c>
      <c r="D178" s="8" t="s">
        <v>85</v>
      </c>
      <c r="E178" s="18">
        <v>3</v>
      </c>
      <c r="F178" s="45"/>
      <c r="G178" s="9">
        <v>0.08</v>
      </c>
      <c r="H178" s="47">
        <f>F178*G178+F178</f>
        <v>0</v>
      </c>
      <c r="I178" s="45">
        <f>F178*E178</f>
        <v>0</v>
      </c>
      <c r="J178" s="45">
        <f>I178*G178</f>
        <v>0</v>
      </c>
      <c r="K178" s="45">
        <f>E178*H178</f>
        <v>0</v>
      </c>
    </row>
    <row r="179" spans="1:11" ht="14.25">
      <c r="A179" s="42">
        <v>2</v>
      </c>
      <c r="B179" s="5" t="s">
        <v>87</v>
      </c>
      <c r="C179" s="8" t="s">
        <v>84</v>
      </c>
      <c r="D179" s="8" t="s">
        <v>85</v>
      </c>
      <c r="E179" s="18">
        <v>1</v>
      </c>
      <c r="F179" s="45"/>
      <c r="G179" s="9">
        <v>0.08</v>
      </c>
      <c r="H179" s="47">
        <f>F179*G179+F179</f>
        <v>0</v>
      </c>
      <c r="I179" s="45">
        <f>F179*E179</f>
        <v>0</v>
      </c>
      <c r="J179" s="45">
        <f>I179*G179</f>
        <v>0</v>
      </c>
      <c r="K179" s="45">
        <f>E179*H179</f>
        <v>0</v>
      </c>
    </row>
    <row r="180" spans="1:11" ht="14.25">
      <c r="A180" s="42">
        <v>3</v>
      </c>
      <c r="B180" s="5" t="s">
        <v>88</v>
      </c>
      <c r="C180" s="8" t="s">
        <v>144</v>
      </c>
      <c r="D180" s="8" t="s">
        <v>85</v>
      </c>
      <c r="E180" s="18">
        <v>1</v>
      </c>
      <c r="F180" s="45"/>
      <c r="G180" s="9">
        <v>0.08</v>
      </c>
      <c r="H180" s="47">
        <f>F180*G180+F180</f>
        <v>0</v>
      </c>
      <c r="I180" s="45">
        <f>F180*E180</f>
        <v>0</v>
      </c>
      <c r="J180" s="45">
        <f>I180*G180</f>
        <v>0</v>
      </c>
      <c r="K180" s="45">
        <f>E180*H180</f>
        <v>0</v>
      </c>
    </row>
    <row r="181" spans="1:11" ht="14.25">
      <c r="A181" s="42"/>
      <c r="B181" s="5"/>
      <c r="C181" s="8"/>
      <c r="D181" s="8"/>
      <c r="E181" s="18"/>
      <c r="F181" s="52" t="s">
        <v>93</v>
      </c>
      <c r="G181" s="10"/>
      <c r="H181" s="45"/>
      <c r="I181" s="51">
        <f>SUM(I178:I180)</f>
        <v>0</v>
      </c>
      <c r="J181" s="51">
        <f>SUM(J178:J180)</f>
        <v>0</v>
      </c>
      <c r="K181" s="51">
        <f>SUM(K178:K180)</f>
        <v>0</v>
      </c>
    </row>
    <row r="182" spans="1:11" ht="14.25">
      <c r="A182" s="31"/>
      <c r="B182" s="1"/>
      <c r="C182" s="20"/>
      <c r="D182" s="20"/>
      <c r="E182" s="58"/>
      <c r="F182" s="52"/>
      <c r="G182" s="4"/>
      <c r="H182" s="44"/>
      <c r="I182" s="52"/>
      <c r="J182" s="52"/>
      <c r="K182" s="52"/>
    </row>
    <row r="183" spans="1:8" ht="14.25">
      <c r="A183" s="33"/>
      <c r="B183" s="1"/>
      <c r="C183" s="24"/>
      <c r="D183" s="24"/>
      <c r="F183" s="44"/>
      <c r="G183" s="4"/>
      <c r="H183" s="44"/>
    </row>
    <row r="184" spans="6:11" ht="14.25">
      <c r="F184" s="50"/>
      <c r="I184" s="50"/>
      <c r="J184" s="50"/>
      <c r="K184" s="50"/>
    </row>
    <row r="185" spans="1:8" ht="14.25">
      <c r="A185" s="33"/>
      <c r="B185" s="13" t="s">
        <v>10</v>
      </c>
      <c r="C185" s="24"/>
      <c r="D185" s="24"/>
      <c r="F185" s="44"/>
      <c r="G185" s="4"/>
      <c r="H185" s="44"/>
    </row>
    <row r="186" spans="1:11" ht="28.5">
      <c r="A186" s="73" t="s">
        <v>102</v>
      </c>
      <c r="B186" s="74" t="s">
        <v>103</v>
      </c>
      <c r="C186" s="75" t="s">
        <v>113</v>
      </c>
      <c r="D186" s="75" t="s">
        <v>140</v>
      </c>
      <c r="E186" s="75" t="s">
        <v>111</v>
      </c>
      <c r="F186" s="65" t="s">
        <v>168</v>
      </c>
      <c r="G186" s="63" t="s">
        <v>166</v>
      </c>
      <c r="H186" s="64" t="s">
        <v>169</v>
      </c>
      <c r="I186" s="65" t="s">
        <v>107</v>
      </c>
      <c r="J186" s="62" t="s">
        <v>172</v>
      </c>
      <c r="K186" s="64" t="s">
        <v>108</v>
      </c>
    </row>
    <row r="187" spans="1:11" ht="14.25">
      <c r="A187" s="42">
        <v>21</v>
      </c>
      <c r="B187" s="70" t="s">
        <v>97</v>
      </c>
      <c r="C187" s="8" t="s">
        <v>90</v>
      </c>
      <c r="D187" s="71" t="s">
        <v>142</v>
      </c>
      <c r="E187" s="72">
        <v>2</v>
      </c>
      <c r="F187" s="45"/>
      <c r="G187" s="9">
        <v>0.08</v>
      </c>
      <c r="H187" s="47">
        <f>F187*1.08</f>
        <v>0</v>
      </c>
      <c r="I187" s="45">
        <f>E187*F187</f>
        <v>0</v>
      </c>
      <c r="J187" s="45">
        <f>I187*0.08</f>
        <v>0</v>
      </c>
      <c r="K187" s="45">
        <f>ROUND((I187*108%),2)</f>
        <v>0</v>
      </c>
    </row>
    <row r="188" spans="1:11" ht="14.25">
      <c r="A188" s="42">
        <v>27</v>
      </c>
      <c r="B188" s="70" t="s">
        <v>98</v>
      </c>
      <c r="C188" s="8" t="s">
        <v>90</v>
      </c>
      <c r="D188" s="71" t="s">
        <v>142</v>
      </c>
      <c r="E188" s="72">
        <v>2</v>
      </c>
      <c r="F188" s="45"/>
      <c r="G188" s="9">
        <v>0.08</v>
      </c>
      <c r="H188" s="47">
        <f>F188*1.08</f>
        <v>0</v>
      </c>
      <c r="I188" s="45">
        <f>E188*F188</f>
        <v>0</v>
      </c>
      <c r="J188" s="45">
        <f>I188*0.08</f>
        <v>0</v>
      </c>
      <c r="K188" s="45">
        <f>ROUND((I188*108%),2)</f>
        <v>0</v>
      </c>
    </row>
    <row r="189" spans="1:11" ht="14.25">
      <c r="A189" s="42">
        <v>29</v>
      </c>
      <c r="B189" s="70" t="s">
        <v>99</v>
      </c>
      <c r="C189" s="8" t="s">
        <v>90</v>
      </c>
      <c r="D189" s="71" t="s">
        <v>142</v>
      </c>
      <c r="E189" s="72">
        <v>2</v>
      </c>
      <c r="F189" s="45"/>
      <c r="G189" s="9">
        <v>0.08</v>
      </c>
      <c r="H189" s="47">
        <f>F189*1.08</f>
        <v>0</v>
      </c>
      <c r="I189" s="45">
        <f>E189*F189</f>
        <v>0</v>
      </c>
      <c r="J189" s="45">
        <f>I189*0.08</f>
        <v>0</v>
      </c>
      <c r="K189" s="45">
        <f>ROUND((I189*108%),2)</f>
        <v>0</v>
      </c>
    </row>
    <row r="190" spans="1:11" ht="14.25">
      <c r="A190" s="31"/>
      <c r="B190" s="88"/>
      <c r="C190" s="20"/>
      <c r="D190" s="89"/>
      <c r="E190" s="90"/>
      <c r="F190" s="50" t="s">
        <v>93</v>
      </c>
      <c r="G190" s="39"/>
      <c r="H190" s="44"/>
      <c r="I190" s="51">
        <f>SUM(I187:I189)</f>
        <v>0</v>
      </c>
      <c r="J190" s="51">
        <f>SUM(J187:J189)</f>
        <v>0</v>
      </c>
      <c r="K190" s="51">
        <f>SUM(K187:K189)</f>
        <v>0</v>
      </c>
    </row>
    <row r="191" spans="1:11" ht="14.25">
      <c r="A191" s="31"/>
      <c r="B191" s="88"/>
      <c r="C191" s="20"/>
      <c r="D191" s="89"/>
      <c r="E191" s="90"/>
      <c r="F191" s="44"/>
      <c r="G191" s="39"/>
      <c r="H191" s="44"/>
      <c r="I191" s="44"/>
      <c r="J191" s="44"/>
      <c r="K191" s="44"/>
    </row>
    <row r="192" spans="1:11" ht="14.25">
      <c r="A192" s="31"/>
      <c r="B192" s="88"/>
      <c r="C192" s="20"/>
      <c r="D192" s="89"/>
      <c r="E192" s="90"/>
      <c r="F192" s="44"/>
      <c r="G192" s="39"/>
      <c r="H192" s="44"/>
      <c r="I192" s="44"/>
      <c r="J192" s="44"/>
      <c r="K192" s="44"/>
    </row>
    <row r="194" spans="2:11" ht="14.25">
      <c r="B194" s="2" t="s">
        <v>207</v>
      </c>
      <c r="F194" s="81" t="s">
        <v>94</v>
      </c>
      <c r="G194" s="82"/>
      <c r="H194" s="81"/>
      <c r="I194" s="81">
        <f>I190+I181+I167+I159+I126+I80+I69+I52+I41+I28</f>
        <v>0</v>
      </c>
      <c r="J194" s="81">
        <f>J190+J181+J167+J159+J126+J80+J69+J52+J41+J28</f>
        <v>0</v>
      </c>
      <c r="K194" s="81">
        <f>K190+K181+K167+K159+K126+K80+K69+K52+K41+K28</f>
        <v>0</v>
      </c>
    </row>
    <row r="195" spans="6:11" ht="14.25">
      <c r="F195" s="81" t="s">
        <v>95</v>
      </c>
      <c r="G195" s="82"/>
      <c r="H195" s="81"/>
      <c r="I195" s="81">
        <f>I194/4.0196</f>
        <v>0</v>
      </c>
      <c r="J195" s="81">
        <f>J194/4.0196</f>
        <v>0</v>
      </c>
      <c r="K195" s="81">
        <f>K194/4.0196</f>
        <v>0</v>
      </c>
    </row>
    <row r="280" ht="14.25" customHeight="1"/>
  </sheetData>
  <printOptions/>
  <pageMargins left="0.75" right="0.45" top="1" bottom="1" header="0.5" footer="0.5"/>
  <pageSetup horizontalDpi="600" verticalDpi="600" orientation="landscape" paperSize="9" scale="60" r:id="rId1"/>
  <rowBreaks count="4" manualBreakCount="4">
    <brk id="32" max="10" man="1"/>
    <brk id="85" max="10" man="1"/>
    <brk id="86" max="10" man="1"/>
    <brk id="162" max="10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vista</dc:creator>
  <cp:keywords/>
  <dc:description/>
  <cp:lastModifiedBy>kawalekz</cp:lastModifiedBy>
  <cp:lastPrinted>2012-04-13T05:58:29Z</cp:lastPrinted>
  <dcterms:created xsi:type="dcterms:W3CDTF">2011-01-17T07:58:23Z</dcterms:created>
  <dcterms:modified xsi:type="dcterms:W3CDTF">2012-04-13T09:43:08Z</dcterms:modified>
  <cp:category/>
  <cp:version/>
  <cp:contentType/>
  <cp:contentStatus/>
</cp:coreProperties>
</file>