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<sst xmlns="http://schemas.openxmlformats.org/spreadsheetml/2006/main" count="75" uniqueCount="59">
  <si>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Serweta niejałowa,niebieska,z włókniny typu TMS 35g/m2,Roz.90cm x 80cm</t>
  </si>
  <si>
    <t>Serweta niejałowa,niebieska,z włókniny typu TMS 35g/m2,Roz.160cm x 90cm</t>
  </si>
  <si>
    <t>Serweta włókninowa, foliowana,jałowa,zielona,z otworm przylepnym 8cm, wysterylizowana EO,na opakowaniu podwójna metka z nr serii,datą ważności,nazwą   producenta,Roz 75cm x 45cm</t>
  </si>
  <si>
    <t>Komplet poscieli,zielony,powłoka 200cm x 150cm,poszewka 90cm x 75cm,prześcieradło,210cm x 150cm</t>
  </si>
  <si>
    <t>Podklady ginekologiczne jałowe 34cm x 9cm,op.a’10szt</t>
  </si>
  <si>
    <t>Jałowa,foliowa osłona przewodów urządzeń medycznych Roz.15-16cm x 240-250cm</t>
  </si>
  <si>
    <t>Osłona z folii polietylenowej z gumką na aparat RTG 120cm x 120cm</t>
  </si>
  <si>
    <t>RAZEM</t>
  </si>
  <si>
    <t>szt</t>
  </si>
  <si>
    <t>kpl</t>
  </si>
  <si>
    <t>op</t>
  </si>
  <si>
    <t>L.p.</t>
  </si>
  <si>
    <t>producent/wytwórca,                         nazwa handlowa,                                indeks handlowy</t>
  </si>
  <si>
    <t>j.m.</t>
  </si>
  <si>
    <t>ilość</t>
  </si>
  <si>
    <t>cena netto</t>
  </si>
  <si>
    <t>Vat%</t>
  </si>
  <si>
    <t>wartość netto</t>
  </si>
  <si>
    <t>wartość VAT</t>
  </si>
  <si>
    <t>wartość brutto</t>
  </si>
  <si>
    <t xml:space="preserve"> =kol.5 x kol.4</t>
  </si>
  <si>
    <t xml:space="preserve"> =kol.7 x kol.6</t>
  </si>
  <si>
    <t xml:space="preserve"> = kol.7 + kol.8</t>
  </si>
  <si>
    <t>Serweta jałowa,zielona,z włókniny typu TMS 35g/m2,z otworem kwadratowym 5cm x5cm,wysterylizowana EO,na opakowaniu podwójna metka z nr serii,datą ważności,nazwą producenta,Roz.40cm x 40cm</t>
  </si>
  <si>
    <t>Niesterylne serwety operacyjne z nitką radiacyjną gazowe 17 nitek 2 warstwy 75x90 cm</t>
  </si>
  <si>
    <t>Niesterylne serwety operacyjne z nitką radiacyjną gazowe 17 nitek 2 warstwy 75x75 cm</t>
  </si>
  <si>
    <t>Serweta jałowa,zielona,z włókniny typu TMS 35g/m2,wysterylizowana EO,na opakowaniu podwójna metka z nr serii,datą ważności,nazwą producenta,Roz.80cm x 50cm</t>
  </si>
  <si>
    <t xml:space="preserve">  </t>
  </si>
  <si>
    <r>
      <t xml:space="preserve">Dodatkowe wymagania:
</t>
    </r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Przedmiotem zamówienia jest dostawa sterylnych zestawów operacyjnych.
</t>
    </r>
    <r>
      <rPr>
        <b/>
        <sz val="10"/>
        <rFont val="Arial"/>
        <family val="2"/>
      </rPr>
      <t>1.1.</t>
    </r>
    <r>
      <rPr>
        <sz val="10"/>
        <rFont val="Arial"/>
        <family val="2"/>
      </rPr>
      <t xml:space="preserve"> Serwety muszą być wykonane z włókniny, odporne na przenikanie cieczy, włóknina musi spełniać wymogi normy PN-EN 13795.
</t>
    </r>
    <r>
      <rPr>
        <b/>
        <sz val="10"/>
        <rFont val="Arial"/>
        <family val="2"/>
      </rPr>
      <t>1.2.</t>
    </r>
    <r>
      <rPr>
        <sz val="10"/>
        <rFont val="Arial"/>
        <family val="2"/>
      </rPr>
      <t xml:space="preserve"> Zamawiający wymaga dla obłożeń z laminatu dwuwarstwowego gramatury min.59 g/m2 a dla trójwarstwowego gramatury min 73 g/m2.
</t>
    </r>
    <r>
      <rPr>
        <b/>
        <sz val="10"/>
        <rFont val="Arial"/>
        <family val="2"/>
      </rPr>
      <t>1.3.</t>
    </r>
    <r>
      <rPr>
        <sz val="10"/>
        <rFont val="Arial"/>
        <family val="2"/>
      </rPr>
      <t xml:space="preserve"> Na opakowaniu jednostkowym musi być umieszczona etykieta z nazwą wyrobu, składem wyrobu, datą ważności i numerem serii, podwójnie przylepna.
</t>
    </r>
    <r>
      <rPr>
        <b/>
        <sz val="10"/>
        <rFont val="Arial"/>
        <family val="2"/>
      </rPr>
      <t>1.4.</t>
    </r>
    <r>
      <rPr>
        <sz val="10"/>
        <rFont val="Arial"/>
        <family val="2"/>
      </rPr>
      <t xml:space="preserve"> Tolerancja rozmiaru 3% (nie dotyczy otworów)
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Zamawiający zastrzega sobie możliwość wezwania Wykonawcy do przedłożenia próbek (min 2 szt.) w terminie 5 dni licząc od dnia otwarcia ofert w razie wątpliwości co do oferowanego przedmiotu zamówienia.
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Wykonawca zobowiązany będzie do pełnej odpowiedzialności za jakość dostarczonego przedmiotu zamówienia.
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Zamawiający wymaga raportu walidacji procesu EO.</t>
    </r>
  </si>
  <si>
    <t>Asortyment</t>
  </si>
  <si>
    <t>Zał. nr 2 do SIWZ - wykaz wyrobów, wymagania minimalne</t>
  </si>
  <si>
    <t>Folia samoprzylepna IOBAN, bakteriobójcza, jodowana, sterylizowana radiacyjnie 34cm x 35cm (rozmiar przylepny) - 44cmx35cm (rozmiar całkowity)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</si>
  <si>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</si>
  <si>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</si>
  <si>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</si>
  <si>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</si>
  <si>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</si>
  <si>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</si>
  <si>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</si>
  <si>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</si>
  <si>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</si>
  <si>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</si>
  <si>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</si>
  <si>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</si>
  <si>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</si>
  <si>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</si>
  <si>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</si>
  <si>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</si>
  <si>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</si>
  <si>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</si>
  <si>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</si>
  <si>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>Zestaw do operacji stawu biodrowego</t>
    </r>
    <r>
      <rPr>
        <sz val="9"/>
        <rFont val="Calibri"/>
        <family val="2"/>
      </rPr>
      <t xml:space="preserve">, jałowy, wysterylizowana EO,na opakowaniu podwójna metka z nr serii,datą ważności,nazwą producenta. serweta 320cmx 180cm z wycięciem 100cm x 20cm i z przylepcem- 1szt ,z laminatu trójwarstwowego. serweta 240cm x 180cm z przylepcem- 1szt  z laminatu trójwarstwowego. pokrowiec na nogę pacjenta 120cm x 45cm-1szt z laminatu trójwarstwowego. kieszeń na płyny 40cm x 30cm-1szt z laminatu dwuwarstwowego. tasma medyczna mocująca 90cm x 10cm-3szt z laminatu dwuwarstwowego. serweta na stolik Mayo 145cm x 80cm-1sztserweta na stół instrumentarialny 180cm x 140cm-1szt. serwetki celulozowe 50cm x 40cm-4szt. </t>
    </r>
  </si>
  <si>
    <r>
      <t xml:space="preserve">Tur, </t>
    </r>
    <r>
      <rPr>
        <sz val="9"/>
        <rFont val="Calibri"/>
        <family val="2"/>
      </rPr>
      <t xml:space="preserve">jałowa serweta do operacji urologicznych ze zintegrowanymi nogawicami, otworem elastycznym o średnicy 5cm, ochraniaczem na palec o śred. 4cm i workiem na płyny z sitem i zaworem, roz. 190x180cm z laminatu dwuwarstwowego, serweta na stolik Mayo 145x80cm, serweta na stół instrumentalny 140x180cm, serwetki celulozowe 50x40cm szt.4. Wytrzymałość laminatu dwuwarstwowego na rozciąganie na sucho i mokro min. 33,5N/5cm, odporność na przenikanie cieczy min. 100cmH2O. Zestaw zapakowany w torebkę papierowo-foliową. Zestaw westerylizowany w EO </t>
    </r>
  </si>
  <si>
    <r>
      <t xml:space="preserve">Kieszeń na płyny, </t>
    </r>
    <r>
      <rPr>
        <sz val="9"/>
        <rFont val="Calibri"/>
        <family val="0"/>
      </rPr>
      <t>jałowa z przylepcem, kształtką 40x30cm z laminatu dwuwarstwowego.</t>
    </r>
  </si>
  <si>
    <r>
      <t>Fartuch chirurgiczny</t>
    </r>
    <r>
      <rPr>
        <sz val="9"/>
        <rFont val="Calibri"/>
        <family val="2"/>
      </rPr>
      <t>, jałowy, wykonany w części przedniej, ramiona i przedramiona z włókniny foliowanej gwarantującej nieprzemakalność cieczy. Tył wykonany z włókniny typu TMS min. 35g/m2. Mankiety wchłaniające pot, przy szyi mocowany na rzep, wiązanie najpierw na "brudno" a następnie na "czysto", troki do wiązania na czysto zabezpieczone etykietą ułatwiającą aseptyczne wiązanie, rozmiar XL</t>
    </r>
  </si>
  <si>
    <t>Serweta  do przechwytywania płynów w kształcie stożka z częścią podpośladkowa,dł ok.108cm,jałowa, wysterylizowana EO,na opakowaniu podwójna metka z nr serii,datą ważności,nazwą producenta.</t>
  </si>
  <si>
    <t xml:space="preserve">Niesterylne serwety operacyjne z nitką radiacyjną gazowe 17 nitek 2 warstwy 45x70 cm </t>
  </si>
  <si>
    <t>Spr. nr P/39/09/2010/S/Z/Op</t>
  </si>
  <si>
    <r>
      <t xml:space="preserve">Zestaw do cięcia cesarskiego, </t>
    </r>
    <r>
      <rPr>
        <sz val="9"/>
        <rFont val="Calibri"/>
        <family val="0"/>
      </rPr>
      <t xml:space="preserve">jałowy, wysterylizowany EO, zapakowany w torbę papierowo-foliową i papier krępowy, na opakowaniu podwójna metka z nr serii,datą ważności,nazwą producenta, składem wyrobu. Serweta 320x260cm w kształcie litery T z otworem kwadratowym 35x35cm, warstwą chłonną 120x80cm, workiem na płyny i folią chirurgiczną, z laminatu trójwarstwoego. Podkład chłonny z pulpy celulozowej 90x60cm. Serweta na stolik Mayo 145x80cm - 1 szt. Serweta na stół instrumentalny 180x140cm - 1 szt. Serwetki celulozowe 50x40cm - 4 szt.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</si>
</sst>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sz val="9"/>
      <name val="Calibri"/>
      <family val="2"/>
    </font>
    <font>
      <sz val="9"/>
      <name val="Arial"/>
      <family val="0"/>
    </font>
    <font>
      <b/>
      <sz val="10"/>
      <name val="Arial"/>
      <family val="2"/>
    </font>
    <font>
      <sz val="9"/>
      <name val="Arial CE"/>
      <family val="2"/>
    </font>
    <font>
      <b/>
      <sz val="9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3" fontId="6" fillId="0" borderId="1" xfId="15" applyFont="1" applyBorder="1" applyAlignment="1">
      <alignment/>
    </xf>
    <xf numFmtId="43" fontId="6" fillId="0" borderId="3" xfId="15" applyFont="1" applyBorder="1" applyAlignment="1">
      <alignment/>
    </xf>
    <xf numFmtId="43" fontId="5" fillId="0" borderId="1" xfId="15" applyFont="1" applyBorder="1" applyAlignment="1">
      <alignment vertical="top" wrapText="1"/>
    </xf>
    <xf numFmtId="43" fontId="5" fillId="0" borderId="3" xfId="15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3" xfId="0" applyFont="1" applyBorder="1" applyAlignment="1">
      <alignment wrapText="1"/>
    </xf>
    <xf numFmtId="9" fontId="5" fillId="0" borderId="3" xfId="0" applyNumberFormat="1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center"/>
    </xf>
    <xf numFmtId="9" fontId="8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vertical="center"/>
    </xf>
    <xf numFmtId="0" fontId="6" fillId="0" borderId="1" xfId="17" applyFont="1" applyFill="1" applyBorder="1" applyAlignment="1">
      <alignment horizontal="center" vertical="center"/>
      <protection/>
    </xf>
    <xf numFmtId="4" fontId="6" fillId="0" borderId="1" xfId="17" applyNumberFormat="1" applyFont="1" applyFill="1" applyBorder="1" applyAlignment="1">
      <alignment horizontal="center" vertical="center"/>
      <protection/>
    </xf>
    <xf numFmtId="4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Normalny_pakiet cewni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3.8515625" style="0" bestFit="1" customWidth="1"/>
    <col min="2" max="2" width="65.421875" style="0" customWidth="1"/>
    <col min="3" max="3" width="10.421875" style="0" customWidth="1"/>
    <col min="4" max="4" width="3.8515625" style="0" bestFit="1" customWidth="1"/>
    <col min="5" max="5" width="8.00390625" style="0" customWidth="1"/>
    <col min="6" max="6" width="9.28125" style="0" bestFit="1" customWidth="1"/>
    <col min="7" max="7" width="4.8515625" style="0" bestFit="1" customWidth="1"/>
    <col min="8" max="8" width="13.421875" style="0" bestFit="1" customWidth="1"/>
    <col min="9" max="9" width="11.421875" style="0" bestFit="1" customWidth="1"/>
    <col min="10" max="10" width="14.00390625" style="0" customWidth="1"/>
    <col min="11" max="11" width="7.00390625" style="0" bestFit="1" customWidth="1"/>
    <col min="12" max="14" width="6.421875" style="0" bestFit="1" customWidth="1"/>
  </cols>
  <sheetData>
    <row r="1" ht="12.75">
      <c r="B1" t="s">
        <v>57</v>
      </c>
    </row>
    <row r="3" ht="12.75">
      <c r="B3" s="24" t="s">
        <v>30</v>
      </c>
    </row>
    <row r="4" spans="1:15" ht="67.5">
      <c r="A4" s="2" t="s">
        <v>11</v>
      </c>
      <c r="B4" s="2" t="s">
        <v>29</v>
      </c>
      <c r="C4" s="1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1" t="s">
        <v>18</v>
      </c>
      <c r="J4" s="1" t="s">
        <v>19</v>
      </c>
      <c r="K4" s="8"/>
      <c r="L4" s="8"/>
      <c r="M4" s="8"/>
      <c r="N4" s="8"/>
      <c r="O4" s="8"/>
    </row>
    <row r="5" spans="1:10" ht="12.75">
      <c r="A5" s="3">
        <v>1</v>
      </c>
      <c r="B5" s="3">
        <v>2</v>
      </c>
      <c r="C5" s="3"/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</row>
    <row r="6" spans="1:10" s="9" customFormat="1" ht="12.75">
      <c r="A6" s="4"/>
      <c r="B6" s="4"/>
      <c r="C6" s="4"/>
      <c r="D6" s="4"/>
      <c r="E6" s="5"/>
      <c r="F6" s="4"/>
      <c r="G6" s="4"/>
      <c r="H6" s="6" t="s">
        <v>20</v>
      </c>
      <c r="I6" s="4" t="s">
        <v>21</v>
      </c>
      <c r="J6" s="4" t="s">
        <v>22</v>
      </c>
    </row>
    <row r="7" spans="1:15" ht="13.5" customHeight="1">
      <c r="A7" s="58" t="s">
        <v>32</v>
      </c>
      <c r="B7" s="10" t="s">
        <v>0</v>
      </c>
      <c r="C7" s="10"/>
      <c r="D7" s="10" t="s">
        <v>8</v>
      </c>
      <c r="E7" s="10">
        <f>180+20+3600</f>
        <v>3800</v>
      </c>
      <c r="F7" s="21"/>
      <c r="G7" s="11"/>
      <c r="H7" s="19">
        <f>F7*E7</f>
        <v>0</v>
      </c>
      <c r="I7" s="19">
        <f aca="true" t="shared" si="0" ref="I7:I22">H7*0.07</f>
        <v>0</v>
      </c>
      <c r="J7" s="19">
        <f>H7*1.07</f>
        <v>0</v>
      </c>
      <c r="K7" s="12"/>
      <c r="L7" s="12"/>
      <c r="M7" s="13"/>
      <c r="N7" s="12"/>
      <c r="O7" s="12"/>
    </row>
    <row r="8" spans="1:15" ht="12.75">
      <c r="A8" s="58" t="s">
        <v>33</v>
      </c>
      <c r="B8" s="10" t="s">
        <v>1</v>
      </c>
      <c r="C8" s="10"/>
      <c r="D8" s="10" t="s">
        <v>8</v>
      </c>
      <c r="E8" s="10">
        <f>100</f>
        <v>100</v>
      </c>
      <c r="F8" s="21"/>
      <c r="G8" s="11"/>
      <c r="H8" s="19">
        <f>F8*E8</f>
        <v>0</v>
      </c>
      <c r="I8" s="19">
        <f t="shared" si="0"/>
        <v>0</v>
      </c>
      <c r="J8" s="19">
        <f>H8*1.07</f>
        <v>0</v>
      </c>
      <c r="K8" s="12"/>
      <c r="L8" s="12"/>
      <c r="M8" s="12"/>
      <c r="N8" s="12"/>
      <c r="O8" s="12"/>
    </row>
    <row r="9" spans="1:15" ht="36">
      <c r="A9" s="58" t="s">
        <v>34</v>
      </c>
      <c r="B9" s="10" t="s">
        <v>23</v>
      </c>
      <c r="C9" s="10"/>
      <c r="D9" s="10" t="s">
        <v>8</v>
      </c>
      <c r="E9" s="10">
        <f>10</f>
        <v>10</v>
      </c>
      <c r="F9" s="21"/>
      <c r="G9" s="11"/>
      <c r="H9" s="19">
        <f aca="true" t="shared" si="1" ref="H9:H18">E9*F9</f>
        <v>0</v>
      </c>
      <c r="I9" s="19">
        <f t="shared" si="0"/>
        <v>0</v>
      </c>
      <c r="J9" s="19">
        <f aca="true" t="shared" si="2" ref="J9:J18">H9*1.07</f>
        <v>0</v>
      </c>
      <c r="K9" s="12"/>
      <c r="L9" s="12"/>
      <c r="M9" s="12"/>
      <c r="N9" s="12"/>
      <c r="O9" s="12"/>
    </row>
    <row r="10" spans="1:15" ht="36">
      <c r="A10" s="58" t="s">
        <v>35</v>
      </c>
      <c r="B10" s="10" t="s">
        <v>26</v>
      </c>
      <c r="C10" s="10"/>
      <c r="D10" s="10" t="s">
        <v>8</v>
      </c>
      <c r="E10" s="10">
        <f>100+50+300+50</f>
        <v>500</v>
      </c>
      <c r="F10" s="21"/>
      <c r="G10" s="11"/>
      <c r="H10" s="19">
        <f t="shared" si="1"/>
        <v>0</v>
      </c>
      <c r="I10" s="19">
        <f t="shared" si="0"/>
        <v>0</v>
      </c>
      <c r="J10" s="19">
        <f t="shared" si="2"/>
        <v>0</v>
      </c>
      <c r="K10" s="12"/>
      <c r="L10" s="12"/>
      <c r="M10" s="12"/>
      <c r="N10" s="12"/>
      <c r="O10" s="12"/>
    </row>
    <row r="11" spans="1:15" ht="37.5" customHeight="1">
      <c r="A11" s="58" t="s">
        <v>36</v>
      </c>
      <c r="B11" s="10" t="s">
        <v>2</v>
      </c>
      <c r="C11" s="10"/>
      <c r="D11" s="10" t="s">
        <v>8</v>
      </c>
      <c r="E11" s="10">
        <f>300</f>
        <v>300</v>
      </c>
      <c r="F11" s="21"/>
      <c r="G11" s="11"/>
      <c r="H11" s="19">
        <f t="shared" si="1"/>
        <v>0</v>
      </c>
      <c r="I11" s="19">
        <f t="shared" si="0"/>
        <v>0</v>
      </c>
      <c r="J11" s="19">
        <f t="shared" si="2"/>
        <v>0</v>
      </c>
      <c r="K11" s="12"/>
      <c r="L11" s="12"/>
      <c r="M11" s="12"/>
      <c r="N11" s="12"/>
      <c r="O11" s="12"/>
    </row>
    <row r="12" spans="1:15" ht="24">
      <c r="A12" s="58" t="s">
        <v>37</v>
      </c>
      <c r="B12" s="10" t="s">
        <v>3</v>
      </c>
      <c r="C12" s="10"/>
      <c r="D12" s="10" t="s">
        <v>9</v>
      </c>
      <c r="E12" s="10">
        <f>100+10</f>
        <v>110</v>
      </c>
      <c r="F12" s="21"/>
      <c r="G12" s="11"/>
      <c r="H12" s="19">
        <f t="shared" si="1"/>
        <v>0</v>
      </c>
      <c r="I12" s="19">
        <f t="shared" si="0"/>
        <v>0</v>
      </c>
      <c r="J12" s="19">
        <f t="shared" si="2"/>
        <v>0</v>
      </c>
      <c r="K12" s="12"/>
      <c r="L12" s="12"/>
      <c r="M12" s="12"/>
      <c r="N12" s="12"/>
      <c r="O12" s="12"/>
    </row>
    <row r="13" spans="1:15" ht="12.75">
      <c r="A13" s="58" t="s">
        <v>38</v>
      </c>
      <c r="B13" s="10" t="s">
        <v>4</v>
      </c>
      <c r="C13" s="10"/>
      <c r="D13" s="10" t="s">
        <v>10</v>
      </c>
      <c r="E13" s="10">
        <v>480</v>
      </c>
      <c r="F13" s="21"/>
      <c r="G13" s="11"/>
      <c r="H13" s="19">
        <f t="shared" si="1"/>
        <v>0</v>
      </c>
      <c r="I13" s="19">
        <f t="shared" si="0"/>
        <v>0</v>
      </c>
      <c r="J13" s="19">
        <f t="shared" si="2"/>
        <v>0</v>
      </c>
      <c r="K13" s="12"/>
      <c r="L13" s="12"/>
      <c r="M13" s="12"/>
      <c r="N13" s="12"/>
      <c r="O13" s="12"/>
    </row>
    <row r="14" spans="1:15" ht="24">
      <c r="A14" s="58" t="s">
        <v>39</v>
      </c>
      <c r="B14" s="10" t="s">
        <v>5</v>
      </c>
      <c r="C14" s="10"/>
      <c r="D14" s="10" t="s">
        <v>8</v>
      </c>
      <c r="E14" s="10">
        <v>1500</v>
      </c>
      <c r="F14" s="21"/>
      <c r="G14" s="11"/>
      <c r="H14" s="19">
        <f t="shared" si="1"/>
        <v>0</v>
      </c>
      <c r="I14" s="19">
        <f t="shared" si="0"/>
        <v>0</v>
      </c>
      <c r="J14" s="19">
        <f t="shared" si="2"/>
        <v>0</v>
      </c>
      <c r="K14" s="12"/>
      <c r="L14" s="12"/>
      <c r="M14" s="12"/>
      <c r="N14" s="12"/>
      <c r="O14" s="12"/>
    </row>
    <row r="15" spans="1:15" ht="12.75">
      <c r="A15" s="58" t="s">
        <v>40</v>
      </c>
      <c r="B15" s="10" t="s">
        <v>6</v>
      </c>
      <c r="C15" s="10"/>
      <c r="D15" s="10" t="s">
        <v>8</v>
      </c>
      <c r="E15" s="10">
        <v>200</v>
      </c>
      <c r="F15" s="21"/>
      <c r="G15" s="11"/>
      <c r="H15" s="19">
        <f t="shared" si="1"/>
        <v>0</v>
      </c>
      <c r="I15" s="19">
        <f t="shared" si="0"/>
        <v>0</v>
      </c>
      <c r="J15" s="19">
        <f t="shared" si="2"/>
        <v>0</v>
      </c>
      <c r="K15" s="12"/>
      <c r="L15" s="12"/>
      <c r="M15" s="12"/>
      <c r="N15" s="12"/>
      <c r="O15" s="12"/>
    </row>
    <row r="16" spans="1:15" ht="24">
      <c r="A16" s="58" t="s">
        <v>41</v>
      </c>
      <c r="B16" s="15" t="s">
        <v>31</v>
      </c>
      <c r="C16" s="25"/>
      <c r="D16" s="16" t="s">
        <v>8</v>
      </c>
      <c r="E16" s="15">
        <v>600</v>
      </c>
      <c r="F16" s="22"/>
      <c r="G16" s="26"/>
      <c r="H16" s="20">
        <f>F16*E16</f>
        <v>0</v>
      </c>
      <c r="I16" s="20">
        <f t="shared" si="0"/>
        <v>0</v>
      </c>
      <c r="J16" s="20">
        <f>H16*1.07</f>
        <v>0</v>
      </c>
      <c r="K16" s="12"/>
      <c r="L16" s="12"/>
      <c r="M16" s="12"/>
      <c r="N16" s="12"/>
      <c r="O16" s="12"/>
    </row>
    <row r="17" spans="1:15" ht="36.75" customHeight="1">
      <c r="A17" s="58" t="s">
        <v>42</v>
      </c>
      <c r="B17" s="10" t="s">
        <v>55</v>
      </c>
      <c r="C17" s="10"/>
      <c r="D17" s="10" t="s">
        <v>8</v>
      </c>
      <c r="E17" s="10">
        <v>50</v>
      </c>
      <c r="F17" s="21"/>
      <c r="G17" s="11"/>
      <c r="H17" s="19">
        <f t="shared" si="1"/>
        <v>0</v>
      </c>
      <c r="I17" s="19">
        <f t="shared" si="0"/>
        <v>0</v>
      </c>
      <c r="J17" s="19">
        <f t="shared" si="2"/>
        <v>0</v>
      </c>
      <c r="K17" s="12"/>
      <c r="L17" s="12"/>
      <c r="M17" s="12"/>
      <c r="N17" s="12"/>
      <c r="O17" s="12"/>
    </row>
    <row r="18" spans="1:15" ht="108">
      <c r="A18" s="58" t="s">
        <v>43</v>
      </c>
      <c r="B18" s="59" t="s">
        <v>51</v>
      </c>
      <c r="C18" s="14"/>
      <c r="D18" s="15" t="s">
        <v>8</v>
      </c>
      <c r="E18" s="10">
        <v>200</v>
      </c>
      <c r="F18" s="21"/>
      <c r="G18" s="11"/>
      <c r="H18" s="20">
        <f t="shared" si="1"/>
        <v>0</v>
      </c>
      <c r="I18" s="19">
        <f t="shared" si="0"/>
        <v>0</v>
      </c>
      <c r="J18" s="20">
        <f t="shared" si="2"/>
        <v>0</v>
      </c>
      <c r="K18" s="12"/>
      <c r="L18" s="12"/>
      <c r="M18" s="12"/>
      <c r="N18" s="12"/>
      <c r="O18" s="12"/>
    </row>
    <row r="19" spans="1:15" ht="99.75" customHeight="1">
      <c r="A19" s="58" t="s">
        <v>44</v>
      </c>
      <c r="B19" s="60" t="s">
        <v>52</v>
      </c>
      <c r="C19" s="16"/>
      <c r="D19" s="17" t="s">
        <v>8</v>
      </c>
      <c r="E19" s="10">
        <v>100</v>
      </c>
      <c r="F19" s="21"/>
      <c r="G19" s="11"/>
      <c r="H19" s="19">
        <f>F19*E19</f>
        <v>0</v>
      </c>
      <c r="I19" s="19">
        <f t="shared" si="0"/>
        <v>0</v>
      </c>
      <c r="J19" s="19">
        <f>H19*1.07</f>
        <v>0</v>
      </c>
      <c r="K19" s="12"/>
      <c r="L19" s="12"/>
      <c r="M19" s="12"/>
      <c r="N19" s="12"/>
      <c r="O19" s="12"/>
    </row>
    <row r="20" spans="1:15" ht="85.5" customHeight="1">
      <c r="A20" s="58" t="s">
        <v>45</v>
      </c>
      <c r="B20" s="60" t="s">
        <v>58</v>
      </c>
      <c r="C20" s="16"/>
      <c r="D20" s="17" t="s">
        <v>8</v>
      </c>
      <c r="E20" s="10">
        <v>300</v>
      </c>
      <c r="F20" s="22"/>
      <c r="G20" s="11"/>
      <c r="H20" s="19">
        <f>F20*E20</f>
        <v>0</v>
      </c>
      <c r="I20" s="19">
        <f t="shared" si="0"/>
        <v>0</v>
      </c>
      <c r="J20" s="19">
        <f>H20*1.07</f>
        <v>0</v>
      </c>
      <c r="K20" s="12"/>
      <c r="L20" s="12"/>
      <c r="M20" s="12"/>
      <c r="N20" s="12"/>
      <c r="O20" s="12"/>
    </row>
    <row r="21" spans="1:15" ht="24">
      <c r="A21" s="58" t="s">
        <v>46</v>
      </c>
      <c r="B21" s="60" t="s">
        <v>53</v>
      </c>
      <c r="C21" s="16"/>
      <c r="D21" s="17" t="s">
        <v>8</v>
      </c>
      <c r="E21" s="10">
        <v>300</v>
      </c>
      <c r="F21" s="22"/>
      <c r="G21" s="11"/>
      <c r="H21" s="19">
        <f>F21*E21</f>
        <v>0</v>
      </c>
      <c r="I21" s="19">
        <f t="shared" si="0"/>
        <v>0</v>
      </c>
      <c r="J21" s="19">
        <f>H21*1.07</f>
        <v>0</v>
      </c>
      <c r="K21" s="12"/>
      <c r="L21" s="12"/>
      <c r="M21" s="12"/>
      <c r="N21" s="12"/>
      <c r="O21" s="12"/>
    </row>
    <row r="22" spans="1:15" ht="72">
      <c r="A22" s="58" t="s">
        <v>47</v>
      </c>
      <c r="B22" s="61" t="s">
        <v>54</v>
      </c>
      <c r="C22" s="18"/>
      <c r="D22" s="55" t="s">
        <v>8</v>
      </c>
      <c r="E22" s="55">
        <v>1400</v>
      </c>
      <c r="F22" s="56"/>
      <c r="G22" s="11"/>
      <c r="H22" s="19">
        <f>F22*E22</f>
        <v>0</v>
      </c>
      <c r="I22" s="19">
        <f t="shared" si="0"/>
        <v>0</v>
      </c>
      <c r="J22" s="19">
        <f>H22*1.07</f>
        <v>0</v>
      </c>
      <c r="K22" s="12"/>
      <c r="L22" s="12"/>
      <c r="M22" s="12"/>
      <c r="N22" s="12"/>
      <c r="O22" s="12"/>
    </row>
    <row r="23" spans="1:15" ht="24">
      <c r="A23" s="58" t="s">
        <v>48</v>
      </c>
      <c r="B23" s="62" t="s">
        <v>24</v>
      </c>
      <c r="C23" s="27"/>
      <c r="D23" s="28" t="s">
        <v>8</v>
      </c>
      <c r="E23" s="29">
        <v>1800</v>
      </c>
      <c r="F23" s="30"/>
      <c r="G23" s="31"/>
      <c r="H23" s="32">
        <f>ROUND((F23*E23),2)</f>
        <v>0</v>
      </c>
      <c r="I23" s="32">
        <f>ROUND((H23*G23),2)</f>
        <v>0</v>
      </c>
      <c r="J23" s="32">
        <f>I23+H23</f>
        <v>0</v>
      </c>
      <c r="K23" s="12"/>
      <c r="L23" s="12"/>
      <c r="M23" s="12"/>
      <c r="N23" s="12"/>
      <c r="O23" s="12"/>
    </row>
    <row r="24" spans="1:11" ht="24">
      <c r="A24" s="58" t="s">
        <v>49</v>
      </c>
      <c r="B24" s="62" t="s">
        <v>25</v>
      </c>
      <c r="C24" s="27"/>
      <c r="D24" s="28" t="s">
        <v>8</v>
      </c>
      <c r="E24" s="29">
        <v>1000</v>
      </c>
      <c r="F24" s="30"/>
      <c r="G24" s="31"/>
      <c r="H24" s="32">
        <f>ROUND((F24*E24),2)</f>
        <v>0</v>
      </c>
      <c r="I24" s="32">
        <f>ROUND((H24*G24),2)</f>
        <v>0</v>
      </c>
      <c r="J24" s="32">
        <f>I24+H24</f>
        <v>0</v>
      </c>
      <c r="K24" s="12"/>
    </row>
    <row r="25" spans="1:11" ht="24">
      <c r="A25" s="58" t="s">
        <v>50</v>
      </c>
      <c r="B25" s="62" t="s">
        <v>56</v>
      </c>
      <c r="C25" s="27"/>
      <c r="D25" s="28" t="s">
        <v>8</v>
      </c>
      <c r="E25" s="29">
        <v>1800</v>
      </c>
      <c r="F25" s="52"/>
      <c r="G25" s="53"/>
      <c r="H25" s="54">
        <f>ROUND((F25*E25),2)</f>
        <v>0</v>
      </c>
      <c r="I25" s="54">
        <f>ROUND((H25*G25),2)</f>
        <v>0</v>
      </c>
      <c r="J25" s="54">
        <f>I25+H25</f>
        <v>0</v>
      </c>
      <c r="K25" s="12"/>
    </row>
    <row r="26" spans="6:10" ht="12.75">
      <c r="F26" s="66" t="s">
        <v>7</v>
      </c>
      <c r="G26" s="67"/>
      <c r="H26" s="57">
        <f>SUM(H7:H25)</f>
        <v>0</v>
      </c>
      <c r="I26" s="57">
        <f>SUM(I7:I25)</f>
        <v>0</v>
      </c>
      <c r="J26" s="57">
        <f>SUM(J7:J25)</f>
        <v>0</v>
      </c>
    </row>
    <row r="27" spans="6:10" ht="13.5" thickBot="1">
      <c r="F27" s="63"/>
      <c r="G27" s="63"/>
      <c r="H27" s="64"/>
      <c r="I27" s="64"/>
      <c r="J27" s="64"/>
    </row>
    <row r="28" spans="1:10" ht="132" customHeight="1" thickBot="1">
      <c r="A28" s="36"/>
      <c r="B28" s="68" t="s">
        <v>28</v>
      </c>
      <c r="C28" s="69"/>
      <c r="D28" s="69"/>
      <c r="E28" s="69"/>
      <c r="F28" s="69"/>
      <c r="G28" s="69"/>
      <c r="H28" s="69"/>
      <c r="I28" s="69"/>
      <c r="J28" s="70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6"/>
      <c r="B30" s="36"/>
      <c r="C30" s="36"/>
      <c r="D30" s="36"/>
      <c r="E30" s="37"/>
      <c r="F30" s="36"/>
      <c r="G30" s="36"/>
      <c r="H30" s="39"/>
      <c r="I30" s="36"/>
      <c r="J30" s="36"/>
    </row>
    <row r="31" spans="1:10" ht="12.75">
      <c r="A31" s="33"/>
      <c r="B31" s="40"/>
      <c r="D31" s="33"/>
      <c r="F31" s="43"/>
      <c r="G31" s="44"/>
      <c r="H31" s="65"/>
      <c r="I31" s="45"/>
      <c r="J31" s="45"/>
    </row>
    <row r="32" spans="1:10" ht="12.75">
      <c r="A32" s="33"/>
      <c r="B32" s="40"/>
      <c r="C32" s="41"/>
      <c r="D32" s="33"/>
      <c r="E32" s="42"/>
      <c r="F32" s="43"/>
      <c r="G32" s="44"/>
      <c r="H32" s="45"/>
      <c r="I32" s="45"/>
      <c r="J32" s="45"/>
    </row>
    <row r="33" spans="1:10" ht="12.75">
      <c r="A33" s="33"/>
      <c r="B33" s="40"/>
      <c r="C33" s="41"/>
      <c r="D33" s="33"/>
      <c r="E33" s="42"/>
      <c r="F33" s="43"/>
      <c r="G33" s="44"/>
      <c r="H33" s="45"/>
      <c r="I33" s="45"/>
      <c r="J33" s="45"/>
    </row>
    <row r="34" spans="1:10" ht="12.75">
      <c r="A34" s="33"/>
      <c r="B34" s="35"/>
      <c r="C34" s="35"/>
      <c r="D34" s="33"/>
      <c r="E34" s="34"/>
      <c r="F34" s="46"/>
      <c r="G34" s="47"/>
      <c r="H34" s="45"/>
      <c r="I34" s="45"/>
      <c r="J34" s="45"/>
    </row>
    <row r="35" spans="1:11" ht="12.75">
      <c r="A35" s="33"/>
      <c r="B35" s="35"/>
      <c r="C35" s="35"/>
      <c r="D35" s="33"/>
      <c r="E35" s="34"/>
      <c r="F35" s="33"/>
      <c r="G35" s="47"/>
      <c r="H35" s="48"/>
      <c r="I35" s="48"/>
      <c r="J35" s="35"/>
      <c r="K35" s="7"/>
    </row>
    <row r="38" spans="2:10" ht="12.75">
      <c r="B38" s="50"/>
      <c r="C38" s="51"/>
      <c r="D38" s="51"/>
      <c r="E38" s="51"/>
      <c r="F38" s="51"/>
      <c r="G38" s="51"/>
      <c r="H38" s="51"/>
      <c r="I38" s="51"/>
      <c r="J38" s="51"/>
    </row>
    <row r="39" spans="2:10" ht="12.75">
      <c r="B39" s="49"/>
      <c r="C39" s="49"/>
      <c r="D39" s="49"/>
      <c r="E39" s="49"/>
      <c r="F39" s="49"/>
      <c r="G39" s="49"/>
      <c r="H39" s="49"/>
      <c r="I39" s="49"/>
      <c r="J39" s="49"/>
    </row>
    <row r="44" ht="12.75">
      <c r="G44" s="23"/>
    </row>
    <row r="46" ht="12.75">
      <c r="H46" t="s">
        <v>27</v>
      </c>
    </row>
  </sheetData>
  <mergeCells count="2">
    <mergeCell ref="F26:G26"/>
    <mergeCell ref="B28:J28"/>
  </mergeCells>
  <printOptions/>
  <pageMargins left="0.35" right="0.23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</dc:creator>
  <cp:keywords/>
  <dc:description/>
  <cp:lastModifiedBy>małgorzata szwajnoch</cp:lastModifiedBy>
  <cp:lastPrinted>2010-09-08T12:17:28Z</cp:lastPrinted>
  <dcterms:created xsi:type="dcterms:W3CDTF">2009-08-29T19:22:57Z</dcterms:created>
  <dcterms:modified xsi:type="dcterms:W3CDTF">2010-09-09T06:40:02Z</dcterms:modified>
  <cp:category/>
  <cp:version/>
  <cp:contentType/>
  <cp:contentStatus/>
</cp:coreProperties>
</file>